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P\ICM\Projectdossiers\20500 t-m 20999\20664 Renovatie RJJI Den Hey-Acker\02. Aanbesteding DB + M\01. Voorbereiding\"/>
    </mc:Choice>
  </mc:AlternateContent>
  <xr:revisionPtr revIDLastSave="0" documentId="13_ncr:1_{E047FDA1-F740-452F-8AF4-029832729F21}" xr6:coauthVersionLast="47" xr6:coauthVersionMax="47" xr10:uidLastSave="{00000000-0000-0000-0000-000000000000}"/>
  <bookViews>
    <workbookView xWindow="-120" yWindow="-120" windowWidth="29010" windowHeight="14805" xr2:uid="{00000000-000D-0000-FFFF-FFFF00000000}"/>
  </bookViews>
  <sheets>
    <sheet name="OIB.27.351-inschrijfstaat" sheetId="7" r:id="rId1"/>
  </sheets>
  <definedNames>
    <definedName name="_xlnm.Print_Area" localSheetId="0">'OIB.27.351-inschrijfstaat'!$A$3:$F$28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7" l="1"/>
  <c r="B22" i="7"/>
  <c r="B19" i="7"/>
  <c r="B20" i="7"/>
  <c r="B14" i="7"/>
  <c r="B23" i="7"/>
  <c r="B24" i="7"/>
  <c r="B25" i="7"/>
  <c r="B21" i="7"/>
  <c r="B15" i="7"/>
  <c r="B18" i="7"/>
  <c r="B17" i="7"/>
  <c r="B16" i="7"/>
  <c r="F8" i="7"/>
  <c r="F7" i="7"/>
  <c r="F16" i="7" l="1"/>
  <c r="F15" i="7"/>
  <c r="F23" i="7"/>
  <c r="F22" i="7"/>
  <c r="F24" i="7"/>
  <c r="F21" i="7"/>
  <c r="F13" i="7"/>
  <c r="F18" i="7"/>
  <c r="F17" i="7"/>
  <c r="F25" i="7"/>
  <c r="F14" i="7"/>
  <c r="F20" i="7"/>
  <c r="F19" i="7"/>
  <c r="F9" i="7"/>
  <c r="F26" i="7" l="1"/>
  <c r="F28" i="7"/>
</calcChain>
</file>

<file path=xl/sharedStrings.xml><?xml version="1.0" encoding="utf-8"?>
<sst xmlns="http://schemas.openxmlformats.org/spreadsheetml/2006/main" count="38" uniqueCount="37">
  <si>
    <t>BVO (m2)</t>
  </si>
  <si>
    <t>Totaal</t>
  </si>
  <si>
    <t>Projectleider</t>
  </si>
  <si>
    <t>Calculator</t>
  </si>
  <si>
    <t>Wegingsfactor</t>
  </si>
  <si>
    <t>Beprijzing CBL (bedrag per jaar)</t>
  </si>
  <si>
    <t>Leidinggevend monteur</t>
  </si>
  <si>
    <t>Service/Onderhoudsmonteur</t>
  </si>
  <si>
    <t>Chef (service)monteur / Locatieleider</t>
  </si>
  <si>
    <t>Service engineer</t>
  </si>
  <si>
    <t>Specialist service engineer</t>
  </si>
  <si>
    <t>Inregelspecialist</t>
  </si>
  <si>
    <t>Technisch administratief medewerker</t>
  </si>
  <si>
    <t>Contractmanager</t>
  </si>
  <si>
    <t>Kostendeskundige</t>
  </si>
  <si>
    <t>(CAD) Tekenaar</t>
  </si>
  <si>
    <t>Engineer</t>
  </si>
  <si>
    <t>OIB.27.351</t>
  </si>
  <si>
    <t>Eenmalige vergoeding transitie- en vastsstellingsfase</t>
  </si>
  <si>
    <t>&lt;Naam inschrijver&gt;</t>
  </si>
  <si>
    <t>Enkel lichtgroene cellen invullen</t>
  </si>
  <si>
    <t>Prijs</t>
  </si>
  <si>
    <t>Gewogen prijs</t>
  </si>
  <si>
    <t>Tarieven functietypen*</t>
  </si>
  <si>
    <t>Uren**</t>
  </si>
  <si>
    <t>Vaste prijs</t>
  </si>
  <si>
    <t>Fictieve variabele prijs (BKW en verrekenbare storingen)</t>
  </si>
  <si>
    <t>Inschrijfsom (vast+fictief variabel) over te nemen op inschrijvingsbiljet</t>
  </si>
  <si>
    <t>* De functietypen zijn overgenomen uit de documenten van de werkgroep "Transparatie in begroten" van Techniek Nederland</t>
  </si>
  <si>
    <t>Inschrijfstaat bestek integraal onderhoud RJJI Den Hey-Acker te Breda</t>
  </si>
  <si>
    <t>Uurtarief***</t>
  </si>
  <si>
    <t xml:space="preserve">** Dit betreffen fictieve uren. Hieraan kunnen geen rechten worden ontleend. </t>
  </si>
  <si>
    <t>Maximum uurtarief</t>
  </si>
  <si>
    <t>*** Voor de uurtarieven wordt uitgegaan van reguliere werktijden. De uurtarieven worden bij opdrachtverstrekking overgenomen in bijlage 24 van het bestek integraal onderhoud: Staat van Verrekenprijzen,</t>
  </si>
  <si>
    <t xml:space="preserve">       waarbij geldt dat de uurtarieven buiten reguliertijden een opslag van 50% krijgen.</t>
  </si>
  <si>
    <t>Alle bovenstaande bedragen zijn exclusief BTW</t>
  </si>
  <si>
    <t>Perceel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</si>
</sst>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4" fontId="4" fillId="3" borderId="0" xfId="1" applyFont="1" applyFill="1" applyAlignment="1" applyProtection="1">
      <alignment horizontal="left" vertical="top"/>
      <protection locked="0"/>
    </xf>
    <xf numFmtId="44" fontId="3" fillId="3" borderId="0" xfId="1" applyFont="1" applyFill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/>
    </xf>
    <xf numFmtId="44" fontId="4" fillId="0" borderId="0" xfId="1" applyFont="1" applyAlignment="1" applyProtection="1">
      <alignment horizontal="left" vertical="top"/>
    </xf>
    <xf numFmtId="44" fontId="2" fillId="0" borderId="0" xfId="0" applyNumberFormat="1" applyFont="1" applyAlignment="1" applyProtection="1">
      <alignment horizontal="left" vertical="top"/>
    </xf>
    <xf numFmtId="0" fontId="3" fillId="2" borderId="0" xfId="0" applyFont="1" applyFill="1" applyAlignment="1" applyProtection="1">
      <alignment horizontal="left" vertical="top"/>
    </xf>
    <xf numFmtId="2" fontId="3" fillId="2" borderId="0" xfId="0" applyNumberFormat="1" applyFont="1" applyFill="1" applyAlignment="1" applyProtection="1">
      <alignment horizontal="left" vertical="top"/>
    </xf>
    <xf numFmtId="1" fontId="3" fillId="0" borderId="0" xfId="0" applyNumberFormat="1" applyFont="1" applyAlignment="1" applyProtection="1">
      <alignment horizontal="left" vertical="top"/>
    </xf>
    <xf numFmtId="44" fontId="4" fillId="0" borderId="0" xfId="0" applyNumberFormat="1" applyFont="1" applyAlignment="1" applyProtection="1">
      <alignment horizontal="left" vertical="top"/>
    </xf>
    <xf numFmtId="1" fontId="2" fillId="0" borderId="0" xfId="0" applyNumberFormat="1" applyFont="1" applyAlignment="1" applyProtection="1">
      <alignment horizontal="left" vertical="top"/>
    </xf>
    <xf numFmtId="44" fontId="2" fillId="0" borderId="1" xfId="0" applyNumberFormat="1" applyFont="1" applyBorder="1" applyAlignment="1" applyProtection="1">
      <alignment horizontal="left" vertical="top"/>
    </xf>
    <xf numFmtId="44" fontId="3" fillId="0" borderId="0" xfId="0" applyNumberFormat="1" applyFont="1" applyAlignment="1" applyProtection="1">
      <alignment horizontal="left" vertical="top"/>
    </xf>
    <xf numFmtId="44" fontId="3" fillId="2" borderId="0" xfId="0" applyNumberFormat="1" applyFont="1" applyFill="1" applyAlignment="1" applyProtection="1">
      <alignment horizontal="left" vertical="top"/>
    </xf>
    <xf numFmtId="44" fontId="2" fillId="4" borderId="0" xfId="1" applyFont="1" applyFill="1" applyAlignment="1" applyProtection="1">
      <alignment horizontal="left" vertical="top"/>
    </xf>
    <xf numFmtId="0" fontId="2" fillId="3" borderId="0" xfId="0" applyFont="1" applyFill="1" applyAlignment="1" applyProtection="1">
      <alignment horizontal="left" vertical="top"/>
      <protection locked="0"/>
    </xf>
    <xf numFmtId="0" fontId="3" fillId="0" borderId="0" xfId="0" quotePrefix="1" applyFont="1" applyAlignment="1" applyProtection="1">
      <alignment horizontal="left" vertical="top"/>
    </xf>
    <xf numFmtId="3" fontId="3" fillId="0" borderId="0" xfId="0" applyNumberFormat="1" applyFont="1" applyAlignment="1" applyProtection="1">
      <alignment horizontal="left" vertical="top"/>
    </xf>
    <xf numFmtId="0" fontId="2" fillId="0" borderId="0" xfId="0" applyFont="1" applyFill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  <xf numFmtId="164" fontId="2" fillId="0" borderId="0" xfId="0" applyNumberFormat="1" applyFont="1" applyAlignment="1" applyProtection="1">
      <alignment horizontal="left" vertical="top"/>
    </xf>
    <xf numFmtId="164" fontId="3" fillId="0" borderId="0" xfId="0" applyNumberFormat="1" applyFont="1" applyAlignment="1" applyProtection="1">
      <alignment horizontal="left" vertical="top"/>
    </xf>
  </cellXfs>
  <cellStyles count="2">
    <cellStyle name="Standaard" xfId="0" builtinId="0"/>
    <cellStyle name="Valuta" xfId="1" builtinId="4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A18E9-4C67-4604-BA9F-45F178750974}">
  <dimension ref="A1:I34"/>
  <sheetViews>
    <sheetView tabSelected="1" zoomScale="130" zoomScaleNormal="130" workbookViewId="0">
      <selection activeCell="A6" sqref="A6"/>
    </sheetView>
  </sheetViews>
  <sheetFormatPr defaultColWidth="8.5703125" defaultRowHeight="12.75" x14ac:dyDescent="0.25"/>
  <cols>
    <col min="1" max="1" width="48.5703125" style="4" customWidth="1"/>
    <col min="2" max="2" width="16.5703125" style="4" bestFit="1" customWidth="1"/>
    <col min="3" max="3" width="16.5703125" style="4" customWidth="1"/>
    <col min="4" max="4" width="15.85546875" style="4" bestFit="1" customWidth="1"/>
    <col min="5" max="5" width="13.140625" style="4" customWidth="1"/>
    <col min="6" max="6" width="16.85546875" style="4" bestFit="1" customWidth="1"/>
    <col min="7" max="7" width="8.5703125" style="4"/>
    <col min="8" max="8" width="9.7109375" style="4" bestFit="1" customWidth="1"/>
    <col min="9" max="9" width="11.140625" style="4" bestFit="1" customWidth="1"/>
    <col min="10" max="16384" width="8.5703125" style="4"/>
  </cols>
  <sheetData>
    <row r="1" spans="1:9" x14ac:dyDescent="0.25">
      <c r="A1" s="3" t="s">
        <v>29</v>
      </c>
    </row>
    <row r="2" spans="1:9" x14ac:dyDescent="0.25">
      <c r="A2" s="4" t="s">
        <v>20</v>
      </c>
    </row>
    <row r="3" spans="1:9" x14ac:dyDescent="0.25">
      <c r="A3" s="4" t="s">
        <v>36</v>
      </c>
      <c r="B3" s="4" t="s">
        <v>17</v>
      </c>
    </row>
    <row r="4" spans="1:9" x14ac:dyDescent="0.25">
      <c r="A4" s="4" t="s">
        <v>0</v>
      </c>
      <c r="B4" s="18">
        <v>13288</v>
      </c>
      <c r="C4" s="18"/>
      <c r="D4" s="19"/>
    </row>
    <row r="5" spans="1:9" x14ac:dyDescent="0.25">
      <c r="A5" s="3"/>
      <c r="D5" s="16" t="s">
        <v>19</v>
      </c>
    </row>
    <row r="6" spans="1:9" x14ac:dyDescent="0.25">
      <c r="A6" s="3" t="s">
        <v>25</v>
      </c>
      <c r="D6" s="3" t="s">
        <v>21</v>
      </c>
      <c r="E6" s="3" t="s">
        <v>4</v>
      </c>
      <c r="F6" s="3" t="s">
        <v>22</v>
      </c>
    </row>
    <row r="7" spans="1:9" x14ac:dyDescent="0.25">
      <c r="A7" s="4" t="s">
        <v>5</v>
      </c>
      <c r="D7" s="1">
        <v>0</v>
      </c>
      <c r="E7" s="4">
        <v>6</v>
      </c>
      <c r="F7" s="5">
        <f>D7*E7</f>
        <v>0</v>
      </c>
    </row>
    <row r="8" spans="1:9" x14ac:dyDescent="0.25">
      <c r="A8" s="4" t="s">
        <v>18</v>
      </c>
      <c r="D8" s="1">
        <v>0</v>
      </c>
      <c r="E8" s="4">
        <v>1</v>
      </c>
      <c r="F8" s="5">
        <f>D8*E8</f>
        <v>0</v>
      </c>
    </row>
    <row r="9" spans="1:9" x14ac:dyDescent="0.25">
      <c r="E9" s="3" t="s">
        <v>1</v>
      </c>
      <c r="F9" s="6">
        <f>SUM(F7:F8)</f>
        <v>0</v>
      </c>
    </row>
    <row r="10" spans="1:9" x14ac:dyDescent="0.25">
      <c r="A10" s="7"/>
      <c r="B10" s="7"/>
      <c r="C10" s="7"/>
      <c r="D10" s="7"/>
      <c r="E10" s="7"/>
      <c r="F10" s="8"/>
    </row>
    <row r="11" spans="1:9" x14ac:dyDescent="0.25">
      <c r="A11" s="3" t="s">
        <v>26</v>
      </c>
      <c r="B11" s="3"/>
      <c r="C11" s="3"/>
    </row>
    <row r="12" spans="1:9" s="3" customFormat="1" x14ac:dyDescent="0.25">
      <c r="A12" s="3" t="s">
        <v>23</v>
      </c>
      <c r="B12" s="3" t="s">
        <v>24</v>
      </c>
      <c r="C12" s="3" t="s">
        <v>32</v>
      </c>
      <c r="D12" s="20" t="s">
        <v>30</v>
      </c>
    </row>
    <row r="13" spans="1:9" s="3" customFormat="1" x14ac:dyDescent="0.25">
      <c r="A13" s="4" t="s">
        <v>7</v>
      </c>
      <c r="B13" s="9">
        <f>$B$4*0.095</f>
        <v>1262.3600000000001</v>
      </c>
      <c r="C13" s="22">
        <v>86</v>
      </c>
      <c r="D13" s="1">
        <v>0</v>
      </c>
      <c r="E13" s="4">
        <v>6</v>
      </c>
      <c r="F13" s="10">
        <f t="shared" ref="F13" si="0">SUM(D13*B13*E13)</f>
        <v>0</v>
      </c>
      <c r="H13" s="22"/>
      <c r="I13" s="22"/>
    </row>
    <row r="14" spans="1:9" x14ac:dyDescent="0.25">
      <c r="A14" s="4" t="s">
        <v>6</v>
      </c>
      <c r="B14" s="9">
        <f>$B$4*0.0085</f>
        <v>112.94800000000001</v>
      </c>
      <c r="C14" s="22">
        <v>92</v>
      </c>
      <c r="D14" s="1">
        <v>0</v>
      </c>
      <c r="E14" s="4">
        <v>6</v>
      </c>
      <c r="F14" s="10">
        <f t="shared" ref="F14:F18" si="1">SUM(D14*B14*E14)</f>
        <v>0</v>
      </c>
      <c r="H14" s="22"/>
      <c r="I14" s="22"/>
    </row>
    <row r="15" spans="1:9" x14ac:dyDescent="0.25">
      <c r="A15" s="4" t="s">
        <v>8</v>
      </c>
      <c r="B15" s="9">
        <f>$B$4*0.035</f>
        <v>465.08000000000004</v>
      </c>
      <c r="C15" s="22">
        <v>98</v>
      </c>
      <c r="D15" s="1">
        <v>0</v>
      </c>
      <c r="E15" s="4">
        <v>6</v>
      </c>
      <c r="F15" s="10">
        <f t="shared" si="1"/>
        <v>0</v>
      </c>
      <c r="H15" s="22"/>
      <c r="I15" s="22"/>
    </row>
    <row r="16" spans="1:9" x14ac:dyDescent="0.25">
      <c r="A16" s="4" t="s">
        <v>9</v>
      </c>
      <c r="B16" s="9">
        <f t="shared" ref="B16:B18" si="2">$B$4*0.0085</f>
        <v>112.94800000000001</v>
      </c>
      <c r="C16" s="22">
        <v>98</v>
      </c>
      <c r="D16" s="1">
        <v>0</v>
      </c>
      <c r="E16" s="4">
        <v>6</v>
      </c>
      <c r="F16" s="10">
        <f t="shared" si="1"/>
        <v>0</v>
      </c>
      <c r="H16" s="22"/>
      <c r="I16" s="22"/>
    </row>
    <row r="17" spans="1:9" x14ac:dyDescent="0.25">
      <c r="A17" s="4" t="s">
        <v>10</v>
      </c>
      <c r="B17" s="9">
        <f t="shared" si="2"/>
        <v>112.94800000000001</v>
      </c>
      <c r="C17" s="22">
        <v>109</v>
      </c>
      <c r="D17" s="2">
        <v>0</v>
      </c>
      <c r="E17" s="4">
        <v>6</v>
      </c>
      <c r="F17" s="10">
        <f t="shared" si="1"/>
        <v>0</v>
      </c>
      <c r="H17" s="22"/>
      <c r="I17" s="22"/>
    </row>
    <row r="18" spans="1:9" x14ac:dyDescent="0.25">
      <c r="A18" s="4" t="s">
        <v>11</v>
      </c>
      <c r="B18" s="9">
        <f t="shared" si="2"/>
        <v>112.94800000000001</v>
      </c>
      <c r="C18" s="22">
        <v>144</v>
      </c>
      <c r="D18" s="2">
        <v>0</v>
      </c>
      <c r="E18" s="4">
        <v>6</v>
      </c>
      <c r="F18" s="10">
        <f t="shared" si="1"/>
        <v>0</v>
      </c>
      <c r="H18" s="22"/>
      <c r="I18" s="22"/>
    </row>
    <row r="19" spans="1:9" x14ac:dyDescent="0.25">
      <c r="A19" s="4" t="s">
        <v>13</v>
      </c>
      <c r="B19" s="9">
        <f>$B$4*0.00425</f>
        <v>56.474000000000004</v>
      </c>
      <c r="C19" s="22">
        <v>144</v>
      </c>
      <c r="D19" s="2">
        <v>0</v>
      </c>
      <c r="E19" s="4">
        <v>6</v>
      </c>
      <c r="F19" s="10">
        <f t="shared" ref="F19:F25" si="3">SUM(D19*B19*E19)</f>
        <v>0</v>
      </c>
      <c r="H19" s="22"/>
      <c r="I19" s="22"/>
    </row>
    <row r="20" spans="1:9" x14ac:dyDescent="0.25">
      <c r="A20" s="4" t="s">
        <v>2</v>
      </c>
      <c r="B20" s="9">
        <f>$B$4*0.0085</f>
        <v>112.94800000000001</v>
      </c>
      <c r="C20" s="22">
        <v>144</v>
      </c>
      <c r="D20" s="2">
        <v>0</v>
      </c>
      <c r="E20" s="4">
        <v>6</v>
      </c>
      <c r="F20" s="10">
        <f t="shared" si="3"/>
        <v>0</v>
      </c>
      <c r="H20" s="22"/>
      <c r="I20" s="22"/>
    </row>
    <row r="21" spans="1:9" x14ac:dyDescent="0.25">
      <c r="A21" s="4" t="s">
        <v>3</v>
      </c>
      <c r="B21" s="9">
        <f>$B$4*0.017</f>
        <v>225.89600000000002</v>
      </c>
      <c r="C21" s="22">
        <v>86</v>
      </c>
      <c r="D21" s="2">
        <v>0</v>
      </c>
      <c r="E21" s="4">
        <v>6</v>
      </c>
      <c r="F21" s="10">
        <f t="shared" si="3"/>
        <v>0</v>
      </c>
      <c r="H21" s="22"/>
      <c r="I21" s="22"/>
    </row>
    <row r="22" spans="1:9" x14ac:dyDescent="0.25">
      <c r="A22" s="4" t="s">
        <v>14</v>
      </c>
      <c r="B22" s="9">
        <f>$B$4*0.00425</f>
        <v>56.474000000000004</v>
      </c>
      <c r="C22" s="22">
        <v>98</v>
      </c>
      <c r="D22" s="2">
        <v>0</v>
      </c>
      <c r="E22" s="4">
        <v>6</v>
      </c>
      <c r="F22" s="10">
        <f t="shared" si="3"/>
        <v>0</v>
      </c>
      <c r="H22" s="22"/>
      <c r="I22" s="22"/>
    </row>
    <row r="23" spans="1:9" x14ac:dyDescent="0.25">
      <c r="A23" s="4" t="s">
        <v>15</v>
      </c>
      <c r="B23" s="9">
        <f>$B$4*0.017</f>
        <v>225.89600000000002</v>
      </c>
      <c r="C23" s="22">
        <v>75</v>
      </c>
      <c r="D23" s="2">
        <v>0</v>
      </c>
      <c r="E23" s="4">
        <v>6</v>
      </c>
      <c r="F23" s="10">
        <f t="shared" si="3"/>
        <v>0</v>
      </c>
      <c r="H23" s="22"/>
      <c r="I23" s="22"/>
    </row>
    <row r="24" spans="1:9" x14ac:dyDescent="0.25">
      <c r="A24" s="4" t="s">
        <v>16</v>
      </c>
      <c r="B24" s="9">
        <f t="shared" ref="B24" si="4">$B$4*0.0085</f>
        <v>112.94800000000001</v>
      </c>
      <c r="C24" s="22">
        <v>98</v>
      </c>
      <c r="D24" s="2">
        <v>0</v>
      </c>
      <c r="E24" s="4">
        <v>6</v>
      </c>
      <c r="F24" s="10">
        <f t="shared" si="3"/>
        <v>0</v>
      </c>
      <c r="H24" s="22"/>
      <c r="I24" s="22"/>
    </row>
    <row r="25" spans="1:9" x14ac:dyDescent="0.25">
      <c r="A25" s="4" t="s">
        <v>12</v>
      </c>
      <c r="B25" s="9">
        <f>$B$4*0.045</f>
        <v>597.95999999999992</v>
      </c>
      <c r="C25" s="22">
        <v>63</v>
      </c>
      <c r="D25" s="2">
        <v>0</v>
      </c>
      <c r="E25" s="4">
        <v>6</v>
      </c>
      <c r="F25" s="10">
        <f t="shared" si="3"/>
        <v>0</v>
      </c>
      <c r="H25" s="22"/>
      <c r="I25" s="22"/>
    </row>
    <row r="26" spans="1:9" x14ac:dyDescent="0.25">
      <c r="B26" s="11"/>
      <c r="C26" s="11"/>
      <c r="E26" s="3" t="s">
        <v>1</v>
      </c>
      <c r="F26" s="12">
        <f>SUM(F13:F25)</f>
        <v>0</v>
      </c>
      <c r="I26" s="21"/>
    </row>
    <row r="27" spans="1:9" x14ac:dyDescent="0.25">
      <c r="A27" s="7"/>
      <c r="B27" s="7"/>
      <c r="C27" s="7"/>
      <c r="D27" s="7"/>
      <c r="E27" s="7"/>
      <c r="F27" s="14"/>
      <c r="G27" s="13"/>
    </row>
    <row r="28" spans="1:9" x14ac:dyDescent="0.25">
      <c r="A28" s="3" t="s">
        <v>27</v>
      </c>
      <c r="F28" s="15">
        <f>F9+F26</f>
        <v>0</v>
      </c>
    </row>
    <row r="29" spans="1:9" x14ac:dyDescent="0.25">
      <c r="A29" s="3"/>
    </row>
    <row r="30" spans="1:9" x14ac:dyDescent="0.25">
      <c r="A30" s="4" t="s">
        <v>35</v>
      </c>
    </row>
    <row r="31" spans="1:9" x14ac:dyDescent="0.25">
      <c r="A31" s="17" t="s">
        <v>28</v>
      </c>
    </row>
    <row r="32" spans="1:9" x14ac:dyDescent="0.25">
      <c r="A32" s="4" t="s">
        <v>31</v>
      </c>
    </row>
    <row r="33" spans="1:1" x14ac:dyDescent="0.25">
      <c r="A33" s="17" t="s">
        <v>33</v>
      </c>
    </row>
    <row r="34" spans="1:1" x14ac:dyDescent="0.25">
      <c r="A34" s="17" t="s">
        <v>34</v>
      </c>
    </row>
  </sheetData>
  <sheetProtection selectLockedCells="1"/>
  <conditionalFormatting sqref="D13">
    <cfRule type="cellIs" dxfId="9" priority="13" operator="greaterThan">
      <formula>86</formula>
    </cfRule>
  </conditionalFormatting>
  <conditionalFormatting sqref="D14">
    <cfRule type="cellIs" dxfId="8" priority="12" operator="greaterThan">
      <formula>92</formula>
    </cfRule>
  </conditionalFormatting>
  <conditionalFormatting sqref="D15:D16">
    <cfRule type="cellIs" dxfId="7" priority="10" operator="greaterThan">
      <formula>98</formula>
    </cfRule>
  </conditionalFormatting>
  <conditionalFormatting sqref="D17">
    <cfRule type="cellIs" dxfId="6" priority="9" operator="greaterThan">
      <formula>109</formula>
    </cfRule>
  </conditionalFormatting>
  <conditionalFormatting sqref="D18:D20">
    <cfRule type="cellIs" dxfId="5" priority="6" operator="greaterThan">
      <formula>144</formula>
    </cfRule>
  </conditionalFormatting>
  <conditionalFormatting sqref="D21">
    <cfRule type="cellIs" dxfId="4" priority="5" operator="greaterThan">
      <formula>86</formula>
    </cfRule>
  </conditionalFormatting>
  <conditionalFormatting sqref="D22">
    <cfRule type="cellIs" dxfId="3" priority="4" operator="greaterThan">
      <formula>98</formula>
    </cfRule>
  </conditionalFormatting>
  <conditionalFormatting sqref="D23">
    <cfRule type="cellIs" dxfId="2" priority="3" operator="greaterThan">
      <formula>75</formula>
    </cfRule>
  </conditionalFormatting>
  <conditionalFormatting sqref="D24">
    <cfRule type="cellIs" dxfId="1" priority="2" operator="greaterThan">
      <formula>98</formula>
    </cfRule>
  </conditionalFormatting>
  <conditionalFormatting sqref="D25">
    <cfRule type="cellIs" dxfId="0" priority="1" operator="greaterThan">
      <formula>63</formula>
    </cfRule>
  </conditionalFormatting>
  <pageMargins left="0.7" right="0.7" top="0.75" bottom="0.75" header="0.3" footer="0.3"/>
  <pageSetup paperSize="9" orientation="portrait" r:id="rId1"/>
  <ignoredErrors>
    <ignoredError sqref="B21 B19 B22:B2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75E45AC7464649A7FCBE7520828807" ma:contentTypeVersion="2" ma:contentTypeDescription="Een nieuw document maken." ma:contentTypeScope="" ma:versionID="dc5f2249b5701d5ce565b57efcd51c3d">
  <xsd:schema xmlns:xsd="http://www.w3.org/2001/XMLSchema" xmlns:xs="http://www.w3.org/2001/XMLSchema" xmlns:p="http://schemas.microsoft.com/office/2006/metadata/properties" xmlns:ns2="d9a1c02f-0e72-4f1d-9708-c1b022700c69" targetNamespace="http://schemas.microsoft.com/office/2006/metadata/properties" ma:root="true" ma:fieldsID="3d8b5bddaafdf5c063189623bb1f70ab" ns2:_="">
    <xsd:import namespace="d9a1c02f-0e72-4f1d-9708-c1b022700c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1c02f-0e72-4f1d-9708-c1b022700c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57DEF5-0058-430C-9ED1-A9ED98A7CB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259CA2-A4E9-4BFC-B0D7-F9204A4F159F}">
  <ds:schemaRefs>
    <ds:schemaRef ds:uri="d9a1c02f-0e72-4f1d-9708-c1b022700c6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0CFB8E7-5DA9-401C-B168-1096872E5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a1c02f-0e72-4f1d-9708-c1b022700c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OIB.27.351-inschrijfstaat</vt:lpstr>
      <vt:lpstr>'OIB.27.351-inschrijfstaat'!Afdrukbereik</vt:lpstr>
    </vt:vector>
  </TitlesOfParts>
  <Manager/>
  <Company>Rijksoverheid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Guntlisbergen</dc:creator>
  <cp:keywords/>
  <dc:description/>
  <cp:lastModifiedBy>Bruijn, Thom de</cp:lastModifiedBy>
  <cp:revision/>
  <dcterms:created xsi:type="dcterms:W3CDTF">2017-11-22T17:24:47Z</dcterms:created>
  <dcterms:modified xsi:type="dcterms:W3CDTF">2025-04-14T11:19:43Z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0x0101007575E45AC7464649A7FCBE7520828807</vt:lpwstr>
  </property>
  <property fmtid="{D5CDD505-2E9C-101B-9397-08002B2CF9AE}" pid="3" name="Folder_Number">
    <vt:lpwstr/>
  </property>
  <property fmtid="{D5CDD505-2E9C-101B-9397-08002B2CF9AE}" pid="4" name="Folder_Code">
    <vt:lpwstr/>
  </property>
  <property fmtid="{D5CDD505-2E9C-101B-9397-08002B2CF9AE}" pid="5" name="Folder_Name">
    <vt:lpwstr/>
  </property>
  <property fmtid="{D5CDD505-2E9C-101B-9397-08002B2CF9AE}" pid="6" name="Folder_Description">
    <vt:lpwstr/>
  </property>
  <property fmtid="{D5CDD505-2E9C-101B-9397-08002B2CF9AE}" pid="7" name="/Folder_Name/">
    <vt:lpwstr/>
  </property>
  <property fmtid="{D5CDD505-2E9C-101B-9397-08002B2CF9AE}" pid="8" name="/Folder_Description/">
    <vt:lpwstr/>
  </property>
  <property fmtid="{D5CDD505-2E9C-101B-9397-08002B2CF9AE}" pid="9" name="Folder_Version">
    <vt:lpwstr/>
  </property>
  <property fmtid="{D5CDD505-2E9C-101B-9397-08002B2CF9AE}" pid="10" name="Folder_VersionSeq">
    <vt:lpwstr/>
  </property>
  <property fmtid="{D5CDD505-2E9C-101B-9397-08002B2CF9AE}" pid="11" name="Folder_Manager">
    <vt:lpwstr/>
  </property>
  <property fmtid="{D5CDD505-2E9C-101B-9397-08002B2CF9AE}" pid="12" name="Folder_ManagerDesc">
    <vt:lpwstr/>
  </property>
  <property fmtid="{D5CDD505-2E9C-101B-9397-08002B2CF9AE}" pid="13" name="Folder_Storage">
    <vt:lpwstr/>
  </property>
  <property fmtid="{D5CDD505-2E9C-101B-9397-08002B2CF9AE}" pid="14" name="Folder_StorageDesc">
    <vt:lpwstr/>
  </property>
  <property fmtid="{D5CDD505-2E9C-101B-9397-08002B2CF9AE}" pid="15" name="Folder_Creator">
    <vt:lpwstr/>
  </property>
  <property fmtid="{D5CDD505-2E9C-101B-9397-08002B2CF9AE}" pid="16" name="Folder_CreatorDesc">
    <vt:lpwstr/>
  </property>
  <property fmtid="{D5CDD505-2E9C-101B-9397-08002B2CF9AE}" pid="17" name="Folder_CreateDate">
    <vt:lpwstr/>
  </property>
  <property fmtid="{D5CDD505-2E9C-101B-9397-08002B2CF9AE}" pid="18" name="Folder_Updater">
    <vt:lpwstr/>
  </property>
  <property fmtid="{D5CDD505-2E9C-101B-9397-08002B2CF9AE}" pid="19" name="Folder_UpdaterDesc">
    <vt:lpwstr/>
  </property>
  <property fmtid="{D5CDD505-2E9C-101B-9397-08002B2CF9AE}" pid="20" name="Folder_UpdateDate">
    <vt:lpwstr/>
  </property>
  <property fmtid="{D5CDD505-2E9C-101B-9397-08002B2CF9AE}" pid="21" name="Document_Number">
    <vt:lpwstr/>
  </property>
  <property fmtid="{D5CDD505-2E9C-101B-9397-08002B2CF9AE}" pid="22" name="Document_Name">
    <vt:lpwstr/>
  </property>
  <property fmtid="{D5CDD505-2E9C-101B-9397-08002B2CF9AE}" pid="23" name="Document_FileName">
    <vt:lpwstr/>
  </property>
  <property fmtid="{D5CDD505-2E9C-101B-9397-08002B2CF9AE}" pid="24" name="Document_Version">
    <vt:lpwstr/>
  </property>
  <property fmtid="{D5CDD505-2E9C-101B-9397-08002B2CF9AE}" pid="25" name="Document_VersionSeq">
    <vt:lpwstr/>
  </property>
  <property fmtid="{D5CDD505-2E9C-101B-9397-08002B2CF9AE}" pid="26" name="Document_Creator">
    <vt:lpwstr/>
  </property>
  <property fmtid="{D5CDD505-2E9C-101B-9397-08002B2CF9AE}" pid="27" name="Document_CreatorDesc">
    <vt:lpwstr/>
  </property>
  <property fmtid="{D5CDD505-2E9C-101B-9397-08002B2CF9AE}" pid="28" name="Document_CreateDate">
    <vt:lpwstr/>
  </property>
  <property fmtid="{D5CDD505-2E9C-101B-9397-08002B2CF9AE}" pid="29" name="Document_Updater">
    <vt:lpwstr/>
  </property>
  <property fmtid="{D5CDD505-2E9C-101B-9397-08002B2CF9AE}" pid="30" name="Document_UpdaterDesc">
    <vt:lpwstr/>
  </property>
  <property fmtid="{D5CDD505-2E9C-101B-9397-08002B2CF9AE}" pid="31" name="Document_UpdateDate">
    <vt:lpwstr/>
  </property>
  <property fmtid="{D5CDD505-2E9C-101B-9397-08002B2CF9AE}" pid="32" name="Document_Size">
    <vt:lpwstr/>
  </property>
  <property fmtid="{D5CDD505-2E9C-101B-9397-08002B2CF9AE}" pid="33" name="Document_Storage">
    <vt:lpwstr/>
  </property>
  <property fmtid="{D5CDD505-2E9C-101B-9397-08002B2CF9AE}" pid="34" name="Document_StorageDesc">
    <vt:lpwstr/>
  </property>
  <property fmtid="{D5CDD505-2E9C-101B-9397-08002B2CF9AE}" pid="35" name="Document_Department">
    <vt:lpwstr/>
  </property>
  <property fmtid="{D5CDD505-2E9C-101B-9397-08002B2CF9AE}" pid="36" name="Document_DepartmentDesc">
    <vt:lpwstr/>
  </property>
</Properties>
</file>