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defaultThemeVersion="124226"/>
  <mc:AlternateContent xmlns:mc="http://schemas.openxmlformats.org/markup-compatibility/2006">
    <mc:Choice Requires="x15">
      <x15ac:absPath xmlns:x15ac="http://schemas.microsoft.com/office/spreadsheetml/2010/11/ac" url="G:\LDNLID\LIDSpeciaal\Inkoop\1. Projecten\A08 GWW\A08.463.2024 GFT-e cocons met toeganscontrolesysteem\"/>
    </mc:Choice>
  </mc:AlternateContent>
  <xr:revisionPtr revIDLastSave="0" documentId="8_{0AC2832C-B1FF-41A0-B6CB-825CEB6C89A4}" xr6:coauthVersionLast="47" xr6:coauthVersionMax="47" xr10:uidLastSave="{00000000-0000-0000-0000-000000000000}"/>
  <bookViews>
    <workbookView xWindow="-98" yWindow="-98" windowWidth="21795" windowHeight="13996" xr2:uid="{00000000-000D-0000-FFFF-FFFF00000000}"/>
  </bookViews>
  <sheets>
    <sheet name="Inschrijvingstabel - perceel 1" sheetId="1" r:id="rId1"/>
    <sheet name="Inschrijvingstabel - perceel 2" sheetId="2" r:id="rId2"/>
  </sheets>
  <definedNames>
    <definedName name="_xlnm.Print_Area" localSheetId="0">'Inschrijvingstabel - perceel 1'!$A$1:$E$61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8" i="1" l="1"/>
  <c r="D46" i="1"/>
  <c r="D27" i="1" l="1"/>
  <c r="D29" i="2"/>
  <c r="D28" i="2"/>
  <c r="D23" i="2"/>
  <c r="D22" i="2"/>
  <c r="D17" i="2"/>
  <c r="D16" i="2"/>
  <c r="D15" i="2"/>
  <c r="D14" i="2"/>
  <c r="D18" i="2" s="1"/>
  <c r="D9" i="2"/>
  <c r="D8" i="2"/>
  <c r="D7" i="2"/>
  <c r="D6" i="2"/>
  <c r="D5" i="2"/>
  <c r="D24" i="2" l="1"/>
  <c r="D10" i="2"/>
  <c r="D30" i="2"/>
  <c r="D34" i="2"/>
  <c r="D19" i="1" l="1"/>
  <c r="B5" i="1" l="1"/>
  <c r="D26" i="1" l="1"/>
  <c r="D28" i="1"/>
  <c r="B15" i="1"/>
  <c r="D15" i="1" s="1"/>
  <c r="D12" i="1"/>
  <c r="D36" i="1"/>
  <c r="D37" i="1"/>
  <c r="D38" i="1"/>
  <c r="D35" i="1"/>
  <c r="C39" i="1" s="1"/>
  <c r="D13" i="1"/>
  <c r="D14" i="1"/>
  <c r="D16" i="1"/>
  <c r="D17" i="1"/>
  <c r="D18" i="1"/>
  <c r="D11" i="1"/>
  <c r="D6" i="1"/>
  <c r="D5" i="1"/>
  <c r="C20" i="1" l="1"/>
  <c r="B24" i="1"/>
  <c r="D24" i="1" s="1"/>
  <c r="C7" i="1"/>
  <c r="B25" i="1" l="1"/>
  <c r="D25" i="1" s="1"/>
  <c r="C29" i="1" l="1"/>
  <c r="C32" i="1" s="1"/>
  <c r="C42" i="1" s="1"/>
</calcChain>
</file>

<file path=xl/sharedStrings.xml><?xml version="1.0" encoding="utf-8"?>
<sst xmlns="http://schemas.openxmlformats.org/spreadsheetml/2006/main" count="125" uniqueCount="90">
  <si>
    <t>Inschrijvingstabel - Perceel 1</t>
  </si>
  <si>
    <t>Indicatief* aantal (A)</t>
  </si>
  <si>
    <t>prijs per eenheid (B)</t>
  </si>
  <si>
    <t>Totaal (A*B)</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</si>
  <si>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</si>
  <si>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Naam Inschrijver:</t>
  </si>
  <si>
    <t>Functie:</t>
  </si>
  <si>
    <t>Handtekening:</t>
  </si>
  <si>
    <t>*geschatte aantallen t.b.v. prijstelling</t>
  </si>
  <si>
    <t>Totaal optionele onderdelen</t>
  </si>
  <si>
    <t>Leveren van een inwerpzuil ter vervanging van een bestaande inwerpzuil*</t>
  </si>
  <si>
    <t xml:space="preserve"> </t>
  </si>
  <si>
    <t xml:space="preserve">Leveren en inbouwen van IRDC systemen in bestaande ondergrondse containers </t>
  </si>
  <si>
    <t>Leveren en inbouwen van IRDC systemen in bestaande bovengrondse containers</t>
  </si>
  <si>
    <t>Totaal levering en inbouw van toegangscontrolesystemen in ondergrondse containers en toegangspoort scheidingsdepot</t>
  </si>
  <si>
    <t>*tbv prijsstelling</t>
  </si>
  <si>
    <t>Totaal levering, inrichting en beheer van benodigd softwarepakket gekoppeld aan de toegangscontrole</t>
  </si>
  <si>
    <t>Totaal Onderhouden van toegangscontrolesystemen</t>
  </si>
  <si>
    <t>Totaal Leveren afvalpassen</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</si>
  <si>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</si>
  <si>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</si>
  <si>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Naam (dhr/mevr):</t>
  </si>
  <si>
    <t>Leveren en plaatsen van IRDC-systemen</t>
  </si>
  <si>
    <t>Inschrijvingstabel - Perceel 2</t>
  </si>
  <si>
    <t>Onderdeel D: Levering van afvalpassen ter vervanging of voor toekomstige locaties</t>
  </si>
  <si>
    <t>TOTALE INSCHRIJFSOM PERCEEL 1</t>
  </si>
  <si>
    <t>Prijs per eenheid (B)</t>
  </si>
  <si>
    <t>Onderdeel A: Levering en inbouw van toegangscontrolesystemen in containers en behuizingen</t>
  </si>
  <si>
    <t>Onderdeel B: Koppeling met het toekomstige softwarepakket (CMS)</t>
  </si>
  <si>
    <t>*tbv prijsstelling. Opdrachtgever zal de keuze zo snel mogelijk mededelen. Indien dit voor inschrijving bekend is wordt een nieuwe versie van de Inschrijftabel gedeeld.</t>
  </si>
  <si>
    <t>Leveren, exclusief inbouwen van IRDC systemen in nieuwe ondergrondse containers of gfe-behuizingen (inbouwen in fabriek door leverancier inzamelmiddel)</t>
  </si>
  <si>
    <t>Eenmalige kosten voor ondersteuning bij communicatie, uitvoering door Opdrachtgever (all-in prijs)</t>
  </si>
  <si>
    <t>Totaal levering gfe-behuizingen</t>
  </si>
  <si>
    <t>Leveren en plaatsen van gfe-behuizingen</t>
  </si>
  <si>
    <r>
      <t xml:space="preserve">Transporteren en plaatsen van een complete gfe-behuizing </t>
    </r>
    <r>
      <rPr>
        <b/>
        <sz val="9"/>
        <color rgb="FF000000"/>
        <rFont val="Verdana"/>
        <family val="2"/>
      </rPr>
      <t>op bestaande locatie met betonnen gfe-cocon</t>
    </r>
    <r>
      <rPr>
        <sz val="9"/>
        <color indexed="8"/>
        <rFont val="Verdana"/>
        <family val="2"/>
      </rPr>
      <t xml:space="preserve">
incl. verwijderen en afvoeren bestaande cocon en standaard plaatsingswerkzaamheden, uitgaande van minimaal 4 gfe-behuizingen per bestelling</t>
    </r>
  </si>
  <si>
    <r>
      <t xml:space="preserve">Leveren van een complete gfe-behuizing </t>
    </r>
    <r>
      <rPr>
        <b/>
        <sz val="9"/>
        <color rgb="FF000000"/>
        <rFont val="Verdana"/>
        <family val="2"/>
      </rPr>
      <t>incl. betonplaat</t>
    </r>
  </si>
  <si>
    <t>Inbouwen IRDC-systeem in gfe-behuizing in fabriek* (optioneel, voorafgaand aan plaatsing gfe-behuizing)</t>
  </si>
  <si>
    <t>Inbouwen IRDC-systeem in reeds geplaatste gfe-behuizing* (optioneel, na plaatsing gfe-behuizing)</t>
  </si>
  <si>
    <t>Vervangen van een inworpzuil op bestaande locatie gfe-behuizing, inclusief afvoer van vrijkomende delen (incl. transport)*</t>
  </si>
  <si>
    <t>Vervangen van een betonplaat op bestaande locatie gfe-behuizing, inclusief afvoer van vrijkomende delen (incl. transport)*</t>
  </si>
  <si>
    <t>Totaal transporteren, plaatsen en gebruiksklaar opleveren gfe-behuizing conform Programma van Eisen</t>
  </si>
  <si>
    <r>
      <t xml:space="preserve">Transporteren en plaatsen van een gfe-behuizing incl. standaard plaatsingswerkzaamheden, uitgaande van </t>
    </r>
    <r>
      <rPr>
        <b/>
        <sz val="9"/>
        <rFont val="Verdana"/>
        <family val="2"/>
      </rPr>
      <t>3 behuizingen per bestelling</t>
    </r>
    <r>
      <rPr>
        <sz val="9"/>
        <rFont val="Verdana"/>
        <family val="2"/>
      </rPr>
      <t>*</t>
    </r>
  </si>
  <si>
    <r>
      <t xml:space="preserve">Transporteren en plaatsen van een gfe-behuizing incl. standaard plaatsingswerkzaamheden, uitgaande van </t>
    </r>
    <r>
      <rPr>
        <b/>
        <sz val="9"/>
        <rFont val="Verdana"/>
        <family val="2"/>
      </rPr>
      <t>2 behuizingen per bestelling</t>
    </r>
    <r>
      <rPr>
        <sz val="9"/>
        <rFont val="Verdana"/>
        <family val="2"/>
      </rPr>
      <t>*</t>
    </r>
  </si>
  <si>
    <r>
      <t xml:space="preserve">Transporteren en plaatsen van een gfe-behuizing incl. standaard plaatsingswerkzaamheden, uitgaande van </t>
    </r>
    <r>
      <rPr>
        <b/>
        <sz val="9"/>
        <rFont val="Verdana"/>
        <family val="2"/>
      </rPr>
      <t>1 behuizing per bestelling</t>
    </r>
    <r>
      <rPr>
        <sz val="9"/>
        <rFont val="Verdana"/>
        <family val="2"/>
      </rPr>
      <t>*</t>
    </r>
  </si>
  <si>
    <t>Gunningscriterium: verlengde garantie</t>
  </si>
  <si>
    <t>Resultaat</t>
  </si>
  <si>
    <t>Verlengde garantie</t>
  </si>
  <si>
    <t>4 jaar</t>
  </si>
  <si>
    <t>5 jaar</t>
  </si>
  <si>
    <t>6 jaar</t>
  </si>
  <si>
    <t>7 jaar</t>
  </si>
  <si>
    <t>8 jaar</t>
  </si>
  <si>
    <t>Niet van toepassing</t>
  </si>
  <si>
    <r>
      <t xml:space="preserve">Transporteren en plaatsen van een complete gfe-behuizing </t>
    </r>
    <r>
      <rPr>
        <b/>
        <sz val="9"/>
        <color rgb="FF000000"/>
        <rFont val="Verdana"/>
        <family val="2"/>
      </rPr>
      <t>op bestaande locatie met metalen gfe-beugel</t>
    </r>
    <r>
      <rPr>
        <sz val="9"/>
        <color indexed="8"/>
        <rFont val="Verdana"/>
        <family val="2"/>
      </rPr>
      <t xml:space="preserve">
incl. verwijderen en afvoeren bestaande behuizing en standaard plaatsingswerkzaamheden, uitgaande van minimaal 4 gfe-behuizingen per bestelling</t>
    </r>
  </si>
  <si>
    <t>Onderdeel 1A: Levering van gfe-behuizingen</t>
  </si>
  <si>
    <t>Onderdeel 1B: Transporteren, plaatsen en gebruiksklaar opleveren van gfe-behuizingen conform Programma van Eisen</t>
  </si>
  <si>
    <t>TOTALE INSCHRIJFSOM - PERCEEL 1</t>
  </si>
  <si>
    <r>
      <t xml:space="preserve">Transporteren en plaatsen van een complete gfe-behuizing </t>
    </r>
    <r>
      <rPr>
        <b/>
        <sz val="9"/>
        <color rgb="FF000000"/>
        <rFont val="Verdana"/>
        <family val="2"/>
      </rPr>
      <t>op een nieuwe locatie, plaatsing in het groen*</t>
    </r>
    <r>
      <rPr>
        <sz val="9"/>
        <color rgb="FF000000"/>
        <rFont val="Verdana"/>
        <family val="2"/>
      </rPr>
      <t xml:space="preserve">
Incl. standaard plaatsingswerkzaamheden, uitgaande van minimaal 4 behuizingen per bestelling</t>
    </r>
  </si>
  <si>
    <r>
      <t xml:space="preserve">Transporteren en plaatsen van een complete gfe-behuizing </t>
    </r>
    <r>
      <rPr>
        <b/>
        <sz val="9"/>
        <color rgb="FF000000"/>
        <rFont val="Verdana"/>
        <family val="2"/>
      </rPr>
      <t>op een nieuwe locatie, plaatsing in verharding*</t>
    </r>
    <r>
      <rPr>
        <sz val="9"/>
        <color rgb="FF000000"/>
        <rFont val="Verdana"/>
        <family val="2"/>
      </rPr>
      <t xml:space="preserve">
Incl. standaard plaatsingswerkzaamheden, uitgaande van minimaal 4 behuizingen per bestelling</t>
    </r>
  </si>
  <si>
    <t>*geschatte aantallen t.b.v. prijstelling, de verhouding plaatsing in het groen en in verharding is onbekend en ingeschat. De werkelijke verhouding zal afwijken.</t>
  </si>
  <si>
    <t>Onderdeel 1C: Reinigen, preventief en correctief onderhouden van gfe-behuizingen</t>
  </si>
  <si>
    <t>Reinigen van een gfe-behuizing (prijs per behuizing per ronde)</t>
  </si>
  <si>
    <t>Preventief onderhoud van een gfe-behuizing (prijs per behuizing per jaar)</t>
  </si>
  <si>
    <t>Correctief onderhoud: uurtarief onderhoudsmonteur*</t>
  </si>
  <si>
    <t>Correctief onderhoud: voorrijkosten onderhoudsmonteur*</t>
  </si>
  <si>
    <t>Onderdeel 1: OPTIONEEL: Transporteren, plaatsen en gebruiksklaar opleveren van gfe-behuizingen conform Programma van Eisen</t>
  </si>
  <si>
    <t>Uitvoeren bestratingswerkzaamheden per m2 (basismateriaal = 30x30 tegel, 4,5 cm dikte)*</t>
  </si>
  <si>
    <t>Communicatiekosten per huishouden, uitgaande van circa 3850 aansluitingen en het geheel aan werkzaamheden zoals beschreven*</t>
  </si>
  <si>
    <t>Leveren, exclusief inbouwen van vulgraadsensor in ondergrondse containers*</t>
  </si>
  <si>
    <t>Leveren, inclusief inbouwen van een vulgraadsensor in ondergrondse containers*</t>
  </si>
  <si>
    <t>Eenmalige all-in kosten voor het leggen van de benodigde koppelingen om goede functionaliteit te waarborgen i.c.m. softwarepakket 21 South</t>
  </si>
  <si>
    <t>Eenmalige all-in kosten voor het leggen van de benodigde koppelingen om goede functionaliteit te waarborgen i.c.m. softwarepakket Ecosoft</t>
  </si>
  <si>
    <t>Eenmalige all-in kosten voor het leggen van de benodigde koppelingen om goede functionaliteit te waarborgen i.c.m. softwarepakket Jewel</t>
  </si>
  <si>
    <t>Eenmalige all-in kosten voor het leggen van de benodigde koppelingen om goede functionaliteit te waarborgen i.c.m. softwarepakket Ximmio</t>
  </si>
  <si>
    <t>Onderdeel C: Onderhoud van toegangscontrolesystemen gedurende 6 jaren</t>
  </si>
  <si>
    <t>Kosten voor het leveren van geactiveerde en bedrukte afvalpassen (prijs per afvalpas o.b.v. bestelling per 1000 stuks)</t>
  </si>
  <si>
    <t>Aldus naar waarheid opgemaakt te …..................... op …................. 2025</t>
  </si>
  <si>
    <t>Het leveren van aanvullende sleutelset van 5 sleutels op aanvraag*</t>
  </si>
  <si>
    <t>Aantal jaren optionele garantie inclusief verplichte minimum van 4 jaar.</t>
  </si>
  <si>
    <t>Gunningscriterium: CO 2 Prestatieladder</t>
  </si>
  <si>
    <t>Gecertificeerde trede op de CO2prestatieladder (minimaal trede 3).</t>
  </si>
  <si>
    <t xml:space="preserve">Trede </t>
  </si>
  <si>
    <t>CO2</t>
  </si>
  <si>
    <t>trede 3</t>
  </si>
  <si>
    <t>trede 4</t>
  </si>
  <si>
    <t>trede 5</t>
  </si>
  <si>
    <t>*geschatte aantallen t.b.v. prijstelling. Kosten exclusief levering</t>
  </si>
  <si>
    <t>Eenmalige opleiding ten behoeve van 1e lijns onderhoud door Opdrachtgever (wordt 1 * meegerekend)</t>
  </si>
  <si>
    <t>Communicatiekosten voor IRDC (prijs per container/ behuizing per jaar) op basis van real-time communicatie (wordt 6 * meegerekend)</t>
  </si>
  <si>
    <t>Totale verlengde garantie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</si>
</sst>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00_-"/>
  </numFmts>
  <fonts count="22" x14ac:knownFonts="1">
    <font>
      <sz val="11"/>
      <color theme="1"/>
      <name val="Calibri"/>
      <family val="2"/>
      <scheme val="minor"/>
    </font>
    <font>
      <b/>
      <sz val="20"/>
      <color indexed="8"/>
      <name val="Arial"/>
      <family val="2"/>
    </font>
    <font>
      <sz val="11"/>
      <color theme="1"/>
      <name val="Calibri"/>
      <family val="2"/>
      <scheme val="minor"/>
    </font>
    <font>
      <b/>
      <sz val="10"/>
      <color indexed="8"/>
      <name val="Verdana"/>
      <family val="2"/>
    </font>
    <font>
      <b/>
      <sz val="9"/>
      <color indexed="8"/>
      <name val="Verdana"/>
      <family val="2"/>
    </font>
    <font>
      <sz val="9"/>
      <color indexed="8"/>
      <name val="Verdana"/>
      <family val="2"/>
    </font>
    <font>
      <sz val="9"/>
      <name val="Verdana"/>
      <family val="2"/>
    </font>
    <font>
      <i/>
      <sz val="9"/>
      <color indexed="8"/>
      <name val="Verdana"/>
      <family val="2"/>
    </font>
    <font>
      <b/>
      <sz val="9"/>
      <color rgb="FFFF0000"/>
      <name val="Verdana"/>
      <family val="2"/>
    </font>
    <font>
      <b/>
      <sz val="9"/>
      <name val="Verdana"/>
      <family val="2"/>
    </font>
    <font>
      <i/>
      <sz val="9"/>
      <name val="Verdana"/>
      <family val="2"/>
    </font>
    <font>
      <sz val="9"/>
      <color theme="1"/>
      <name val="Calibri"/>
      <family val="2"/>
      <scheme val="minor"/>
    </font>
    <font>
      <b/>
      <sz val="18"/>
      <color indexed="8"/>
      <name val="Arial"/>
      <family val="2"/>
    </font>
    <font>
      <b/>
      <sz val="20"/>
      <color indexed="8"/>
      <name val="Verdana"/>
      <family val="2"/>
    </font>
    <font>
      <sz val="10"/>
      <color theme="1"/>
      <name val="Verdana"/>
      <family val="2"/>
    </font>
    <font>
      <b/>
      <sz val="18"/>
      <color indexed="8"/>
      <name val="Verdana"/>
      <family val="2"/>
    </font>
    <font>
      <sz val="9"/>
      <color rgb="FFFF0000"/>
      <name val="Calibri"/>
      <family val="2"/>
      <scheme val="minor"/>
    </font>
    <font>
      <sz val="9"/>
      <name val="Calibri"/>
      <family val="2"/>
      <scheme val="minor"/>
    </font>
    <font>
      <sz val="9"/>
      <color theme="1"/>
      <name val="Verdana"/>
      <family val="2"/>
    </font>
    <font>
      <sz val="9"/>
      <color rgb="FF000000"/>
      <name val="Verdana"/>
      <family val="2"/>
    </font>
    <font>
      <b/>
      <sz val="9"/>
      <color rgb="FF000000"/>
      <name val="Verdana"/>
      <family val="2"/>
    </font>
    <font>
      <b/>
      <sz val="9"/>
      <color theme="1"/>
      <name val="Verdana"/>
      <family val="2"/>
    </font>
  </fonts>
  <fills count="9">
    <fill>
      <patternFill patternType="none"/>
    </fill>
    <fill>
      <patternFill patternType="gray125"/>
    </fill>
    <fill>
      <patternFill patternType="solid">
        <fgColor indexed="13"/>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s>
  <borders count="58">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s>
  <cellStyleXfs count="2">
    <xf numFmtId="0" fontId="0" fillId="0" borderId="0"/>
    <xf numFmtId="44" fontId="2" fillId="0" borderId="0" applyFont="0" applyFill="0" applyBorder="0" applyAlignment="0" applyProtection="0"/>
  </cellStyleXfs>
  <cellXfs count="165">
    <xf numFmtId="0" fontId="0" fillId="0" borderId="0" xfId="0"/>
    <xf numFmtId="0" fontId="1" fillId="0" borderId="0" xfId="0" applyFont="1" applyAlignment="1">
      <alignment vertical="center" wrapText="1"/>
    </xf>
    <xf numFmtId="0" fontId="0" fillId="0" borderId="0" xfId="0" applyAlignment="1">
      <alignment vertical="center"/>
    </xf>
    <xf numFmtId="0" fontId="5" fillId="4" borderId="6" xfId="0" applyFont="1" applyFill="1" applyBorder="1" applyAlignment="1">
      <alignment vertical="center" wrapText="1"/>
    </xf>
    <xf numFmtId="0" fontId="6" fillId="0" borderId="6" xfId="0" applyFont="1" applyBorder="1" applyAlignment="1">
      <alignment horizontal="center" vertical="center"/>
    </xf>
    <xf numFmtId="164" fontId="5" fillId="2" borderId="6" xfId="0" applyNumberFormat="1" applyFont="1" applyFill="1" applyBorder="1" applyAlignment="1">
      <alignment horizontal="center" vertical="center"/>
    </xf>
    <xf numFmtId="165" fontId="5" fillId="0" borderId="28" xfId="0" applyNumberFormat="1" applyFont="1" applyBorder="1" applyAlignment="1">
      <alignment horizontal="right" vertical="center"/>
    </xf>
    <xf numFmtId="0" fontId="7" fillId="0" borderId="0" xfId="0" applyFont="1" applyAlignment="1">
      <alignment vertical="center" wrapText="1"/>
    </xf>
    <xf numFmtId="0" fontId="5" fillId="0" borderId="0" xfId="0" applyFont="1" applyAlignment="1">
      <alignment horizontal="center" vertical="center"/>
    </xf>
    <xf numFmtId="165" fontId="4" fillId="0" borderId="0" xfId="0" applyNumberFormat="1" applyFont="1" applyAlignment="1">
      <alignment horizontal="right" vertical="center"/>
    </xf>
    <xf numFmtId="164" fontId="5" fillId="2" borderId="14" xfId="0" applyNumberFormat="1" applyFont="1" applyFill="1" applyBorder="1" applyAlignment="1">
      <alignment horizontal="center" vertical="center"/>
    </xf>
    <xf numFmtId="164" fontId="6" fillId="2" borderId="20" xfId="0" applyNumberFormat="1" applyFont="1" applyFill="1" applyBorder="1" applyAlignment="1">
      <alignment horizontal="center" vertical="center"/>
    </xf>
    <xf numFmtId="165" fontId="6" fillId="0" borderId="7" xfId="0" applyNumberFormat="1" applyFont="1" applyBorder="1" applyAlignment="1">
      <alignment horizontal="right" vertical="center"/>
    </xf>
    <xf numFmtId="164" fontId="5" fillId="2" borderId="20" xfId="0" applyNumberFormat="1" applyFont="1" applyFill="1" applyBorder="1" applyAlignment="1">
      <alignment horizontal="center" vertical="center"/>
    </xf>
    <xf numFmtId="0" fontId="7" fillId="0" borderId="24" xfId="0" applyFont="1" applyBorder="1" applyAlignment="1">
      <alignment horizontal="left" vertical="center" wrapText="1"/>
    </xf>
    <xf numFmtId="0" fontId="5" fillId="0" borderId="24" xfId="0" applyFont="1" applyBorder="1" applyAlignment="1">
      <alignment horizontal="center" vertical="center"/>
    </xf>
    <xf numFmtId="0" fontId="5" fillId="0" borderId="24" xfId="0" applyFont="1" applyBorder="1" applyAlignment="1">
      <alignment horizontal="right" vertical="center"/>
    </xf>
    <xf numFmtId="0" fontId="7" fillId="0" borderId="0" xfId="0" applyFont="1" applyAlignment="1">
      <alignment horizontal="left" vertical="center" wrapText="1"/>
    </xf>
    <xf numFmtId="0" fontId="5" fillId="0" borderId="0" xfId="0" applyFont="1" applyAlignment="1">
      <alignment horizontal="right" vertical="center"/>
    </xf>
    <xf numFmtId="164" fontId="6" fillId="7" borderId="14" xfId="0" applyNumberFormat="1" applyFont="1" applyFill="1" applyBorder="1" applyAlignment="1">
      <alignment horizontal="center" vertical="center" wrapText="1"/>
    </xf>
    <xf numFmtId="165" fontId="6" fillId="0" borderId="28" xfId="0" applyNumberFormat="1" applyFont="1" applyBorder="1" applyAlignment="1">
      <alignment horizontal="right" vertical="center"/>
    </xf>
    <xf numFmtId="164" fontId="6" fillId="7" borderId="6" xfId="0" applyNumberFormat="1" applyFont="1" applyFill="1" applyBorder="1" applyAlignment="1">
      <alignment horizontal="center" vertical="center" wrapText="1"/>
    </xf>
    <xf numFmtId="0" fontId="10" fillId="0" borderId="24"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right" vertical="center"/>
    </xf>
    <xf numFmtId="0" fontId="10" fillId="0" borderId="0" xfId="0" applyFont="1" applyAlignment="1">
      <alignment horizontal="left" vertical="center" wrapText="1"/>
    </xf>
    <xf numFmtId="0" fontId="6" fillId="4" borderId="5" xfId="0" applyFont="1" applyFill="1" applyBorder="1" applyAlignment="1">
      <alignment horizontal="left" vertical="center" wrapText="1"/>
    </xf>
    <xf numFmtId="3" fontId="6" fillId="0" borderId="6" xfId="0" applyNumberFormat="1" applyFont="1" applyBorder="1" applyAlignment="1">
      <alignment horizontal="center" vertical="center" wrapText="1"/>
    </xf>
    <xf numFmtId="164" fontId="6" fillId="4" borderId="7" xfId="0" applyNumberFormat="1" applyFont="1" applyFill="1" applyBorder="1" applyAlignment="1">
      <alignment horizontal="righ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xf>
    <xf numFmtId="165" fontId="4" fillId="0" borderId="1" xfId="0" applyNumberFormat="1"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5" fillId="0" borderId="5" xfId="0" applyFont="1" applyBorder="1" applyAlignment="1">
      <alignment vertical="center" wrapText="1"/>
    </xf>
    <xf numFmtId="0" fontId="11" fillId="0" borderId="0" xfId="0" applyFont="1" applyAlignment="1">
      <alignment vertical="center" wrapText="1"/>
    </xf>
    <xf numFmtId="0" fontId="11" fillId="0" borderId="0" xfId="0" applyFont="1" applyAlignment="1">
      <alignment vertical="center"/>
    </xf>
    <xf numFmtId="0" fontId="11" fillId="0" borderId="0" xfId="0" applyFont="1" applyAlignment="1">
      <alignment horizontal="right" vertical="center"/>
    </xf>
    <xf numFmtId="0" fontId="0" fillId="0" borderId="0" xfId="0" applyAlignment="1">
      <alignment vertical="center" wrapText="1"/>
    </xf>
    <xf numFmtId="0" fontId="0" fillId="0" borderId="0" xfId="0" applyAlignment="1">
      <alignment horizontal="right" vertical="center"/>
    </xf>
    <xf numFmtId="0" fontId="12" fillId="0" borderId="0" xfId="0" applyFont="1" applyAlignment="1">
      <alignment horizontal="center" vertical="center" wrapText="1"/>
    </xf>
    <xf numFmtId="0" fontId="6" fillId="0" borderId="14" xfId="0" applyFont="1" applyBorder="1" applyAlignment="1">
      <alignment horizontal="left" vertical="center" wrapText="1"/>
    </xf>
    <xf numFmtId="3" fontId="6" fillId="0" borderId="14" xfId="0" applyNumberFormat="1" applyFont="1" applyBorder="1" applyAlignment="1">
      <alignment horizontal="center" vertical="center"/>
    </xf>
    <xf numFmtId="0" fontId="6" fillId="4" borderId="13" xfId="0" applyFont="1" applyFill="1" applyBorder="1" applyAlignment="1">
      <alignment horizontal="left" vertical="center" wrapText="1"/>
    </xf>
    <xf numFmtId="3" fontId="6" fillId="0" borderId="14" xfId="0" applyNumberFormat="1" applyFont="1" applyBorder="1" applyAlignment="1">
      <alignment horizontal="center" vertical="center" wrapText="1"/>
    </xf>
    <xf numFmtId="164" fontId="6" fillId="4" borderId="28" xfId="0" applyNumberFormat="1" applyFont="1" applyFill="1" applyBorder="1" applyAlignment="1">
      <alignment horizontal="right" vertical="center" wrapText="1"/>
    </xf>
    <xf numFmtId="0" fontId="9" fillId="6" borderId="15" xfId="0" applyFont="1" applyFill="1" applyBorder="1" applyAlignment="1">
      <alignment horizontal="left" vertical="center" wrapText="1"/>
    </xf>
    <xf numFmtId="0" fontId="8" fillId="0" borderId="0" xfId="0" applyFont="1" applyAlignment="1">
      <alignment horizontal="center" vertical="center"/>
    </xf>
    <xf numFmtId="165" fontId="5" fillId="0" borderId="34" xfId="0" applyNumberFormat="1" applyFont="1" applyBorder="1" applyAlignment="1">
      <alignment horizontal="right" vertical="center"/>
    </xf>
    <xf numFmtId="0" fontId="6" fillId="0" borderId="31" xfId="0" applyFont="1" applyBorder="1" applyAlignment="1">
      <alignment horizontal="left" vertical="center" wrapText="1"/>
    </xf>
    <xf numFmtId="3" fontId="6" fillId="0" borderId="26" xfId="0" applyNumberFormat="1" applyFont="1" applyBorder="1" applyAlignment="1">
      <alignment horizontal="center" vertical="center"/>
    </xf>
    <xf numFmtId="164" fontId="6" fillId="7" borderId="26" xfId="0" applyNumberFormat="1" applyFont="1" applyFill="1" applyBorder="1" applyAlignment="1">
      <alignment horizontal="center" vertical="center" wrapText="1"/>
    </xf>
    <xf numFmtId="165" fontId="6" fillId="0" borderId="34" xfId="0" applyNumberFormat="1" applyFont="1" applyBorder="1" applyAlignment="1">
      <alignment horizontal="right" vertical="center"/>
    </xf>
    <xf numFmtId="3" fontId="6" fillId="6" borderId="29" xfId="0" applyNumberFormat="1" applyFont="1" applyFill="1" applyBorder="1" applyAlignment="1">
      <alignment horizontal="center" vertical="center" wrapText="1"/>
    </xf>
    <xf numFmtId="164" fontId="6" fillId="6" borderId="29" xfId="0" applyNumberFormat="1" applyFont="1" applyFill="1" applyBorder="1" applyAlignment="1">
      <alignment horizontal="center" vertical="center" wrapText="1"/>
    </xf>
    <xf numFmtId="164" fontId="9" fillId="6" borderId="27" xfId="0" applyNumberFormat="1" applyFont="1" applyFill="1" applyBorder="1" applyAlignment="1">
      <alignment horizontal="right" vertical="center" wrapText="1"/>
    </xf>
    <xf numFmtId="0" fontId="5" fillId="6" borderId="29" xfId="0" applyFont="1" applyFill="1" applyBorder="1" applyAlignment="1">
      <alignment horizontal="center" vertical="center"/>
    </xf>
    <xf numFmtId="165" fontId="4" fillId="6" borderId="27" xfId="0" applyNumberFormat="1" applyFont="1" applyFill="1" applyBorder="1" applyAlignment="1">
      <alignment horizontal="right" vertical="center"/>
    </xf>
    <xf numFmtId="0" fontId="5" fillId="0" borderId="13" xfId="0" applyFont="1" applyBorder="1" applyAlignment="1">
      <alignment vertical="center" wrapText="1"/>
    </xf>
    <xf numFmtId="0" fontId="5" fillId="0" borderId="37" xfId="0" applyFont="1" applyBorder="1" applyAlignment="1">
      <alignment vertical="center" wrapText="1"/>
    </xf>
    <xf numFmtId="0" fontId="5" fillId="0" borderId="40" xfId="0" applyFont="1" applyBorder="1" applyAlignment="1">
      <alignment vertical="center" wrapText="1"/>
    </xf>
    <xf numFmtId="0" fontId="13" fillId="0" borderId="0" xfId="0" applyFont="1" applyAlignment="1">
      <alignment vertical="center" wrapText="1"/>
    </xf>
    <xf numFmtId="0" fontId="14" fillId="0" borderId="0" xfId="0" applyFont="1"/>
    <xf numFmtId="0" fontId="15" fillId="0" borderId="0" xfId="0" applyFont="1" applyAlignment="1">
      <alignment horizontal="right" vertical="center" wrapText="1"/>
    </xf>
    <xf numFmtId="0" fontId="16" fillId="0" borderId="0" xfId="0" applyFont="1" applyAlignment="1">
      <alignment vertical="center"/>
    </xf>
    <xf numFmtId="0" fontId="11" fillId="0" borderId="0" xfId="0" quotePrefix="1" applyFont="1" applyAlignment="1">
      <alignment vertical="center"/>
    </xf>
    <xf numFmtId="0" fontId="17" fillId="0" borderId="0" xfId="0" applyFont="1" applyAlignment="1">
      <alignment vertical="center"/>
    </xf>
    <xf numFmtId="164" fontId="17" fillId="0" borderId="0" xfId="0" applyNumberFormat="1" applyFont="1" applyAlignment="1">
      <alignment vertical="center"/>
    </xf>
    <xf numFmtId="164" fontId="11" fillId="0" borderId="0" xfId="0" applyNumberFormat="1" applyFont="1" applyAlignment="1">
      <alignment vertical="center"/>
    </xf>
    <xf numFmtId="0" fontId="18" fillId="0" borderId="0" xfId="0" applyFont="1"/>
    <xf numFmtId="0" fontId="5" fillId="0" borderId="6" xfId="0" applyFont="1" applyBorder="1" applyAlignment="1">
      <alignment vertical="center" wrapText="1"/>
    </xf>
    <xf numFmtId="0" fontId="5" fillId="0" borderId="18" xfId="0" applyFont="1" applyBorder="1" applyAlignment="1">
      <alignment horizontal="center" vertical="center" wrapText="1"/>
    </xf>
    <xf numFmtId="0" fontId="7" fillId="0" borderId="24" xfId="0" applyFont="1" applyBorder="1" applyAlignment="1">
      <alignment wrapText="1"/>
    </xf>
    <xf numFmtId="0" fontId="5" fillId="0" borderId="0" xfId="0" applyFont="1" applyAlignment="1">
      <alignment horizontal="center" vertical="center" wrapText="1"/>
    </xf>
    <xf numFmtId="165" fontId="5" fillId="0" borderId="0" xfId="0" applyNumberFormat="1" applyFont="1" applyAlignment="1">
      <alignment vertical="center" wrapText="1"/>
    </xf>
    <xf numFmtId="0" fontId="6" fillId="0" borderId="0" xfId="0" applyFont="1" applyAlignment="1">
      <alignment vertical="center" wrapText="1"/>
    </xf>
    <xf numFmtId="0" fontId="19" fillId="0" borderId="6" xfId="0" applyFont="1" applyBorder="1" applyAlignment="1">
      <alignment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xf numFmtId="165" fontId="4" fillId="0" borderId="0" xfId="0" applyNumberFormat="1" applyFont="1" applyAlignment="1">
      <alignment horizontal="right"/>
    </xf>
    <xf numFmtId="0" fontId="6" fillId="0" borderId="6" xfId="0" applyFont="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horizontal="center" vertical="center" wrapText="1"/>
    </xf>
    <xf numFmtId="0" fontId="7" fillId="0" borderId="0" xfId="0" applyFont="1" applyAlignment="1">
      <alignment wrapText="1"/>
    </xf>
    <xf numFmtId="164" fontId="5" fillId="2" borderId="6" xfId="1" applyNumberFormat="1" applyFont="1" applyFill="1" applyBorder="1" applyAlignment="1" applyProtection="1">
      <alignment horizontal="center" vertical="center"/>
      <protection locked="0"/>
    </xf>
    <xf numFmtId="164" fontId="5" fillId="0" borderId="7" xfId="1" applyNumberFormat="1" applyFont="1" applyBorder="1" applyAlignment="1">
      <alignment vertical="center" wrapText="1"/>
    </xf>
    <xf numFmtId="164" fontId="5" fillId="5" borderId="7" xfId="1" applyNumberFormat="1" applyFont="1" applyFill="1" applyBorder="1" applyAlignment="1">
      <alignment vertical="center" wrapText="1"/>
    </xf>
    <xf numFmtId="164" fontId="5" fillId="2" borderId="20" xfId="1" applyNumberFormat="1" applyFont="1" applyFill="1" applyBorder="1" applyAlignment="1" applyProtection="1">
      <alignment horizontal="center" vertical="center"/>
      <protection locked="0"/>
    </xf>
    <xf numFmtId="0" fontId="4" fillId="6" borderId="15" xfId="0" applyFont="1" applyFill="1" applyBorder="1" applyAlignment="1">
      <alignment vertical="center" wrapText="1"/>
    </xf>
    <xf numFmtId="0" fontId="4" fillId="6" borderId="29" xfId="0" applyFont="1" applyFill="1" applyBorder="1" applyAlignment="1">
      <alignment horizontal="center" vertical="center"/>
    </xf>
    <xf numFmtId="0" fontId="4" fillId="6" borderId="27" xfId="0" applyFont="1" applyFill="1" applyBorder="1" applyAlignment="1">
      <alignment horizontal="right" vertical="center" wrapText="1"/>
    </xf>
    <xf numFmtId="0" fontId="4" fillId="6" borderId="35" xfId="0" applyFont="1" applyFill="1" applyBorder="1" applyAlignment="1">
      <alignment horizontal="center" vertical="center"/>
    </xf>
    <xf numFmtId="0" fontId="4" fillId="6" borderId="12" xfId="0" applyFont="1" applyFill="1" applyBorder="1" applyAlignment="1">
      <alignment vertical="center"/>
    </xf>
    <xf numFmtId="165" fontId="4" fillId="6" borderId="16" xfId="0" applyNumberFormat="1" applyFont="1" applyFill="1" applyBorder="1" applyAlignment="1">
      <alignment horizontal="right" vertical="center"/>
    </xf>
    <xf numFmtId="0" fontId="4" fillId="6" borderId="3" xfId="0" applyFont="1" applyFill="1" applyBorder="1" applyAlignment="1">
      <alignment horizontal="center" vertical="center" wrapText="1"/>
    </xf>
    <xf numFmtId="0" fontId="4" fillId="6" borderId="4" xfId="0" applyFont="1" applyFill="1" applyBorder="1" applyAlignment="1">
      <alignment horizontal="right" vertical="center" wrapText="1"/>
    </xf>
    <xf numFmtId="0" fontId="4" fillId="6" borderId="19" xfId="0" applyFont="1" applyFill="1" applyBorder="1" applyAlignment="1">
      <alignment wrapText="1"/>
    </xf>
    <xf numFmtId="0" fontId="5" fillId="6" borderId="9" xfId="0" applyFont="1" applyFill="1" applyBorder="1" applyAlignment="1">
      <alignment horizontal="center" wrapText="1"/>
    </xf>
    <xf numFmtId="0" fontId="4" fillId="6" borderId="2" xfId="0" applyFont="1" applyFill="1" applyBorder="1" applyAlignment="1">
      <alignment vertical="center" wrapText="1"/>
    </xf>
    <xf numFmtId="0" fontId="4" fillId="6" borderId="8" xfId="0" applyFont="1" applyFill="1" applyBorder="1" applyAlignment="1">
      <alignment wrapText="1"/>
    </xf>
    <xf numFmtId="0" fontId="4" fillId="8" borderId="15" xfId="0" applyFont="1" applyFill="1" applyBorder="1"/>
    <xf numFmtId="0" fontId="4" fillId="8" borderId="12" xfId="0" applyFont="1" applyFill="1" applyBorder="1"/>
    <xf numFmtId="0" fontId="6" fillId="4" borderId="6" xfId="0" applyFont="1" applyFill="1" applyBorder="1" applyAlignment="1">
      <alignment vertical="center" wrapText="1"/>
    </xf>
    <xf numFmtId="0" fontId="6" fillId="4" borderId="18" xfId="0" applyFont="1" applyFill="1" applyBorder="1" applyAlignment="1">
      <alignment horizontal="center" vertical="center" wrapText="1"/>
    </xf>
    <xf numFmtId="0" fontId="6" fillId="4" borderId="13" xfId="0" applyFont="1" applyFill="1" applyBorder="1" applyAlignment="1">
      <alignment vertical="center" wrapText="1"/>
    </xf>
    <xf numFmtId="0" fontId="6" fillId="4" borderId="14" xfId="0" applyFont="1" applyFill="1" applyBorder="1" applyAlignment="1">
      <alignment horizontal="center" vertical="center" wrapText="1"/>
    </xf>
    <xf numFmtId="0" fontId="6" fillId="4" borderId="41" xfId="0" applyFont="1" applyFill="1" applyBorder="1" applyAlignment="1">
      <alignment vertical="center" wrapText="1"/>
    </xf>
    <xf numFmtId="0" fontId="6" fillId="4" borderId="30" xfId="0" applyFont="1" applyFill="1" applyBorder="1" applyAlignment="1">
      <alignment horizontal="center" vertical="center" wrapText="1"/>
    </xf>
    <xf numFmtId="0" fontId="4" fillId="6" borderId="42" xfId="0" applyFont="1" applyFill="1" applyBorder="1" applyAlignment="1">
      <alignment vertical="center" wrapText="1"/>
    </xf>
    <xf numFmtId="0" fontId="4" fillId="6" borderId="43" xfId="0" applyFont="1" applyFill="1" applyBorder="1" applyAlignment="1">
      <alignment horizontal="center" vertical="center"/>
    </xf>
    <xf numFmtId="0" fontId="4" fillId="6" borderId="44" xfId="0" applyFont="1" applyFill="1" applyBorder="1" applyAlignment="1">
      <alignment horizontal="right" vertical="center" wrapText="1"/>
    </xf>
    <xf numFmtId="0" fontId="5" fillId="4" borderId="45" xfId="0" applyFont="1" applyFill="1" applyBorder="1" applyAlignment="1">
      <alignment vertical="center" wrapText="1"/>
    </xf>
    <xf numFmtId="0" fontId="6" fillId="0" borderId="46" xfId="0" applyFont="1" applyBorder="1" applyAlignment="1">
      <alignment horizontal="center" vertical="center"/>
    </xf>
    <xf numFmtId="164" fontId="5" fillId="2" borderId="46" xfId="0" applyNumberFormat="1" applyFont="1" applyFill="1" applyBorder="1" applyAlignment="1">
      <alignment horizontal="center" vertical="center"/>
    </xf>
    <xf numFmtId="165" fontId="5" fillId="0" borderId="47" xfId="0" applyNumberFormat="1" applyFont="1" applyBorder="1" applyAlignment="1">
      <alignment horizontal="right" vertical="center"/>
    </xf>
    <xf numFmtId="0" fontId="5" fillId="4" borderId="48" xfId="0" applyFont="1" applyFill="1" applyBorder="1" applyAlignment="1">
      <alignment vertical="center" wrapText="1"/>
    </xf>
    <xf numFmtId="165" fontId="5" fillId="0" borderId="49" xfId="0" applyNumberFormat="1" applyFont="1" applyBorder="1" applyAlignment="1">
      <alignment horizontal="right" vertical="center"/>
    </xf>
    <xf numFmtId="0" fontId="5" fillId="4" borderId="50" xfId="0" applyFont="1" applyFill="1" applyBorder="1" applyAlignment="1">
      <alignment vertical="center" wrapText="1"/>
    </xf>
    <xf numFmtId="0" fontId="6" fillId="0" borderId="26" xfId="0" applyFont="1" applyBorder="1" applyAlignment="1">
      <alignment horizontal="center" vertical="center"/>
    </xf>
    <xf numFmtId="164" fontId="5" fillId="2" borderId="26" xfId="0" applyNumberFormat="1" applyFont="1" applyFill="1" applyBorder="1" applyAlignment="1">
      <alignment horizontal="center" vertical="center"/>
    </xf>
    <xf numFmtId="165" fontId="5" fillId="0" borderId="51" xfId="0" applyNumberFormat="1" applyFont="1" applyBorder="1" applyAlignment="1">
      <alignment horizontal="right" vertical="center"/>
    </xf>
    <xf numFmtId="0" fontId="5" fillId="4" borderId="52" xfId="0" applyFont="1" applyFill="1" applyBorder="1" applyAlignment="1">
      <alignment vertical="center" wrapText="1"/>
    </xf>
    <xf numFmtId="0" fontId="6" fillId="0" borderId="53" xfId="0" applyFont="1" applyBorder="1" applyAlignment="1">
      <alignment horizontal="center" vertical="center"/>
    </xf>
    <xf numFmtId="164" fontId="5" fillId="2" borderId="53" xfId="0" applyNumberFormat="1" applyFont="1" applyFill="1" applyBorder="1" applyAlignment="1">
      <alignment horizontal="center" vertical="center"/>
    </xf>
    <xf numFmtId="165" fontId="5" fillId="0" borderId="54" xfId="0" applyNumberFormat="1" applyFont="1" applyBorder="1" applyAlignment="1">
      <alignment horizontal="right" vertical="center"/>
    </xf>
    <xf numFmtId="0" fontId="4" fillId="6" borderId="55" xfId="0" applyFont="1" applyFill="1" applyBorder="1" applyAlignment="1">
      <alignment vertical="center" wrapText="1"/>
    </xf>
    <xf numFmtId="0" fontId="5" fillId="6" borderId="56" xfId="0" applyFont="1" applyFill="1" applyBorder="1" applyAlignment="1">
      <alignment horizontal="center" vertical="center"/>
    </xf>
    <xf numFmtId="165" fontId="4" fillId="6" borderId="57" xfId="0" applyNumberFormat="1" applyFont="1" applyFill="1" applyBorder="1" applyAlignment="1">
      <alignment horizontal="right" vertical="center"/>
    </xf>
    <xf numFmtId="0" fontId="20" fillId="6" borderId="15" xfId="0" applyFont="1" applyFill="1" applyBorder="1" applyAlignment="1">
      <alignment vertical="center" wrapText="1"/>
    </xf>
    <xf numFmtId="0" fontId="19" fillId="4" borderId="13" xfId="0" applyFont="1" applyFill="1" applyBorder="1" applyAlignment="1">
      <alignment vertical="center" wrapText="1"/>
    </xf>
    <xf numFmtId="9" fontId="6" fillId="0" borderId="14" xfId="0" applyNumberFormat="1" applyFont="1" applyBorder="1" applyAlignment="1">
      <alignment horizontal="center" vertical="center"/>
    </xf>
    <xf numFmtId="9" fontId="6" fillId="0" borderId="6" xfId="0" applyNumberFormat="1" applyFont="1" applyBorder="1" applyAlignment="1">
      <alignment horizontal="center" vertical="center"/>
    </xf>
    <xf numFmtId="9" fontId="6" fillId="0" borderId="30" xfId="0" applyNumberFormat="1" applyFont="1" applyBorder="1" applyAlignment="1">
      <alignment horizontal="center" vertical="center"/>
    </xf>
    <xf numFmtId="0" fontId="4" fillId="6" borderId="0" xfId="0" applyFont="1" applyFill="1" applyBorder="1" applyAlignment="1">
      <alignment wrapText="1"/>
    </xf>
    <xf numFmtId="0" fontId="5" fillId="6" borderId="0" xfId="0" applyFont="1" applyFill="1" applyBorder="1" applyAlignment="1">
      <alignment horizontal="center" wrapText="1"/>
    </xf>
    <xf numFmtId="164" fontId="4" fillId="6" borderId="0" xfId="1" applyNumberFormat="1" applyFont="1" applyFill="1" applyBorder="1" applyAlignment="1">
      <alignment horizontal="right" wrapText="1"/>
    </xf>
    <xf numFmtId="44" fontId="18" fillId="0" borderId="0" xfId="1" applyFont="1"/>
    <xf numFmtId="0" fontId="18" fillId="0" borderId="0" xfId="0" applyFont="1" applyFill="1"/>
    <xf numFmtId="44" fontId="18" fillId="0" borderId="0" xfId="1" applyFont="1" applyFill="1"/>
    <xf numFmtId="0" fontId="21" fillId="0" borderId="0" xfId="0" applyFont="1" applyFill="1"/>
    <xf numFmtId="0" fontId="21" fillId="0" borderId="0" xfId="0" applyFont="1"/>
    <xf numFmtId="0" fontId="5" fillId="2" borderId="36" xfId="0" applyFont="1" applyFill="1" applyBorder="1" applyAlignment="1">
      <alignment horizontal="left" vertical="center"/>
    </xf>
    <xf numFmtId="0" fontId="5" fillId="2" borderId="12" xfId="0" applyFont="1" applyFill="1" applyBorder="1" applyAlignment="1">
      <alignment horizontal="left" vertical="center"/>
    </xf>
    <xf numFmtId="0" fontId="5" fillId="2" borderId="16" xfId="0" applyFont="1" applyFill="1" applyBorder="1" applyAlignment="1">
      <alignment horizontal="left" vertical="center"/>
    </xf>
    <xf numFmtId="0" fontId="5" fillId="0" borderId="38" xfId="0" applyFont="1" applyBorder="1" applyAlignment="1">
      <alignment horizontal="left" vertical="center"/>
    </xf>
    <xf numFmtId="0" fontId="5" fillId="0" borderId="0" xfId="0" applyFont="1" applyAlignment="1">
      <alignment horizontal="left" vertical="center"/>
    </xf>
    <xf numFmtId="0" fontId="5" fillId="0" borderId="39" xfId="0" applyFont="1" applyBorder="1" applyAlignment="1">
      <alignment horizontal="left" vertical="center"/>
    </xf>
    <xf numFmtId="164" fontId="4" fillId="8" borderId="12" xfId="0" applyNumberFormat="1" applyFont="1" applyFill="1" applyBorder="1" applyAlignment="1">
      <alignment horizontal="right"/>
    </xf>
    <xf numFmtId="164" fontId="4" fillId="8" borderId="16" xfId="0" applyNumberFormat="1" applyFont="1" applyFill="1" applyBorder="1" applyAlignment="1">
      <alignment horizontal="right"/>
    </xf>
    <xf numFmtId="0" fontId="3" fillId="0" borderId="0" xfId="0" applyFont="1" applyAlignment="1">
      <alignment horizontal="center" wrapText="1"/>
    </xf>
    <xf numFmtId="0" fontId="3" fillId="0" borderId="1" xfId="0" applyFont="1" applyBorder="1" applyAlignment="1">
      <alignment horizontal="center" wrapText="1"/>
    </xf>
    <xf numFmtId="164" fontId="4" fillId="6" borderId="10" xfId="0" applyNumberFormat="1" applyFont="1" applyFill="1" applyBorder="1" applyAlignment="1">
      <alignment horizontal="right" wrapText="1"/>
    </xf>
    <xf numFmtId="164" fontId="4" fillId="6" borderId="11" xfId="0" applyNumberFormat="1" applyFont="1" applyFill="1" applyBorder="1" applyAlignment="1">
      <alignment horizontal="right" wrapText="1"/>
    </xf>
    <xf numFmtId="164" fontId="4" fillId="6" borderId="10" xfId="1" applyNumberFormat="1" applyFont="1" applyFill="1" applyBorder="1" applyAlignment="1">
      <alignment horizontal="right" wrapText="1"/>
    </xf>
    <xf numFmtId="164" fontId="4" fillId="6" borderId="11" xfId="1" applyNumberFormat="1" applyFont="1" applyFill="1" applyBorder="1" applyAlignment="1">
      <alignment horizontal="right" wrapText="1"/>
    </xf>
    <xf numFmtId="0" fontId="7" fillId="3" borderId="20" xfId="0" applyFont="1" applyFill="1" applyBorder="1" applyAlignment="1">
      <alignment horizontal="center" vertical="top" wrapText="1"/>
    </xf>
    <xf numFmtId="0" fontId="7" fillId="3" borderId="21" xfId="0" applyFont="1" applyFill="1" applyBorder="1" applyAlignment="1">
      <alignment horizontal="center" vertical="top" wrapText="1"/>
    </xf>
    <xf numFmtId="0" fontId="7" fillId="3" borderId="25" xfId="0" applyFont="1" applyFill="1" applyBorder="1" applyAlignment="1">
      <alignment horizontal="center" vertical="top" wrapText="1"/>
    </xf>
    <xf numFmtId="0" fontId="7" fillId="3" borderId="22" xfId="0" applyFont="1" applyFill="1" applyBorder="1" applyAlignment="1">
      <alignment horizontal="center" vertical="top" wrapText="1"/>
    </xf>
    <xf numFmtId="0" fontId="7" fillId="3" borderId="23" xfId="0" applyFont="1" applyFill="1" applyBorder="1" applyAlignment="1">
      <alignment horizontal="center" vertical="top" wrapText="1"/>
    </xf>
    <xf numFmtId="0" fontId="7" fillId="3" borderId="18" xfId="0" applyFont="1" applyFill="1" applyBorder="1" applyAlignment="1">
      <alignment horizontal="center" vertical="top" wrapText="1"/>
    </xf>
    <xf numFmtId="0" fontId="7" fillId="6" borderId="32"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17"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5"/>
  <sheetViews>
    <sheetView showGridLines="0" tabSelected="1" topLeftCell="A20" zoomScaleNormal="100" workbookViewId="0">
      <selection activeCell="C45" sqref="C45"/>
    </sheetView>
  </sheetViews>
  <sheetFormatPr defaultColWidth="9.1328125" defaultRowHeight="12.4" x14ac:dyDescent="0.3"/>
  <cols>
    <col min="1" max="1" width="139" style="62" customWidth="1"/>
    <col min="2" max="2" width="24.59765625" style="62" customWidth="1"/>
    <col min="3" max="3" width="18.86328125" style="62" customWidth="1"/>
    <col min="4" max="4" width="21.3984375" style="62" customWidth="1"/>
    <col min="5" max="5" width="2.3984375" style="62" customWidth="1"/>
    <col min="6" max="8" width="9.1328125" style="62"/>
    <col min="9" max="9" width="9.1328125" style="62" hidden="1" customWidth="1"/>
    <col min="10" max="10" width="13.1328125" style="62" hidden="1" customWidth="1"/>
    <col min="11" max="11" width="9.1328125" style="62" hidden="1" customWidth="1"/>
    <col min="12" max="12" width="13.1328125" style="62" hidden="1" customWidth="1"/>
    <col min="13" max="15" width="9.1328125" style="62"/>
    <col min="16" max="17" width="9.1328125" style="62" customWidth="1"/>
    <col min="18" max="16384" width="9.1328125" style="62"/>
  </cols>
  <sheetData>
    <row r="1" spans="1:4" ht="30" customHeight="1" x14ac:dyDescent="0.3">
      <c r="A1" s="61" t="s">
        <v>0</v>
      </c>
      <c r="B1" s="150"/>
      <c r="C1" s="150"/>
      <c r="D1" s="150"/>
    </row>
    <row r="2" spans="1:4" ht="30" customHeight="1" x14ac:dyDescent="0.3">
      <c r="A2" s="63" t="s">
        <v>33</v>
      </c>
      <c r="B2" s="150"/>
      <c r="C2" s="150"/>
      <c r="D2" s="150"/>
    </row>
    <row r="3" spans="1:4" ht="30" customHeight="1" thickBot="1" x14ac:dyDescent="0.35">
      <c r="B3" s="151"/>
      <c r="C3" s="151"/>
      <c r="D3" s="151"/>
    </row>
    <row r="4" spans="1:4" s="69" customFormat="1" ht="30" customHeight="1" thickBot="1" x14ac:dyDescent="0.35">
      <c r="A4" s="89" t="s">
        <v>54</v>
      </c>
      <c r="B4" s="95" t="s">
        <v>1</v>
      </c>
      <c r="C4" s="95" t="s">
        <v>2</v>
      </c>
      <c r="D4" s="96" t="s">
        <v>3</v>
      </c>
    </row>
    <row r="5" spans="1:4" s="69" customFormat="1" ht="15.75" customHeight="1" x14ac:dyDescent="0.3">
      <c r="A5" s="70" t="s">
        <v>35</v>
      </c>
      <c r="B5" s="71">
        <f>85+45</f>
        <v>130</v>
      </c>
      <c r="C5" s="85">
        <v>0</v>
      </c>
      <c r="D5" s="86">
        <f>B5*C5</f>
        <v>0</v>
      </c>
    </row>
    <row r="6" spans="1:4" s="69" customFormat="1" ht="15.75" customHeight="1" x14ac:dyDescent="0.3">
      <c r="A6" s="3" t="s">
        <v>10</v>
      </c>
      <c r="B6" s="104">
        <v>5</v>
      </c>
      <c r="C6" s="85">
        <v>0</v>
      </c>
      <c r="D6" s="86">
        <f t="shared" ref="D6" si="0">B6*C6</f>
        <v>0</v>
      </c>
    </row>
    <row r="7" spans="1:4" s="69" customFormat="1" ht="15" customHeight="1" thickBot="1" x14ac:dyDescent="0.35">
      <c r="A7" s="97" t="s">
        <v>32</v>
      </c>
      <c r="B7" s="98"/>
      <c r="C7" s="152">
        <f>SUM(D5:D6)</f>
        <v>0</v>
      </c>
      <c r="D7" s="153"/>
    </row>
    <row r="8" spans="1:4" s="69" customFormat="1" ht="11.25" x14ac:dyDescent="0.3">
      <c r="A8" s="72" t="s">
        <v>8</v>
      </c>
      <c r="B8" s="73"/>
      <c r="C8" s="74"/>
      <c r="D8" s="74"/>
    </row>
    <row r="9" spans="1:4" s="69" customFormat="1" ht="11.65" thickBot="1" x14ac:dyDescent="0.35">
      <c r="A9" s="75"/>
      <c r="B9" s="73"/>
      <c r="C9" s="74"/>
      <c r="D9" s="74"/>
    </row>
    <row r="10" spans="1:4" s="69" customFormat="1" ht="33.75" customHeight="1" x14ac:dyDescent="0.3">
      <c r="A10" s="99" t="s">
        <v>55</v>
      </c>
      <c r="B10" s="95" t="s">
        <v>1</v>
      </c>
      <c r="C10" s="95" t="s">
        <v>2</v>
      </c>
      <c r="D10" s="96" t="s">
        <v>3</v>
      </c>
    </row>
    <row r="11" spans="1:4" s="69" customFormat="1" ht="24.95" customHeight="1" x14ac:dyDescent="0.3">
      <c r="A11" s="76" t="s">
        <v>57</v>
      </c>
      <c r="B11" s="77">
        <v>40</v>
      </c>
      <c r="C11" s="85">
        <v>0</v>
      </c>
      <c r="D11" s="87">
        <f>B11*C11</f>
        <v>0</v>
      </c>
    </row>
    <row r="12" spans="1:4" s="69" customFormat="1" ht="24.95" customHeight="1" x14ac:dyDescent="0.3">
      <c r="A12" s="76" t="s">
        <v>58</v>
      </c>
      <c r="B12" s="77">
        <v>45</v>
      </c>
      <c r="C12" s="85">
        <v>0</v>
      </c>
      <c r="D12" s="87">
        <f>B12*C12</f>
        <v>0</v>
      </c>
    </row>
    <row r="13" spans="1:4" s="69" customFormat="1" ht="22.5" x14ac:dyDescent="0.3">
      <c r="A13" s="34" t="s">
        <v>34</v>
      </c>
      <c r="B13" s="78">
        <v>30</v>
      </c>
      <c r="C13" s="85">
        <v>0</v>
      </c>
      <c r="D13" s="87">
        <f t="shared" ref="D13:D18" si="1">B13*C13</f>
        <v>0</v>
      </c>
    </row>
    <row r="14" spans="1:4" s="69" customFormat="1" ht="22.5" x14ac:dyDescent="0.3">
      <c r="A14" s="34" t="s">
        <v>53</v>
      </c>
      <c r="B14" s="78">
        <v>15</v>
      </c>
      <c r="C14" s="85">
        <v>0</v>
      </c>
      <c r="D14" s="87">
        <f t="shared" si="1"/>
        <v>0</v>
      </c>
    </row>
    <row r="15" spans="1:4" s="69" customFormat="1" ht="15.75" customHeight="1" x14ac:dyDescent="0.3">
      <c r="A15" s="103" t="s">
        <v>36</v>
      </c>
      <c r="B15" s="104">
        <f>SUM(B11:B14)</f>
        <v>130</v>
      </c>
      <c r="C15" s="85">
        <v>0</v>
      </c>
      <c r="D15" s="87">
        <f t="shared" si="1"/>
        <v>0</v>
      </c>
    </row>
    <row r="16" spans="1:4" s="69" customFormat="1" ht="15.75" customHeight="1" x14ac:dyDescent="0.3">
      <c r="A16" s="103" t="s">
        <v>37</v>
      </c>
      <c r="B16" s="104">
        <v>5</v>
      </c>
      <c r="C16" s="85">
        <v>0</v>
      </c>
      <c r="D16" s="87">
        <f t="shared" si="1"/>
        <v>0</v>
      </c>
    </row>
    <row r="17" spans="1:7" s="69" customFormat="1" ht="15.75" customHeight="1" x14ac:dyDescent="0.3">
      <c r="A17" s="105" t="s">
        <v>38</v>
      </c>
      <c r="B17" s="106">
        <v>5</v>
      </c>
      <c r="C17" s="85">
        <v>0</v>
      </c>
      <c r="D17" s="87">
        <f t="shared" si="1"/>
        <v>0</v>
      </c>
    </row>
    <row r="18" spans="1:7" s="69" customFormat="1" ht="15.75" customHeight="1" x14ac:dyDescent="0.3">
      <c r="A18" s="105" t="s">
        <v>39</v>
      </c>
      <c r="B18" s="106">
        <v>5</v>
      </c>
      <c r="C18" s="85">
        <v>0</v>
      </c>
      <c r="D18" s="87">
        <f t="shared" si="1"/>
        <v>0</v>
      </c>
    </row>
    <row r="19" spans="1:7" s="69" customFormat="1" ht="15.75" customHeight="1" x14ac:dyDescent="0.3">
      <c r="A19" s="107" t="s">
        <v>67</v>
      </c>
      <c r="B19" s="108">
        <v>3850</v>
      </c>
      <c r="C19" s="85">
        <v>0</v>
      </c>
      <c r="D19" s="87">
        <f t="shared" ref="D19" si="2">B19*C19</f>
        <v>0</v>
      </c>
    </row>
    <row r="20" spans="1:7" s="69" customFormat="1" ht="15" customHeight="1" thickBot="1" x14ac:dyDescent="0.35">
      <c r="A20" s="100" t="s">
        <v>40</v>
      </c>
      <c r="B20" s="98"/>
      <c r="C20" s="154">
        <f>SUM(D11:D19)</f>
        <v>0</v>
      </c>
      <c r="D20" s="155"/>
      <c r="G20" s="69" t="s">
        <v>11</v>
      </c>
    </row>
    <row r="21" spans="1:7" s="69" customFormat="1" ht="11.25" x14ac:dyDescent="0.3">
      <c r="A21" s="72" t="s">
        <v>59</v>
      </c>
      <c r="B21" s="73"/>
      <c r="C21" s="74"/>
      <c r="D21" s="74"/>
    </row>
    <row r="22" spans="1:7" s="69" customFormat="1" ht="11.65" thickBot="1" x14ac:dyDescent="0.35">
      <c r="A22" s="84"/>
      <c r="B22" s="73"/>
      <c r="C22" s="74"/>
      <c r="D22" s="74"/>
    </row>
    <row r="23" spans="1:7" s="69" customFormat="1" ht="22.5" x14ac:dyDescent="0.3">
      <c r="A23" s="99" t="s">
        <v>60</v>
      </c>
      <c r="B23" s="95" t="s">
        <v>1</v>
      </c>
      <c r="C23" s="95" t="s">
        <v>2</v>
      </c>
      <c r="D23" s="96" t="s">
        <v>3</v>
      </c>
    </row>
    <row r="24" spans="1:7" s="69" customFormat="1" ht="15.75" customHeight="1" x14ac:dyDescent="0.3">
      <c r="A24" s="81" t="s">
        <v>61</v>
      </c>
      <c r="B24" s="77">
        <f>B15</f>
        <v>130</v>
      </c>
      <c r="C24" s="85">
        <v>0</v>
      </c>
      <c r="D24" s="86">
        <f>B24*C24</f>
        <v>0</v>
      </c>
    </row>
    <row r="25" spans="1:7" s="69" customFormat="1" ht="15.75" customHeight="1" x14ac:dyDescent="0.3">
      <c r="A25" s="81" t="s">
        <v>62</v>
      </c>
      <c r="B25" s="77">
        <f>B24</f>
        <v>130</v>
      </c>
      <c r="C25" s="85">
        <v>0</v>
      </c>
      <c r="D25" s="86">
        <f t="shared" ref="D25:D28" si="3">B25*C25</f>
        <v>0</v>
      </c>
    </row>
    <row r="26" spans="1:7" s="69" customFormat="1" ht="15.75" customHeight="1" x14ac:dyDescent="0.3">
      <c r="A26" s="81" t="s">
        <v>63</v>
      </c>
      <c r="B26" s="77">
        <v>15</v>
      </c>
      <c r="C26" s="85">
        <v>0</v>
      </c>
      <c r="D26" s="86">
        <f t="shared" si="3"/>
        <v>0</v>
      </c>
    </row>
    <row r="27" spans="1:7" s="69" customFormat="1" ht="15.75" customHeight="1" x14ac:dyDescent="0.3">
      <c r="A27" s="82" t="s">
        <v>64</v>
      </c>
      <c r="B27" s="83">
        <v>6</v>
      </c>
      <c r="C27" s="88">
        <v>0</v>
      </c>
      <c r="D27" s="86">
        <f t="shared" ref="D27" si="4">B27*C27</f>
        <v>0</v>
      </c>
    </row>
    <row r="28" spans="1:7" s="69" customFormat="1" ht="15.75" customHeight="1" x14ac:dyDescent="0.3">
      <c r="A28" s="82" t="s">
        <v>77</v>
      </c>
      <c r="B28" s="83">
        <v>6</v>
      </c>
      <c r="C28" s="88">
        <v>0</v>
      </c>
      <c r="D28" s="86">
        <f t="shared" si="3"/>
        <v>0</v>
      </c>
    </row>
    <row r="29" spans="1:7" s="69" customFormat="1" ht="15.75" customHeight="1" thickBot="1" x14ac:dyDescent="0.35">
      <c r="A29" s="100" t="s">
        <v>9</v>
      </c>
      <c r="B29" s="98"/>
      <c r="C29" s="154">
        <f>SUM(D24:D28)</f>
        <v>0</v>
      </c>
      <c r="D29" s="155"/>
    </row>
    <row r="30" spans="1:7" s="69" customFormat="1" ht="11.25" x14ac:dyDescent="0.3">
      <c r="A30" s="72" t="s">
        <v>8</v>
      </c>
      <c r="B30" s="73"/>
      <c r="C30" s="74"/>
      <c r="D30" s="74"/>
    </row>
    <row r="31" spans="1:7" s="69" customFormat="1" ht="11.65" thickBot="1" x14ac:dyDescent="0.35">
      <c r="A31" s="84"/>
      <c r="B31" s="73"/>
      <c r="C31" s="74"/>
      <c r="D31" s="74"/>
    </row>
    <row r="32" spans="1:7" s="69" customFormat="1" ht="15" customHeight="1" thickBot="1" x14ac:dyDescent="0.35">
      <c r="A32" s="101" t="s">
        <v>56</v>
      </c>
      <c r="B32" s="102"/>
      <c r="C32" s="148">
        <f>SUM(C7,C20,C29)</f>
        <v>0</v>
      </c>
      <c r="D32" s="149"/>
    </row>
    <row r="33" spans="1:12" s="69" customFormat="1" ht="15" customHeight="1" thickBot="1" x14ac:dyDescent="0.35">
      <c r="A33" s="79"/>
      <c r="B33" s="79"/>
      <c r="C33" s="80"/>
      <c r="D33" s="80"/>
    </row>
    <row r="34" spans="1:12" s="69" customFormat="1" ht="22.5" x14ac:dyDescent="0.3">
      <c r="A34" s="99" t="s">
        <v>65</v>
      </c>
      <c r="B34" s="95" t="s">
        <v>1</v>
      </c>
      <c r="C34" s="95" t="s">
        <v>2</v>
      </c>
      <c r="D34" s="96" t="s">
        <v>3</v>
      </c>
    </row>
    <row r="35" spans="1:12" s="69" customFormat="1" ht="15.75" customHeight="1" x14ac:dyDescent="0.3">
      <c r="A35" s="81" t="s">
        <v>41</v>
      </c>
      <c r="B35" s="77">
        <v>10</v>
      </c>
      <c r="C35" s="85">
        <v>0</v>
      </c>
      <c r="D35" s="86">
        <f>B35*C35</f>
        <v>0</v>
      </c>
    </row>
    <row r="36" spans="1:12" s="69" customFormat="1" ht="15.75" customHeight="1" x14ac:dyDescent="0.3">
      <c r="A36" s="81" t="s">
        <v>42</v>
      </c>
      <c r="B36" s="77">
        <v>10</v>
      </c>
      <c r="C36" s="85">
        <v>0</v>
      </c>
      <c r="D36" s="86">
        <f t="shared" ref="D36:D38" si="5">B36*C36</f>
        <v>0</v>
      </c>
    </row>
    <row r="37" spans="1:12" s="69" customFormat="1" ht="15.75" customHeight="1" x14ac:dyDescent="0.3">
      <c r="A37" s="81" t="s">
        <v>43</v>
      </c>
      <c r="B37" s="77">
        <v>10</v>
      </c>
      <c r="C37" s="85">
        <v>0</v>
      </c>
      <c r="D37" s="86">
        <f t="shared" si="5"/>
        <v>0</v>
      </c>
    </row>
    <row r="38" spans="1:12" s="69" customFormat="1" ht="15.75" customHeight="1" x14ac:dyDescent="0.3">
      <c r="A38" s="82" t="s">
        <v>66</v>
      </c>
      <c r="B38" s="83">
        <v>20</v>
      </c>
      <c r="C38" s="88">
        <v>0</v>
      </c>
      <c r="D38" s="86">
        <f t="shared" si="5"/>
        <v>0</v>
      </c>
    </row>
    <row r="39" spans="1:12" s="69" customFormat="1" ht="15" customHeight="1" thickBot="1" x14ac:dyDescent="0.35">
      <c r="A39" s="100" t="s">
        <v>9</v>
      </c>
      <c r="B39" s="98"/>
      <c r="C39" s="154">
        <f>SUM(D35:D38)</f>
        <v>0</v>
      </c>
      <c r="D39" s="155"/>
    </row>
    <row r="40" spans="1:12" s="69" customFormat="1" ht="11.25" x14ac:dyDescent="0.3">
      <c r="A40" s="72" t="s">
        <v>86</v>
      </c>
      <c r="B40" s="73"/>
      <c r="C40" s="74"/>
      <c r="D40" s="74"/>
    </row>
    <row r="41" spans="1:12" s="69" customFormat="1" ht="11.65" thickBot="1" x14ac:dyDescent="0.35">
      <c r="A41" s="84"/>
      <c r="B41" s="73"/>
      <c r="C41" s="74"/>
      <c r="D41" s="74"/>
    </row>
    <row r="42" spans="1:12" s="69" customFormat="1" ht="15" customHeight="1" thickBot="1" x14ac:dyDescent="0.35">
      <c r="A42" s="101" t="s">
        <v>25</v>
      </c>
      <c r="B42" s="102"/>
      <c r="C42" s="148">
        <f>SUM(C32,C39)</f>
        <v>0</v>
      </c>
      <c r="D42" s="149"/>
    </row>
    <row r="43" spans="1:12" s="69" customFormat="1" ht="11.25" x14ac:dyDescent="0.3">
      <c r="A43" s="84"/>
      <c r="B43" s="73"/>
      <c r="C43" s="74"/>
      <c r="D43" s="74"/>
    </row>
    <row r="44" spans="1:12" s="69" customFormat="1" ht="11.65" thickBot="1" x14ac:dyDescent="0.35">
      <c r="A44" s="84"/>
      <c r="B44" s="73"/>
      <c r="C44" s="74"/>
      <c r="D44" s="74"/>
    </row>
    <row r="45" spans="1:12" s="69" customFormat="1" ht="22.5" x14ac:dyDescent="0.3">
      <c r="A45" s="99" t="s">
        <v>44</v>
      </c>
      <c r="B45" s="95"/>
      <c r="C45" s="95" t="s">
        <v>89</v>
      </c>
      <c r="D45" s="96" t="s">
        <v>45</v>
      </c>
      <c r="I45" s="140" t="s">
        <v>46</v>
      </c>
      <c r="J45" s="140"/>
      <c r="K45" s="141" t="s">
        <v>82</v>
      </c>
    </row>
    <row r="46" spans="1:12" s="69" customFormat="1" ht="15.75" customHeight="1" thickBot="1" x14ac:dyDescent="0.35">
      <c r="A46" s="81" t="s">
        <v>78</v>
      </c>
      <c r="B46" s="77"/>
      <c r="C46" s="85" t="s">
        <v>47</v>
      </c>
      <c r="D46" s="86" t="str">
        <f>VLOOKUP(C46,I45:J50,2,FALSE)</f>
        <v>Niet van toepassing</v>
      </c>
      <c r="I46" s="138" t="s">
        <v>47</v>
      </c>
      <c r="J46" s="138" t="s">
        <v>52</v>
      </c>
      <c r="K46" s="69" t="s">
        <v>83</v>
      </c>
      <c r="L46" s="69" t="s">
        <v>52</v>
      </c>
    </row>
    <row r="47" spans="1:12" s="69" customFormat="1" ht="21.75" customHeight="1" x14ac:dyDescent="0.3">
      <c r="A47" s="99" t="s">
        <v>79</v>
      </c>
      <c r="B47" s="95"/>
      <c r="C47" s="95" t="s">
        <v>81</v>
      </c>
      <c r="D47" s="96" t="s">
        <v>45</v>
      </c>
      <c r="I47" s="138" t="s">
        <v>48</v>
      </c>
      <c r="J47" s="139">
        <v>21750</v>
      </c>
      <c r="K47" s="69" t="s">
        <v>84</v>
      </c>
      <c r="L47" s="137">
        <v>21500</v>
      </c>
    </row>
    <row r="48" spans="1:12" s="69" customFormat="1" ht="15" customHeight="1" x14ac:dyDescent="0.3">
      <c r="A48" s="81" t="s">
        <v>80</v>
      </c>
      <c r="B48" s="77"/>
      <c r="C48" s="85" t="s">
        <v>83</v>
      </c>
      <c r="D48" s="86" t="str">
        <f>VLOOKUP(C48,K46:L48,2,FALSE)</f>
        <v>Niet van toepassing</v>
      </c>
      <c r="I48" s="138" t="s">
        <v>49</v>
      </c>
      <c r="J48" s="139">
        <v>43500</v>
      </c>
      <c r="K48" s="69" t="s">
        <v>85</v>
      </c>
      <c r="L48" s="137">
        <v>43000</v>
      </c>
    </row>
    <row r="49" spans="1:10" s="69" customFormat="1" ht="11.25" x14ac:dyDescent="0.3">
      <c r="A49" s="134"/>
      <c r="B49" s="135"/>
      <c r="C49" s="136"/>
      <c r="D49" s="136"/>
      <c r="I49" s="138" t="s">
        <v>50</v>
      </c>
      <c r="J49" s="139">
        <v>62250</v>
      </c>
    </row>
    <row r="50" spans="1:10" s="69" customFormat="1" ht="11.25" x14ac:dyDescent="0.3">
      <c r="A50" s="84"/>
      <c r="B50" s="73"/>
      <c r="C50" s="74"/>
      <c r="D50" s="74"/>
      <c r="I50" s="138" t="s">
        <v>51</v>
      </c>
      <c r="J50" s="139">
        <v>87000</v>
      </c>
    </row>
    <row r="51" spans="1:10" s="69" customFormat="1" ht="13.5" customHeight="1" x14ac:dyDescent="0.3">
      <c r="A51" s="156" t="s">
        <v>4</v>
      </c>
      <c r="B51" s="157"/>
      <c r="C51" s="157"/>
      <c r="D51" s="158"/>
    </row>
    <row r="52" spans="1:10" s="69" customFormat="1" ht="11.25" x14ac:dyDescent="0.3">
      <c r="A52" s="159"/>
      <c r="B52" s="160"/>
      <c r="C52" s="160"/>
      <c r="D52" s="161"/>
    </row>
    <row r="53" spans="1:10" s="69" customFormat="1" ht="33" customHeight="1" thickBot="1" x14ac:dyDescent="0.5">
      <c r="B53"/>
      <c r="C53"/>
      <c r="D53"/>
    </row>
    <row r="54" spans="1:10" s="69" customFormat="1" ht="15" customHeight="1" thickBot="1" x14ac:dyDescent="0.35">
      <c r="A54" s="142" t="s">
        <v>76</v>
      </c>
      <c r="B54" s="143"/>
      <c r="C54" s="143"/>
      <c r="D54" s="144"/>
    </row>
    <row r="55" spans="1:10" s="69" customFormat="1" ht="11.65" thickBot="1" x14ac:dyDescent="0.35">
      <c r="A55" s="58"/>
      <c r="B55" s="145"/>
      <c r="C55" s="146"/>
      <c r="D55" s="147"/>
    </row>
    <row r="56" spans="1:10" s="69" customFormat="1" ht="11.65" thickBot="1" x14ac:dyDescent="0.35">
      <c r="A56" s="59" t="s">
        <v>5</v>
      </c>
      <c r="B56" s="142"/>
      <c r="C56" s="143"/>
      <c r="D56" s="144"/>
    </row>
    <row r="57" spans="1:10" s="69" customFormat="1" ht="11.65" thickBot="1" x14ac:dyDescent="0.35">
      <c r="A57" s="34"/>
      <c r="B57" s="145"/>
      <c r="C57" s="146"/>
      <c r="D57" s="147"/>
    </row>
    <row r="58" spans="1:10" s="69" customFormat="1" ht="11.65" thickBot="1" x14ac:dyDescent="0.35">
      <c r="A58" s="59" t="s">
        <v>21</v>
      </c>
      <c r="B58" s="142"/>
      <c r="C58" s="143"/>
      <c r="D58" s="144"/>
    </row>
    <row r="59" spans="1:10" s="69" customFormat="1" ht="11.65" thickBot="1" x14ac:dyDescent="0.35">
      <c r="A59" s="34"/>
      <c r="B59" s="145"/>
      <c r="C59" s="146"/>
      <c r="D59" s="147"/>
    </row>
    <row r="60" spans="1:10" s="69" customFormat="1" ht="11.65" thickBot="1" x14ac:dyDescent="0.35">
      <c r="A60" s="59" t="s">
        <v>6</v>
      </c>
      <c r="B60" s="142"/>
      <c r="C60" s="143"/>
      <c r="D60" s="144"/>
    </row>
    <row r="61" spans="1:10" s="69" customFormat="1" ht="11.65" thickBot="1" x14ac:dyDescent="0.35">
      <c r="A61" s="34"/>
      <c r="B61" s="145"/>
      <c r="C61" s="146"/>
      <c r="D61" s="147"/>
    </row>
    <row r="62" spans="1:10" s="69" customFormat="1" ht="11.65" thickBot="1" x14ac:dyDescent="0.35">
      <c r="A62" s="60" t="s">
        <v>7</v>
      </c>
      <c r="B62" s="142"/>
      <c r="C62" s="143"/>
      <c r="D62" s="144"/>
    </row>
    <row r="63" spans="1:10" s="69" customFormat="1" ht="11.25" x14ac:dyDescent="0.3"/>
    <row r="64" spans="1:10" s="69" customFormat="1" ht="11.25" x14ac:dyDescent="0.3"/>
    <row r="65" s="69" customFormat="1" ht="11.25" x14ac:dyDescent="0.3"/>
  </sheetData>
  <sheetProtection formatCells="0" selectLockedCells="1"/>
  <protectedRanges>
    <protectedRange sqref="B53 C46 C35:C38 C5:C6 C11:C19 C24:C28 C48" name="Bereik1"/>
    <protectedRange sqref="B62 B56 B58 B60 A54" name="Bereik1_2"/>
  </protectedRanges>
  <mergeCells count="17">
    <mergeCell ref="B1:D3"/>
    <mergeCell ref="C7:D7"/>
    <mergeCell ref="C20:D20"/>
    <mergeCell ref="A51:D52"/>
    <mergeCell ref="C42:D42"/>
    <mergeCell ref="C39:D39"/>
    <mergeCell ref="C29:D29"/>
    <mergeCell ref="B60:D60"/>
    <mergeCell ref="B61:D61"/>
    <mergeCell ref="A54:D54"/>
    <mergeCell ref="B62:D62"/>
    <mergeCell ref="C32:D32"/>
    <mergeCell ref="B55:D55"/>
    <mergeCell ref="B56:D56"/>
    <mergeCell ref="B57:D57"/>
    <mergeCell ref="B58:D58"/>
    <mergeCell ref="B59:D59"/>
  </mergeCells>
  <dataValidations count="2">
    <dataValidation type="list" allowBlank="1" showInputMessage="1" showErrorMessage="1" sqref="C48" xr:uid="{00000000-0002-0000-0000-000000000000}">
      <formula1>$K$46:$K$48</formula1>
    </dataValidation>
    <dataValidation type="list" allowBlank="1" showInputMessage="1" showErrorMessage="1" sqref="C46" xr:uid="{00000000-0002-0000-0000-000001000000}">
      <formula1>$I$46:$I$50</formula1>
    </dataValidation>
  </dataValidation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0"/>
  <sheetViews>
    <sheetView zoomScaleNormal="100" workbookViewId="0">
      <selection activeCell="A22" sqref="A22"/>
    </sheetView>
  </sheetViews>
  <sheetFormatPr defaultColWidth="9.1328125" defaultRowHeight="14.25" x14ac:dyDescent="0.45"/>
  <cols>
    <col min="1" max="1" width="164.73046875" style="38" customWidth="1"/>
    <col min="2" max="2" width="22" style="2" customWidth="1"/>
    <col min="3" max="3" width="23" style="2" bestFit="1" customWidth="1"/>
    <col min="4" max="4" width="17.3984375" style="39" customWidth="1"/>
    <col min="5" max="5" width="6.3984375" style="2" customWidth="1"/>
    <col min="6" max="6" width="11.1328125" style="2" bestFit="1" customWidth="1"/>
    <col min="7" max="16384" width="9.1328125" style="2"/>
  </cols>
  <sheetData>
    <row r="1" spans="1:7" ht="30" customHeight="1" x14ac:dyDescent="0.45">
      <c r="A1" s="1" t="s">
        <v>23</v>
      </c>
      <c r="B1" s="150"/>
      <c r="C1" s="150"/>
      <c r="D1" s="150"/>
    </row>
    <row r="2" spans="1:7" ht="30" customHeight="1" x14ac:dyDescent="0.45">
      <c r="A2" s="40" t="s">
        <v>22</v>
      </c>
      <c r="B2" s="150"/>
      <c r="C2" s="150"/>
      <c r="D2" s="150"/>
    </row>
    <row r="3" spans="1:7" ht="30" customHeight="1" thickBot="1" x14ac:dyDescent="0.5">
      <c r="A3" s="2"/>
      <c r="B3" s="151"/>
      <c r="C3" s="151"/>
      <c r="D3" s="151"/>
    </row>
    <row r="4" spans="1:7" s="36" customFormat="1" ht="24" customHeight="1" thickBot="1" x14ac:dyDescent="0.5">
      <c r="A4" s="109" t="s">
        <v>27</v>
      </c>
      <c r="B4" s="110" t="s">
        <v>1</v>
      </c>
      <c r="C4" s="110" t="s">
        <v>26</v>
      </c>
      <c r="D4" s="111" t="s">
        <v>3</v>
      </c>
      <c r="G4" s="36" t="s">
        <v>11</v>
      </c>
    </row>
    <row r="5" spans="1:7" s="36" customFormat="1" ht="18" customHeight="1" x14ac:dyDescent="0.45">
      <c r="A5" s="112" t="s">
        <v>12</v>
      </c>
      <c r="B5" s="113">
        <v>40</v>
      </c>
      <c r="C5" s="114">
        <v>0</v>
      </c>
      <c r="D5" s="115">
        <f t="shared" ref="D5:D9" si="0">B5*C5</f>
        <v>0</v>
      </c>
    </row>
    <row r="6" spans="1:7" s="36" customFormat="1" ht="18" customHeight="1" x14ac:dyDescent="0.45">
      <c r="A6" s="116" t="s">
        <v>13</v>
      </c>
      <c r="B6" s="4">
        <v>5</v>
      </c>
      <c r="C6" s="5">
        <v>0</v>
      </c>
      <c r="D6" s="117">
        <f>B6*C6</f>
        <v>0</v>
      </c>
    </row>
    <row r="7" spans="1:7" s="36" customFormat="1" ht="18" customHeight="1" x14ac:dyDescent="0.45">
      <c r="A7" s="118" t="s">
        <v>30</v>
      </c>
      <c r="B7" s="119">
        <v>180</v>
      </c>
      <c r="C7" s="120">
        <v>0</v>
      </c>
      <c r="D7" s="121">
        <f t="shared" si="0"/>
        <v>0</v>
      </c>
      <c r="F7" s="36" t="s">
        <v>11</v>
      </c>
    </row>
    <row r="8" spans="1:7" s="36" customFormat="1" ht="18" customHeight="1" x14ac:dyDescent="0.45">
      <c r="A8" s="122" t="s">
        <v>68</v>
      </c>
      <c r="B8" s="123">
        <v>1</v>
      </c>
      <c r="C8" s="124">
        <v>0</v>
      </c>
      <c r="D8" s="125">
        <f t="shared" si="0"/>
        <v>0</v>
      </c>
    </row>
    <row r="9" spans="1:7" s="36" customFormat="1" ht="18" customHeight="1" x14ac:dyDescent="0.45">
      <c r="A9" s="122" t="s">
        <v>69</v>
      </c>
      <c r="B9" s="123">
        <v>1</v>
      </c>
      <c r="C9" s="124">
        <v>0</v>
      </c>
      <c r="D9" s="125">
        <f t="shared" si="0"/>
        <v>0</v>
      </c>
    </row>
    <row r="10" spans="1:7" s="36" customFormat="1" ht="18" customHeight="1" thickBot="1" x14ac:dyDescent="0.5">
      <c r="A10" s="126" t="s">
        <v>14</v>
      </c>
      <c r="B10" s="127"/>
      <c r="C10" s="127"/>
      <c r="D10" s="128">
        <f>SUM(D5:D9)</f>
        <v>0</v>
      </c>
    </row>
    <row r="11" spans="1:7" s="36" customFormat="1" ht="18" customHeight="1" x14ac:dyDescent="0.45">
      <c r="A11" s="7" t="s">
        <v>15</v>
      </c>
      <c r="B11" s="47"/>
      <c r="C11" s="9"/>
      <c r="D11" s="9"/>
      <c r="F11" s="36" t="s">
        <v>11</v>
      </c>
    </row>
    <row r="12" spans="1:7" s="36" customFormat="1" ht="18" customHeight="1" thickBot="1" x14ac:dyDescent="0.5">
      <c r="A12" s="7"/>
      <c r="B12" s="8"/>
      <c r="C12" s="9"/>
      <c r="D12" s="9"/>
    </row>
    <row r="13" spans="1:7" s="36" customFormat="1" ht="24" customHeight="1" thickBot="1" x14ac:dyDescent="0.5">
      <c r="A13" s="129" t="s">
        <v>28</v>
      </c>
      <c r="B13" s="90" t="s">
        <v>1</v>
      </c>
      <c r="C13" s="90" t="s">
        <v>26</v>
      </c>
      <c r="D13" s="91" t="s">
        <v>3</v>
      </c>
      <c r="F13" s="65"/>
    </row>
    <row r="14" spans="1:7" s="36" customFormat="1" ht="18" customHeight="1" x14ac:dyDescent="0.45">
      <c r="A14" s="130" t="s">
        <v>70</v>
      </c>
      <c r="B14" s="131">
        <v>0.25</v>
      </c>
      <c r="C14" s="10">
        <v>0</v>
      </c>
      <c r="D14" s="6">
        <f t="shared" ref="D14:D17" si="1">B14*C14</f>
        <v>0</v>
      </c>
    </row>
    <row r="15" spans="1:7" s="66" customFormat="1" ht="18" customHeight="1" x14ac:dyDescent="0.45">
      <c r="A15" s="130" t="s">
        <v>71</v>
      </c>
      <c r="B15" s="132">
        <v>0.25</v>
      </c>
      <c r="C15" s="11">
        <v>0</v>
      </c>
      <c r="D15" s="12">
        <f t="shared" si="1"/>
        <v>0</v>
      </c>
      <c r="F15" s="67"/>
    </row>
    <row r="16" spans="1:7" s="66" customFormat="1" ht="18" customHeight="1" x14ac:dyDescent="0.45">
      <c r="A16" s="130" t="s">
        <v>72</v>
      </c>
      <c r="B16" s="132">
        <v>0.25</v>
      </c>
      <c r="C16" s="11">
        <v>0</v>
      </c>
      <c r="D16" s="12">
        <f t="shared" si="1"/>
        <v>0</v>
      </c>
      <c r="F16" s="67"/>
    </row>
    <row r="17" spans="1:6" s="36" customFormat="1" ht="18" customHeight="1" thickBot="1" x14ac:dyDescent="0.5">
      <c r="A17" s="130" t="s">
        <v>73</v>
      </c>
      <c r="B17" s="133">
        <v>0.25</v>
      </c>
      <c r="C17" s="13">
        <v>0</v>
      </c>
      <c r="D17" s="48">
        <f t="shared" si="1"/>
        <v>0</v>
      </c>
      <c r="F17" s="68"/>
    </row>
    <row r="18" spans="1:6" s="36" customFormat="1" ht="18" customHeight="1" thickBot="1" x14ac:dyDescent="0.5">
      <c r="A18" s="89" t="s">
        <v>16</v>
      </c>
      <c r="B18" s="56"/>
      <c r="C18" s="56"/>
      <c r="D18" s="57">
        <f>SUM(D14:D17)</f>
        <v>0</v>
      </c>
    </row>
    <row r="19" spans="1:6" s="36" customFormat="1" ht="18" customHeight="1" x14ac:dyDescent="0.45">
      <c r="A19" s="14" t="s">
        <v>29</v>
      </c>
      <c r="B19" s="15"/>
      <c r="C19" s="15"/>
      <c r="D19" s="16"/>
    </row>
    <row r="20" spans="1:6" s="36" customFormat="1" ht="18" customHeight="1" thickBot="1" x14ac:dyDescent="0.5">
      <c r="A20" s="17"/>
      <c r="B20" s="8"/>
      <c r="C20" s="8"/>
      <c r="D20" s="18"/>
    </row>
    <row r="21" spans="1:6" s="36" customFormat="1" ht="24" customHeight="1" thickBot="1" x14ac:dyDescent="0.5">
      <c r="A21" s="89" t="s">
        <v>74</v>
      </c>
      <c r="B21" s="90" t="s">
        <v>1</v>
      </c>
      <c r="C21" s="90" t="s">
        <v>26</v>
      </c>
      <c r="D21" s="91" t="s">
        <v>3</v>
      </c>
    </row>
    <row r="22" spans="1:6" s="36" customFormat="1" ht="18" customHeight="1" x14ac:dyDescent="0.45">
      <c r="A22" s="41" t="s">
        <v>88</v>
      </c>
      <c r="B22" s="42">
        <v>225</v>
      </c>
      <c r="C22" s="19">
        <v>0</v>
      </c>
      <c r="D22" s="20">
        <f>6*B22*C22</f>
        <v>0</v>
      </c>
    </row>
    <row r="23" spans="1:6" s="64" customFormat="1" ht="18" customHeight="1" thickBot="1" x14ac:dyDescent="0.5">
      <c r="A23" s="49" t="s">
        <v>87</v>
      </c>
      <c r="B23" s="50">
        <v>1</v>
      </c>
      <c r="C23" s="51">
        <v>0</v>
      </c>
      <c r="D23" s="52">
        <f>B23*C23</f>
        <v>0</v>
      </c>
    </row>
    <row r="24" spans="1:6" s="36" customFormat="1" ht="18" customHeight="1" thickBot="1" x14ac:dyDescent="0.5">
      <c r="A24" s="46" t="s">
        <v>17</v>
      </c>
      <c r="B24" s="92"/>
      <c r="C24" s="92"/>
      <c r="D24" s="57">
        <f>SUM(D22:D23)</f>
        <v>0</v>
      </c>
    </row>
    <row r="25" spans="1:6" s="36" customFormat="1" ht="18" customHeight="1" x14ac:dyDescent="0.45">
      <c r="A25" s="22"/>
      <c r="B25" s="23"/>
      <c r="C25" s="23"/>
      <c r="D25" s="24"/>
    </row>
    <row r="26" spans="1:6" s="36" customFormat="1" ht="18" customHeight="1" thickBot="1" x14ac:dyDescent="0.5">
      <c r="A26" s="25"/>
      <c r="B26" s="8"/>
      <c r="C26" s="9"/>
      <c r="D26" s="9"/>
    </row>
    <row r="27" spans="1:6" s="36" customFormat="1" ht="24" customHeight="1" thickBot="1" x14ac:dyDescent="0.5">
      <c r="A27" s="46" t="s">
        <v>24</v>
      </c>
      <c r="B27" s="90" t="s">
        <v>1</v>
      </c>
      <c r="C27" s="90" t="s">
        <v>26</v>
      </c>
      <c r="D27" s="91" t="s">
        <v>3</v>
      </c>
    </row>
    <row r="28" spans="1:6" s="36" customFormat="1" ht="19.7" customHeight="1" x14ac:dyDescent="0.45">
      <c r="A28" s="43" t="s">
        <v>75</v>
      </c>
      <c r="B28" s="44">
        <v>8000</v>
      </c>
      <c r="C28" s="19">
        <v>0</v>
      </c>
      <c r="D28" s="45">
        <f>C28*B28</f>
        <v>0</v>
      </c>
    </row>
    <row r="29" spans="1:6" s="36" customFormat="1" ht="20.45" customHeight="1" thickBot="1" x14ac:dyDescent="0.5">
      <c r="A29" s="26" t="s">
        <v>31</v>
      </c>
      <c r="B29" s="27">
        <v>1</v>
      </c>
      <c r="C29" s="21">
        <v>0</v>
      </c>
      <c r="D29" s="28">
        <f>C29*B29</f>
        <v>0</v>
      </c>
    </row>
    <row r="30" spans="1:6" s="36" customFormat="1" ht="20.45" customHeight="1" thickBot="1" x14ac:dyDescent="0.5">
      <c r="A30" s="46" t="s">
        <v>18</v>
      </c>
      <c r="B30" s="53"/>
      <c r="C30" s="54"/>
      <c r="D30" s="55">
        <f>SUM(D28:D29)</f>
        <v>0</v>
      </c>
    </row>
    <row r="31" spans="1:6" s="36" customFormat="1" ht="18" customHeight="1" x14ac:dyDescent="0.45">
      <c r="A31" s="25" t="s">
        <v>15</v>
      </c>
      <c r="B31" s="8"/>
      <c r="C31" s="9"/>
      <c r="D31" s="9"/>
    </row>
    <row r="32" spans="1:6" s="36" customFormat="1" ht="18" customHeight="1" x14ac:dyDescent="0.45">
      <c r="A32" s="25"/>
      <c r="B32" s="8"/>
      <c r="C32" s="9"/>
      <c r="D32" s="9"/>
    </row>
    <row r="33" spans="1:4" s="36" customFormat="1" ht="18" customHeight="1" thickBot="1" x14ac:dyDescent="0.5">
      <c r="A33" s="29"/>
      <c r="B33" s="30"/>
      <c r="C33" s="31"/>
      <c r="D33" s="31"/>
    </row>
    <row r="34" spans="1:4" s="36" customFormat="1" ht="24" customHeight="1" thickBot="1" x14ac:dyDescent="0.5">
      <c r="A34" s="89" t="s">
        <v>19</v>
      </c>
      <c r="B34" s="93"/>
      <c r="C34" s="93"/>
      <c r="D34" s="94">
        <f>D10+D18+D24+D30</f>
        <v>0</v>
      </c>
    </row>
    <row r="35" spans="1:4" s="36" customFormat="1" ht="18" customHeight="1" x14ac:dyDescent="0.45">
      <c r="A35" s="32"/>
      <c r="B35" s="33"/>
      <c r="C35" s="9"/>
      <c r="D35" s="9"/>
    </row>
    <row r="36" spans="1:4" s="36" customFormat="1" ht="37.5" customHeight="1" x14ac:dyDescent="0.45">
      <c r="A36" s="162" t="s">
        <v>20</v>
      </c>
      <c r="B36" s="163"/>
      <c r="C36" s="163"/>
      <c r="D36" s="164"/>
    </row>
    <row r="37" spans="1:4" s="36" customFormat="1" ht="18" customHeight="1" thickBot="1" x14ac:dyDescent="0.5">
      <c r="A37" s="32"/>
      <c r="B37" s="33"/>
      <c r="C37" s="9"/>
      <c r="D37" s="9"/>
    </row>
    <row r="38" spans="1:4" s="36" customFormat="1" ht="24" customHeight="1" thickBot="1" x14ac:dyDescent="0.5">
      <c r="A38" s="142" t="s">
        <v>76</v>
      </c>
      <c r="B38" s="143"/>
      <c r="C38" s="143"/>
      <c r="D38" s="144"/>
    </row>
    <row r="39" spans="1:4" s="36" customFormat="1" ht="18" customHeight="1" thickBot="1" x14ac:dyDescent="0.5">
      <c r="A39" s="58"/>
      <c r="B39" s="145"/>
      <c r="C39" s="146"/>
      <c r="D39" s="147"/>
    </row>
    <row r="40" spans="1:4" s="36" customFormat="1" ht="18" customHeight="1" thickBot="1" x14ac:dyDescent="0.5">
      <c r="A40" s="59" t="s">
        <v>5</v>
      </c>
      <c r="B40" s="142"/>
      <c r="C40" s="143"/>
      <c r="D40" s="144"/>
    </row>
    <row r="41" spans="1:4" s="36" customFormat="1" ht="18" customHeight="1" thickBot="1" x14ac:dyDescent="0.5">
      <c r="A41" s="34"/>
      <c r="B41" s="145"/>
      <c r="C41" s="146"/>
      <c r="D41" s="147"/>
    </row>
    <row r="42" spans="1:4" s="36" customFormat="1" ht="18" customHeight="1" thickBot="1" x14ac:dyDescent="0.5">
      <c r="A42" s="59" t="s">
        <v>21</v>
      </c>
      <c r="B42" s="142"/>
      <c r="C42" s="143"/>
      <c r="D42" s="144"/>
    </row>
    <row r="43" spans="1:4" s="36" customFormat="1" ht="18" customHeight="1" thickBot="1" x14ac:dyDescent="0.5">
      <c r="A43" s="34"/>
      <c r="B43" s="145"/>
      <c r="C43" s="146"/>
      <c r="D43" s="147"/>
    </row>
    <row r="44" spans="1:4" s="36" customFormat="1" ht="18" customHeight="1" thickBot="1" x14ac:dyDescent="0.5">
      <c r="A44" s="59" t="s">
        <v>6</v>
      </c>
      <c r="B44" s="142"/>
      <c r="C44" s="143"/>
      <c r="D44" s="144"/>
    </row>
    <row r="45" spans="1:4" s="36" customFormat="1" ht="18" customHeight="1" thickBot="1" x14ac:dyDescent="0.5">
      <c r="A45" s="34"/>
      <c r="B45" s="145"/>
      <c r="C45" s="146"/>
      <c r="D45" s="147"/>
    </row>
    <row r="46" spans="1:4" s="36" customFormat="1" ht="18" customHeight="1" thickBot="1" x14ac:dyDescent="0.5">
      <c r="A46" s="60" t="s">
        <v>7</v>
      </c>
      <c r="B46" s="142"/>
      <c r="C46" s="143"/>
      <c r="D46" s="144"/>
    </row>
    <row r="47" spans="1:4" s="36" customFormat="1" ht="18" customHeight="1" x14ac:dyDescent="0.45">
      <c r="A47" s="35"/>
      <c r="D47" s="37"/>
    </row>
    <row r="48" spans="1:4" s="36" customFormat="1" ht="18" customHeight="1" x14ac:dyDescent="0.45">
      <c r="A48" s="35"/>
      <c r="D48" s="37"/>
    </row>
    <row r="49" spans="1:4" s="36" customFormat="1" ht="18" customHeight="1" x14ac:dyDescent="0.45">
      <c r="A49" s="35"/>
      <c r="D49" s="37"/>
    </row>
    <row r="50" spans="1:4" ht="18" customHeight="1" x14ac:dyDescent="0.45"/>
  </sheetData>
  <protectedRanges>
    <protectedRange sqref="B46 B40 B42 B44 A38 C28:C29 C22:C23 C5:C9 C14:C17" name="Bereik1_1"/>
  </protectedRanges>
  <mergeCells count="11">
    <mergeCell ref="B39:D39"/>
    <mergeCell ref="B1:D3"/>
    <mergeCell ref="A36:D36"/>
    <mergeCell ref="A38:D38"/>
    <mergeCell ref="B45:D45"/>
    <mergeCell ref="B46:D46"/>
    <mergeCell ref="B40:D40"/>
    <mergeCell ref="B41:D41"/>
    <mergeCell ref="B42:D42"/>
    <mergeCell ref="B43:D43"/>
    <mergeCell ref="B44:D4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0B095596CC9B43B1723BC98982CEAC" ma:contentTypeVersion="17" ma:contentTypeDescription="Een nieuw document maken." ma:contentTypeScope="" ma:versionID="2e1c3257c3ac250623ca27732a14de33">
  <xsd:schema xmlns:xsd="http://www.w3.org/2001/XMLSchema" xmlns:xs="http://www.w3.org/2001/XMLSchema" xmlns:p="http://schemas.microsoft.com/office/2006/metadata/properties" xmlns:ns2="2e013ea0-399a-422a-8aa7-7aa0c58dff23" xmlns:ns3="262d1210-b614-4ea8-8c68-5a866a8f48d1" targetNamespace="http://schemas.microsoft.com/office/2006/metadata/properties" ma:root="true" ma:fieldsID="6cc4db5db52aa8589afb7da6e2a4129f" ns2:_="" ns3:_="">
    <xsd:import namespace="2e013ea0-399a-422a-8aa7-7aa0c58dff23"/>
    <xsd:import namespace="262d1210-b614-4ea8-8c68-5a866a8f48d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13ea0-399a-422a-8aa7-7aa0c58df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d50f63ce-4d16-4f48-9952-125335b5c3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2d1210-b614-4ea8-8c68-5a866a8f48d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30dff83-8a01-4a97-952c-e5df8aec5be3}" ma:internalName="TaxCatchAll" ma:showField="CatchAllData" ma:web="262d1210-b614-4ea8-8c68-5a866a8f48d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2d1210-b614-4ea8-8c68-5a866a8f48d1" xsi:nil="true"/>
    <lcf76f155ced4ddcb4097134ff3c332f xmlns="2e013ea0-399a-422a-8aa7-7aa0c58dff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1EB8D4-A40B-4D36-9D26-DEFADE2AB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13ea0-399a-422a-8aa7-7aa0c58dff23"/>
    <ds:schemaRef ds:uri="262d1210-b614-4ea8-8c68-5a866a8f48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D39261-0575-467F-9C83-45648169AFAE}">
  <ds:schemaRefs>
    <ds:schemaRef ds:uri="http://schemas.microsoft.com/sharepoint/v3/contenttype/forms"/>
  </ds:schemaRefs>
</ds:datastoreItem>
</file>

<file path=customXml/itemProps3.xml><?xml version="1.0" encoding="utf-8"?>
<ds:datastoreItem xmlns:ds="http://schemas.openxmlformats.org/officeDocument/2006/customXml" ds:itemID="{F7E727E4-F5B3-4834-BD15-EB4F14D8CFB3}">
  <ds:schemaRefs>
    <ds:schemaRef ds:uri="http://purl.org/dc/elements/1.1/"/>
    <ds:schemaRef ds:uri="http://schemas.microsoft.com/office/2006/metadata/properties"/>
    <ds:schemaRef ds:uri="2e013ea0-399a-422a-8aa7-7aa0c58dff2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62d1210-b614-4ea8-8c68-5a866a8f48d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Inschrijvingstabel - perceel 1</vt:lpstr>
      <vt:lpstr>Inschrijvingstabel - perceel 2</vt:lpstr>
      <vt:lpstr>'Inschrijvingstabel - perceel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Nooijen</dc:creator>
  <cp:keywords/>
  <dc:description/>
  <cp:lastModifiedBy>Berge, Terence ten</cp:lastModifiedBy>
  <cp:revision/>
  <dcterms:created xsi:type="dcterms:W3CDTF">2017-09-13T10:33:40Z</dcterms:created>
  <dcterms:modified xsi:type="dcterms:W3CDTF">2025-03-04T12:22:15Z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0x010100F70B095596CC9B43B1723BC98982CEAC</vt:lpwstr>
  </property>
  <property fmtid="{D5CDD505-2E9C-101B-9397-08002B2CF9AE}" pid="3" name="MediaServiceImageTags">
    <vt:lpwstr/>
  </property>
</Properties>
</file>