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saaup\Downloads\"/>
    </mc:Choice>
  </mc:AlternateContent>
  <xr:revisionPtr revIDLastSave="0" documentId="13_ncr:1_{A1AF7B63-8DA6-466A-8E9A-AEDF1E96FBD9}" xr6:coauthVersionLast="47" xr6:coauthVersionMax="47" xr10:uidLastSave="{00000000-0000-0000-0000-000000000000}"/>
  <bookViews>
    <workbookView xWindow="-120" yWindow="-120" windowWidth="21840" windowHeight="11235" firstSheet="1" activeTab="1" autoFilterDateGrouping="0" xr2:uid="{00000000-000D-0000-FFFF-FFFF00000000}"/>
  </bookViews>
  <sheets>
    <sheet name="Voorblad" sheetId="12" r:id="rId1"/>
    <sheet name="Inschrijfprijs" sheetId="11" r:id="rId2"/>
  </sheets>
  <calcPr calcId="191028"/>
  <customWorkbookViews>
    <customWorkbookView name="Beknopt" guid="{42106B28-09EB-4757-B9C9-08BA3192223E}" includeHiddenRowCol="0" maximized="1" xWindow="1276" yWindow="-4" windowWidth="1848" windowHeight="12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1" l="1"/>
  <c r="G48" i="11"/>
  <c r="G49" i="11"/>
  <c r="G50" i="11"/>
  <c r="G53" i="11"/>
  <c r="G52" i="11"/>
  <c r="G55" i="11"/>
  <c r="E44" i="11"/>
  <c r="D44" i="11"/>
  <c r="C44" i="11"/>
  <c r="E40" i="11"/>
  <c r="D40" i="11"/>
  <c r="C40" i="11"/>
  <c r="E23" i="11"/>
  <c r="D23" i="11"/>
  <c r="C23" i="11"/>
  <c r="G30" i="11"/>
  <c r="G27" i="11"/>
  <c r="E36" i="11" l="1"/>
  <c r="D36" i="11"/>
  <c r="C36" i="11"/>
  <c r="D35" i="11"/>
  <c r="E35" i="11"/>
  <c r="C35" i="11"/>
  <c r="G20" i="11"/>
  <c r="G36" i="11" l="1"/>
  <c r="G40" i="11"/>
  <c r="G44" i="11"/>
  <c r="G23" i="11"/>
  <c r="G57" i="11" l="1"/>
</calcChain>
</file>

<file path=xl/sharedStrings.xml><?xml version="1.0" encoding="utf-8"?>
<sst xmlns="http://schemas.openxmlformats.org/spreadsheetml/2006/main" count="97" uniqueCount="82">
  <si>
    <t xml:space="preserve">Bijlage 3  Invulformulier tarieven </t>
  </si>
  <si>
    <t>Auteur:</t>
  </si>
  <si>
    <t>Team Inkoop gemeente Hilversum</t>
  </si>
  <si>
    <t>Datum:</t>
  </si>
  <si>
    <t>30 mei 2025</t>
  </si>
  <si>
    <t xml:space="preserve">Naam aanbesteding: </t>
  </si>
  <si>
    <t>Multifunctional</t>
  </si>
  <si>
    <t xml:space="preserve">Zaaknummer: </t>
  </si>
  <si>
    <t>Bijlage 3 Invulformulier tarieven</t>
  </si>
  <si>
    <t xml:space="preserve">Datum: </t>
  </si>
  <si>
    <t>Naam aanbesteding:</t>
  </si>
  <si>
    <t>Multifunctionals</t>
  </si>
  <si>
    <t>Kenmerk:</t>
  </si>
  <si>
    <t>Instructies</t>
  </si>
  <si>
    <t>U dient in de tabbladen de geel gemarkeerde velden in te vullen conform de Eisen in de Aanbestedingsleidraad. Al het gestelde in het Programma van Eisen zit in de totaalprijs verrekend. Dit geldt tevens voor alle zaken die een onlosmakelijkdeel van de opdracht vormen.</t>
  </si>
  <si>
    <t>Uw prijzen zijn in euro's, exclusief BTW en inclusief alle heffingen en kosten zoals uitvoerings-, nazorg- overheid-, reis en andere kosten.</t>
  </si>
  <si>
    <t>Het tarievenblad dient volledig ingevuld te worden en er mogen geen wijzigingen in het tarievenblad worden aangebracht.</t>
  </si>
  <si>
    <t>Uw inschrijfprijs dient binnen de gegeven bandbreedte te vallen. Indien uw inschrijfprijs hierbuiten valt, wordt uw inschrijving terzijde gelegd.</t>
  </si>
  <si>
    <t>In de huurprijs is inbegrepen: kopieer- en printmaterialen (excl. papier en bindmaterialen) en incl. de servicecomponent, die bestaat uit: service, preventief en correctief onderhoud, reparatie en vervangingsonderdelen, arbeidstijd en voorrijdkosten en contractmanagement.</t>
  </si>
  <si>
    <t>Het aantal te plaatsen apparaten en het aantal afdrukken kan afwijken van het geinventariseerde aantal. Deze afwijkingen hebben geen invloed op de opgegeven prijzen.</t>
  </si>
  <si>
    <t>Dit invulformulier dient ondertekend te worden door een daartoe bevoegde functionaris.</t>
  </si>
  <si>
    <t>Type 1</t>
  </si>
  <si>
    <t>Type 2</t>
  </si>
  <si>
    <t>Type 3</t>
  </si>
  <si>
    <t>Totaal</t>
  </si>
  <si>
    <t>30 ppm</t>
  </si>
  <si>
    <t>60 ppm</t>
  </si>
  <si>
    <t>70 ppm</t>
  </si>
  <si>
    <t>A3, A4, A5</t>
  </si>
  <si>
    <t>Aantal</t>
  </si>
  <si>
    <t>1.</t>
  </si>
  <si>
    <t>All in vaste huurprijs, die uiteen valt in:</t>
  </si>
  <si>
    <t>a</t>
  </si>
  <si>
    <t>Prijs huur per maand, per apparaat</t>
  </si>
  <si>
    <t>Totaal vaste huurprijs (12 maanden) voor totaal aantal apparaten</t>
  </si>
  <si>
    <t>2.</t>
  </si>
  <si>
    <t>Afdrukprijzen</t>
  </si>
  <si>
    <t>Prijs per afdruk zwart/wit</t>
  </si>
  <si>
    <t>Afdrukkosten op basis van geschat volume per jaar: 1.325.000 afdrukken</t>
  </si>
  <si>
    <t>b</t>
  </si>
  <si>
    <t>Prijs per afdruk kleur</t>
  </si>
  <si>
    <t>Afdrukkosten op basis van geschat volume per jaar: 1.312.200 afdrukken</t>
  </si>
  <si>
    <t>3.</t>
  </si>
  <si>
    <t>Logistieke kosten</t>
  </si>
  <si>
    <t>Eenmalige afleverings- en installatiekosten per apparaat</t>
  </si>
  <si>
    <t>Kosten ophalen apparaten einde contract</t>
  </si>
  <si>
    <t>Totaal logistieke kosten per apparaat</t>
  </si>
  <si>
    <t>Totaal logistieke kosten voor alle apparaten</t>
  </si>
  <si>
    <t>4.</t>
  </si>
  <si>
    <t>Follow me concept inclusief hardware en (derden) software</t>
  </si>
  <si>
    <t>a.</t>
  </si>
  <si>
    <t>Kosten per apparaat per maand</t>
  </si>
  <si>
    <t>Totale kosten contract (12 maanden) voor totaal aantal  apparaten</t>
  </si>
  <si>
    <t>5.</t>
  </si>
  <si>
    <t xml:space="preserve">Beheertool </t>
  </si>
  <si>
    <t>Opties</t>
  </si>
  <si>
    <t>6.</t>
  </si>
  <si>
    <t>Opties naast standaardfunctionalteit per apparaat</t>
  </si>
  <si>
    <t>Bulklade A4 minimaal 2.000 vel</t>
  </si>
  <si>
    <t>nvt</t>
  </si>
  <si>
    <t>Afwerkstation met sorteren en nieten</t>
  </si>
  <si>
    <t>c</t>
  </si>
  <si>
    <t>Afwerkstation met boekjes maken</t>
  </si>
  <si>
    <t>d</t>
  </si>
  <si>
    <t>Afdrukken OCR B</t>
  </si>
  <si>
    <t>e</t>
  </si>
  <si>
    <t>Mogelijkheid tot het maken van subsets</t>
  </si>
  <si>
    <t>7.</t>
  </si>
  <si>
    <t xml:space="preserve">1x tussentijds ophalen, verhuizen of bijplaatsen apparaat </t>
  </si>
  <si>
    <t>Aan een interne verhuizing (binnen één pand) zijn geen kosten verbonden</t>
  </si>
  <si>
    <t>8.</t>
  </si>
  <si>
    <t>2x  beheerderstraining voor maximaal 8 personen</t>
  </si>
  <si>
    <t>Inschrijfprijs</t>
  </si>
  <si>
    <t>Bandbreedte inschrijfprijs</t>
  </si>
  <si>
    <t>Minimum</t>
  </si>
  <si>
    <t>Maximum</t>
  </si>
  <si>
    <t>Aldus ondertekend en bijbehorende gegevens naar waarheid verstrekt:</t>
  </si>
  <si>
    <t xml:space="preserve">Naam Inschrijver                  </t>
  </si>
  <si>
    <t>Ingevuld door (tekenbevoegde functionaris Inschrijver)</t>
  </si>
  <si>
    <t xml:space="preserve">Functie                                                                 </t>
  </si>
  <si>
    <t>Datum</t>
  </si>
  <si>
    <t>Handtekening 
tekenbevoegde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</si>
</sst>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0000"/>
  </numFmts>
  <fonts count="8" x14ac:knownFonts="1">
    <font>
      <sz val="11"/>
      <color theme="1"/>
      <name val="Calibri"/>
      <family val="2"/>
      <scheme val="minor"/>
    </font>
    <font>
      <b/>
      <sz val="11"/>
      <color theme="1"/>
      <name val="Calibri"/>
      <family val="2"/>
      <scheme val="minor"/>
    </font>
    <font>
      <sz val="10.5"/>
      <color theme="1"/>
      <name val="Calibri"/>
      <family val="2"/>
      <scheme val="minor"/>
    </font>
    <font>
      <b/>
      <sz val="14"/>
      <color theme="1"/>
      <name val="Calibri"/>
      <family val="2"/>
      <scheme val="minor"/>
    </font>
    <font>
      <sz val="11"/>
      <name val="Calibri"/>
      <family val="2"/>
      <scheme val="minor"/>
    </font>
    <font>
      <sz val="11"/>
      <color theme="1"/>
      <name val="Calibri"/>
      <family val="2"/>
    </font>
    <font>
      <b/>
      <sz val="11"/>
      <name val="Calibri"/>
      <family val="2"/>
      <scheme val="minor"/>
    </font>
    <font>
      <b/>
      <sz val="10.5"/>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left" vertical="center" indent="2"/>
    </xf>
    <xf numFmtId="14" fontId="0" fillId="0" borderId="0" xfId="0" applyNumberFormat="1" applyAlignment="1">
      <alignment horizontal="left" vertical="center" indent="2"/>
    </xf>
    <xf numFmtId="0" fontId="0" fillId="0" borderId="1" xfId="0" applyBorder="1"/>
    <xf numFmtId="0" fontId="3" fillId="0" borderId="0" xfId="0" applyFont="1" applyAlignment="1">
      <alignment horizontal="center" vertical="center" wrapText="1"/>
    </xf>
    <xf numFmtId="0" fontId="0" fillId="0" borderId="0" xfId="0" applyAlignment="1">
      <alignment horizontal="right" vertical="center"/>
    </xf>
    <xf numFmtId="0" fontId="1" fillId="0" borderId="0" xfId="0" applyFont="1" applyAlignment="1" applyProtection="1">
      <alignment horizontal="right"/>
      <protection locked="0"/>
    </xf>
    <xf numFmtId="0" fontId="0" fillId="0" borderId="0" xfId="0" applyProtection="1">
      <protection locked="0"/>
    </xf>
    <xf numFmtId="0" fontId="2" fillId="0" borderId="0" xfId="0" applyFont="1" applyAlignment="1">
      <alignment vertical="center"/>
    </xf>
    <xf numFmtId="0" fontId="0" fillId="0" borderId="1" xfId="0" applyBorder="1" applyProtection="1">
      <protection locked="0"/>
    </xf>
    <xf numFmtId="0" fontId="1" fillId="0" borderId="1" xfId="0" applyFont="1" applyBorder="1" applyProtection="1">
      <protection locked="0"/>
    </xf>
    <xf numFmtId="0" fontId="0" fillId="0" borderId="0" xfId="0" applyAlignment="1" applyProtection="1">
      <alignment vertical="center"/>
      <protection locked="0"/>
    </xf>
    <xf numFmtId="0" fontId="5" fillId="0" borderId="5" xfId="0" applyFont="1" applyBorder="1" applyAlignment="1">
      <alignment vertical="center" wrapText="1"/>
    </xf>
    <xf numFmtId="0" fontId="5" fillId="0" borderId="5" xfId="0" applyFont="1" applyBorder="1" applyAlignment="1">
      <alignment horizontal="left" vertical="center"/>
    </xf>
    <xf numFmtId="0" fontId="0" fillId="0" borderId="7" xfId="0" applyBorder="1" applyAlignment="1">
      <alignment vertical="center"/>
    </xf>
    <xf numFmtId="0" fontId="1" fillId="0" borderId="2" xfId="0" applyFont="1" applyBorder="1"/>
    <xf numFmtId="0" fontId="0" fillId="0" borderId="1" xfId="0" applyBorder="1" applyAlignment="1">
      <alignment horizontal="right" vertical="center"/>
    </xf>
    <xf numFmtId="0" fontId="0" fillId="0" borderId="1" xfId="0" applyBorder="1" applyAlignment="1">
      <alignment horizontal="left" vertical="center" indent="2"/>
    </xf>
    <xf numFmtId="0" fontId="0" fillId="0" borderId="5" xfId="0" applyBorder="1" applyAlignment="1">
      <alignment horizontal="right" vertical="center"/>
    </xf>
    <xf numFmtId="0" fontId="0" fillId="0" borderId="5" xfId="0" applyBorder="1" applyAlignment="1">
      <alignment horizontal="right" vertical="center" wrapText="1"/>
    </xf>
    <xf numFmtId="0" fontId="0" fillId="0" borderId="7" xfId="0" applyBorder="1" applyAlignment="1">
      <alignment horizontal="right" vertical="center"/>
    </xf>
    <xf numFmtId="0" fontId="1"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1"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 fillId="0" borderId="1" xfId="0" applyFont="1" applyBorder="1"/>
    <xf numFmtId="164" fontId="1" fillId="0" borderId="1" xfId="0" applyNumberFormat="1" applyFont="1" applyBorder="1"/>
    <xf numFmtId="164" fontId="0" fillId="0" borderId="1" xfId="0" applyNumberFormat="1" applyBorder="1"/>
    <xf numFmtId="164" fontId="0" fillId="2" borderId="1" xfId="0" applyNumberFormat="1" applyFill="1" applyBorder="1"/>
    <xf numFmtId="0" fontId="6" fillId="0" borderId="1" xfId="0" applyFont="1" applyBorder="1" applyProtection="1">
      <protection locked="0"/>
    </xf>
    <xf numFmtId="0" fontId="1" fillId="0" borderId="0" xfId="0" applyFont="1" applyProtection="1">
      <protection locked="0"/>
    </xf>
    <xf numFmtId="0" fontId="1" fillId="0" borderId="1" xfId="0" applyFont="1" applyBorder="1" applyAlignment="1" applyProtection="1">
      <alignment horizontal="right" vertical="top"/>
      <protection locked="0"/>
    </xf>
    <xf numFmtId="0" fontId="1" fillId="0" borderId="1" xfId="0" applyFont="1" applyBorder="1" applyAlignment="1" applyProtection="1">
      <alignment wrapText="1"/>
      <protection locked="0"/>
    </xf>
    <xf numFmtId="0" fontId="4" fillId="0" borderId="1" xfId="0" applyFont="1" applyBorder="1" applyAlignment="1" applyProtection="1">
      <alignment vertical="top" wrapText="1" shrinkToFit="1"/>
      <protection locked="0"/>
    </xf>
    <xf numFmtId="0" fontId="0" fillId="0" borderId="1" xfId="0" applyBorder="1" applyAlignment="1" applyProtection="1">
      <alignment vertical="top" wrapText="1"/>
      <protection locked="0"/>
    </xf>
    <xf numFmtId="164" fontId="0" fillId="2" borderId="1" xfId="0" applyNumberFormat="1" applyFill="1" applyBorder="1" applyProtection="1">
      <protection locked="0"/>
    </xf>
    <xf numFmtId="164" fontId="0" fillId="0" borderId="0" xfId="0" applyNumberFormat="1"/>
    <xf numFmtId="0" fontId="0" fillId="0" borderId="6" xfId="0" applyBorder="1" applyAlignment="1">
      <alignment horizontal="left" vertical="center"/>
    </xf>
    <xf numFmtId="0" fontId="0" fillId="0" borderId="6" xfId="0" applyBorder="1" applyAlignment="1">
      <alignment vertical="center"/>
    </xf>
    <xf numFmtId="15" fontId="0" fillId="0" borderId="6" xfId="0" applyNumberFormat="1" applyBorder="1" applyAlignment="1">
      <alignment horizontal="left" vertical="center"/>
    </xf>
    <xf numFmtId="0" fontId="0" fillId="0" borderId="9" xfId="0" applyBorder="1" applyAlignment="1">
      <alignment horizontal="left" vertical="center"/>
    </xf>
    <xf numFmtId="0" fontId="0" fillId="4" borderId="0" xfId="0" applyFill="1"/>
    <xf numFmtId="0" fontId="2" fillId="4" borderId="12" xfId="0" applyFont="1" applyFill="1" applyBorder="1" applyAlignment="1">
      <alignment horizontal="center" vertical="center"/>
    </xf>
    <xf numFmtId="0" fontId="0" fillId="4" borderId="13" xfId="0" applyFill="1" applyBorder="1"/>
    <xf numFmtId="0" fontId="0" fillId="4" borderId="14" xfId="0" applyFill="1" applyBorder="1"/>
    <xf numFmtId="0" fontId="0" fillId="4" borderId="15" xfId="0" applyFill="1" applyBorder="1" applyAlignment="1">
      <alignment vertical="center"/>
    </xf>
    <xf numFmtId="0" fontId="0" fillId="4" borderId="16" xfId="0" applyFill="1" applyBorder="1"/>
    <xf numFmtId="0" fontId="7" fillId="4" borderId="1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0" xfId="0" applyFont="1" applyFill="1" applyAlignment="1">
      <alignment horizontal="center" vertical="center" wrapText="1"/>
    </xf>
    <xf numFmtId="0" fontId="0" fillId="4" borderId="15" xfId="0" applyFill="1" applyBorder="1" applyAlignment="1">
      <alignment vertical="top"/>
    </xf>
    <xf numFmtId="0" fontId="0" fillId="4" borderId="0" xfId="0" applyFill="1" applyAlignment="1">
      <alignment vertical="top"/>
    </xf>
    <xf numFmtId="49" fontId="0" fillId="4" borderId="0" xfId="0" applyNumberFormat="1" applyFill="1" applyAlignment="1">
      <alignment horizontal="left" vertical="top"/>
    </xf>
    <xf numFmtId="0" fontId="0" fillId="4" borderId="0" xfId="0" applyFill="1" applyAlignment="1">
      <alignment vertical="top" wrapText="1"/>
    </xf>
    <xf numFmtId="0" fontId="0" fillId="0" borderId="0" xfId="0" applyAlignment="1">
      <alignment horizontal="left" vertical="top"/>
    </xf>
    <xf numFmtId="0" fontId="0" fillId="4" borderId="17" xfId="0" applyFill="1" applyBorder="1"/>
    <xf numFmtId="0" fontId="0" fillId="4" borderId="18" xfId="0" applyFill="1" applyBorder="1"/>
    <xf numFmtId="0" fontId="0" fillId="4" borderId="19" xfId="0" applyFill="1" applyBorder="1"/>
    <xf numFmtId="165" fontId="0" fillId="2" borderId="1" xfId="0" applyNumberFormat="1" applyFill="1" applyBorder="1"/>
    <xf numFmtId="44" fontId="1" fillId="0" borderId="1" xfId="0" applyNumberFormat="1" applyFont="1" applyBorder="1"/>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2"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11" xfId="0" applyBorder="1" applyAlignment="1">
      <alignment horizontal="left" wrapText="1"/>
    </xf>
    <xf numFmtId="0" fontId="0" fillId="0" borderId="10" xfId="0" applyBorder="1" applyAlignment="1">
      <alignment horizontal="left"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2" borderId="3" xfId="0" applyFill="1" applyBorder="1" applyAlignment="1">
      <alignment horizontal="center"/>
    </xf>
    <xf numFmtId="0" fontId="0" fillId="2" borderId="4" xfId="0" applyFill="1" applyBorder="1" applyAlignment="1">
      <alignment horizontal="center"/>
    </xf>
    <xf numFmtId="0" fontId="0" fillId="0" borderId="7" xfId="0" applyBorder="1" applyAlignment="1">
      <alignment horizontal="left" wrapText="1"/>
    </xf>
    <xf numFmtId="0" fontId="0" fillId="0" borderId="9" xfId="0" applyBorder="1" applyAlignment="1">
      <alignment horizontal="left" wrapText="1"/>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0F8FF"/>
      <rgbColor rgb="004169E1"/>
      <rgbColor rgb="0087CEEB"/>
      <rgbColor rgb="00FF0000"/>
      <rgbColor rgb="00FF6347"/>
      <rgbColor rgb="00FF8C00"/>
      <rgbColor rgb="00FFA500"/>
      <rgbColor rgb="0032CD32"/>
      <rgbColor rgb="002E8B57"/>
      <rgbColor rgb="00F5F5F5"/>
      <rgbColor rgb="00FFFFFF"/>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897255</xdr:colOff>
      <xdr:row>2</xdr:row>
      <xdr:rowOff>146686</xdr:rowOff>
    </xdr:from>
    <xdr:to>
      <xdr:col>2</xdr:col>
      <xdr:colOff>897255</xdr:colOff>
      <xdr:row>5</xdr:row>
      <xdr:rowOff>140336</xdr:rowOff>
    </xdr:to>
    <xdr:pic>
      <xdr:nvPicPr>
        <xdr:cNvPr id="2" name="Afbeelding 1">
          <a:extLst>
            <a:ext uri="{FF2B5EF4-FFF2-40B4-BE49-F238E27FC236}">
              <a16:creationId xmlns:a16="http://schemas.microsoft.com/office/drawing/2014/main" id="{96B02F38-F340-4EE9-A0A8-446902347BB6}"/>
            </a:ext>
          </a:extLst>
        </xdr:cNvPr>
        <xdr:cNvPicPr>
          <a:picLocks noChangeAspect="1"/>
        </xdr:cNvPicPr>
      </xdr:nvPicPr>
      <xdr:blipFill>
        <a:blip xmlns:r="http://schemas.openxmlformats.org/officeDocument/2006/relationships" r:embed="rId1"/>
        <a:stretch>
          <a:fillRect/>
        </a:stretch>
      </xdr:blipFill>
      <xdr:spPr>
        <a:xfrm>
          <a:off x="2116455" y="527686"/>
          <a:ext cx="2072640" cy="565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5F6E0-9A44-4B19-834B-F6455E7F57D0}">
  <dimension ref="A1:I289"/>
  <sheetViews>
    <sheetView workbookViewId="0">
      <selection activeCell="D25" sqref="D25"/>
    </sheetView>
  </sheetViews>
  <sheetFormatPr defaultColWidth="0" defaultRowHeight="15" x14ac:dyDescent="0.25"/>
  <cols>
    <col min="1" max="2" width="9.140625" customWidth="1"/>
    <col min="3" max="3" width="20.140625" customWidth="1"/>
    <col min="4" max="4" width="77.5703125" customWidth="1"/>
    <col min="5" max="5" width="17.140625" customWidth="1"/>
    <col min="6" max="7" width="9.140625" customWidth="1"/>
    <col min="8" max="9" width="0" hidden="1" customWidth="1"/>
    <col min="10" max="16384" width="9.140625" hidden="1"/>
  </cols>
  <sheetData>
    <row r="1" spans="1:7" x14ac:dyDescent="0.25">
      <c r="A1" s="41"/>
      <c r="B1" s="41"/>
      <c r="C1" s="41"/>
      <c r="D1" s="41"/>
      <c r="E1" s="41"/>
      <c r="F1" s="41"/>
      <c r="G1" s="41"/>
    </row>
    <row r="2" spans="1:7" x14ac:dyDescent="0.25">
      <c r="A2" s="41"/>
      <c r="B2" s="41"/>
      <c r="C2" s="42"/>
      <c r="D2" s="43"/>
      <c r="E2" s="44"/>
      <c r="F2" s="41"/>
      <c r="G2" s="41"/>
    </row>
    <row r="3" spans="1:7" x14ac:dyDescent="0.25">
      <c r="A3" s="41"/>
      <c r="B3" s="41"/>
      <c r="C3" s="45"/>
      <c r="D3" s="41"/>
      <c r="E3" s="46"/>
      <c r="F3" s="41"/>
      <c r="G3" s="41"/>
    </row>
    <row r="4" spans="1:7" x14ac:dyDescent="0.25">
      <c r="A4" s="41"/>
      <c r="B4" s="41"/>
      <c r="C4" s="47"/>
      <c r="D4" s="41"/>
      <c r="E4" s="46"/>
      <c r="F4" s="41"/>
      <c r="G4" s="41"/>
    </row>
    <row r="5" spans="1:7" x14ac:dyDescent="0.25">
      <c r="A5" s="41"/>
      <c r="B5" s="41"/>
      <c r="C5" s="47"/>
      <c r="D5" s="41"/>
      <c r="E5" s="46"/>
      <c r="F5" s="41"/>
      <c r="G5" s="41"/>
    </row>
    <row r="6" spans="1:7" x14ac:dyDescent="0.25">
      <c r="A6" s="41"/>
      <c r="B6" s="41"/>
      <c r="C6" s="47"/>
      <c r="D6" s="41"/>
      <c r="E6" s="46"/>
      <c r="F6" s="41"/>
      <c r="G6" s="41"/>
    </row>
    <row r="7" spans="1:7" x14ac:dyDescent="0.25">
      <c r="A7" s="41"/>
      <c r="B7" s="41"/>
      <c r="C7" s="47"/>
      <c r="D7" s="41"/>
      <c r="E7" s="46"/>
      <c r="F7" s="41"/>
      <c r="G7" s="41"/>
    </row>
    <row r="8" spans="1:7" ht="18.75" x14ac:dyDescent="0.25">
      <c r="A8" s="41"/>
      <c r="B8" s="41"/>
      <c r="C8" s="48"/>
      <c r="D8" s="49" t="s">
        <v>0</v>
      </c>
      <c r="E8" s="46"/>
      <c r="F8" s="41"/>
      <c r="G8" s="41"/>
    </row>
    <row r="9" spans="1:7" x14ac:dyDescent="0.25">
      <c r="A9" s="41"/>
      <c r="B9" s="41"/>
      <c r="C9" s="47"/>
      <c r="D9" s="41"/>
      <c r="E9" s="46"/>
      <c r="F9" s="41"/>
      <c r="G9" s="41"/>
    </row>
    <row r="10" spans="1:7" x14ac:dyDescent="0.25">
      <c r="A10" s="41"/>
      <c r="B10" s="41"/>
      <c r="C10" s="47"/>
      <c r="D10" s="41"/>
      <c r="E10" s="46"/>
      <c r="F10" s="41"/>
      <c r="G10" s="41"/>
    </row>
    <row r="11" spans="1:7" ht="31.5" customHeight="1" x14ac:dyDescent="0.25">
      <c r="A11" s="41"/>
      <c r="B11" s="41"/>
      <c r="C11" s="50" t="s">
        <v>1</v>
      </c>
      <c r="D11" s="51" t="s">
        <v>2</v>
      </c>
      <c r="E11" s="46"/>
      <c r="F11" s="41"/>
      <c r="G11" s="41"/>
    </row>
    <row r="12" spans="1:7" ht="31.5" customHeight="1" x14ac:dyDescent="0.25">
      <c r="A12" s="41"/>
      <c r="B12" s="41"/>
      <c r="C12" s="50" t="s">
        <v>3</v>
      </c>
      <c r="D12" s="52" t="s">
        <v>4</v>
      </c>
      <c r="E12" s="46"/>
      <c r="F12" s="41"/>
      <c r="G12" s="41"/>
    </row>
    <row r="13" spans="1:7" ht="34.5" customHeight="1" x14ac:dyDescent="0.25">
      <c r="A13" s="41"/>
      <c r="B13" s="41"/>
      <c r="C13" s="50" t="s">
        <v>5</v>
      </c>
      <c r="D13" s="53" t="s">
        <v>6</v>
      </c>
      <c r="E13" s="46"/>
      <c r="F13" s="41"/>
      <c r="G13" s="41"/>
    </row>
    <row r="14" spans="1:7" ht="31.5" customHeight="1" x14ac:dyDescent="0.25">
      <c r="A14" s="41"/>
      <c r="B14" s="41"/>
      <c r="C14" s="50" t="s">
        <v>7</v>
      </c>
      <c r="D14" s="54">
        <v>1566051</v>
      </c>
      <c r="E14" s="46"/>
      <c r="F14" s="41"/>
      <c r="G14" s="41"/>
    </row>
    <row r="15" spans="1:7" x14ac:dyDescent="0.25">
      <c r="A15" s="41"/>
      <c r="B15" s="41"/>
      <c r="C15" s="55"/>
      <c r="D15" s="56"/>
      <c r="E15" s="57"/>
      <c r="F15" s="41"/>
      <c r="G15" s="41"/>
    </row>
    <row r="16" spans="1:7" x14ac:dyDescent="0.25">
      <c r="A16" s="41"/>
      <c r="B16" s="41"/>
      <c r="C16" s="41"/>
      <c r="D16" s="41"/>
      <c r="E16" s="41"/>
      <c r="F16" s="41"/>
      <c r="G16" s="41"/>
    </row>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6"/>
  <dimension ref="A1:G70"/>
  <sheetViews>
    <sheetView tabSelected="1" topLeftCell="A40" zoomScaleNormal="100" workbookViewId="0">
      <selection activeCell="G52" sqref="G52"/>
    </sheetView>
  </sheetViews>
  <sheetFormatPr defaultColWidth="9.140625" defaultRowHeight="15" x14ac:dyDescent="0.25"/>
  <cols>
    <col min="1" max="1" width="14.5703125" customWidth="1"/>
    <col min="2" max="2" width="67.28515625" customWidth="1"/>
    <col min="3" max="3" width="14.28515625" customWidth="1"/>
    <col min="4" max="4" width="15.140625" customWidth="1"/>
    <col min="5" max="5" width="14.140625" customWidth="1"/>
    <col min="6" max="6" width="13.42578125" customWidth="1"/>
    <col min="7" max="7" width="16.5703125" customWidth="1"/>
    <col min="8" max="8" width="8.7109375" customWidth="1"/>
    <col min="9" max="9" width="25" customWidth="1"/>
    <col min="10" max="10" width="14.42578125" customWidth="1"/>
    <col min="11" max="11" width="15.140625" customWidth="1"/>
    <col min="13" max="13" width="30.28515625" bestFit="1" customWidth="1"/>
    <col min="14" max="14" width="30.140625" customWidth="1"/>
  </cols>
  <sheetData>
    <row r="1" spans="1:6" ht="15.95" customHeight="1" x14ac:dyDescent="0.25">
      <c r="A1" s="68" t="s">
        <v>8</v>
      </c>
      <c r="B1" s="69"/>
      <c r="C1" s="4"/>
      <c r="D1" s="4"/>
      <c r="E1" s="4"/>
      <c r="F1" s="4"/>
    </row>
    <row r="2" spans="1:6" ht="15.95" customHeight="1" x14ac:dyDescent="0.25">
      <c r="A2" s="18" t="s">
        <v>1</v>
      </c>
      <c r="B2" s="38" t="s">
        <v>2</v>
      </c>
      <c r="D2" s="1"/>
      <c r="F2" s="1"/>
    </row>
    <row r="3" spans="1:6" ht="15.95" customHeight="1" x14ac:dyDescent="0.25">
      <c r="A3" s="18" t="s">
        <v>9</v>
      </c>
      <c r="B3" s="39">
        <v>45842</v>
      </c>
      <c r="D3" s="2"/>
      <c r="E3" s="2"/>
      <c r="F3" s="2"/>
    </row>
    <row r="4" spans="1:6" ht="31.5" customHeight="1" x14ac:dyDescent="0.25">
      <c r="A4" s="19" t="s">
        <v>10</v>
      </c>
      <c r="B4" s="37" t="s">
        <v>11</v>
      </c>
      <c r="D4" s="1"/>
      <c r="E4" s="8"/>
      <c r="F4" s="1"/>
    </row>
    <row r="5" spans="1:6" ht="15.95" customHeight="1" thickBot="1" x14ac:dyDescent="0.3">
      <c r="A5" s="20" t="s">
        <v>12</v>
      </c>
      <c r="B5" s="40">
        <v>1566051</v>
      </c>
      <c r="D5" s="1"/>
      <c r="E5" s="1"/>
      <c r="F5" s="1"/>
    </row>
    <row r="6" spans="1:6" ht="15.95" customHeight="1" thickBot="1" x14ac:dyDescent="0.3">
      <c r="A6" s="5"/>
      <c r="B6" s="5"/>
      <c r="D6" s="1"/>
      <c r="E6" s="1"/>
      <c r="F6" s="1"/>
    </row>
    <row r="7" spans="1:6" ht="15.95" customHeight="1" x14ac:dyDescent="0.25">
      <c r="A7" s="70" t="s">
        <v>13</v>
      </c>
      <c r="B7" s="71"/>
      <c r="D7" s="1"/>
      <c r="E7" s="1"/>
      <c r="F7" s="1"/>
    </row>
    <row r="8" spans="1:6" ht="60" customHeight="1" x14ac:dyDescent="0.25">
      <c r="A8" s="72" t="s">
        <v>14</v>
      </c>
      <c r="B8" s="73"/>
      <c r="D8" s="1"/>
      <c r="E8" s="1"/>
      <c r="F8" s="1"/>
    </row>
    <row r="9" spans="1:6" ht="31.5" customHeight="1" x14ac:dyDescent="0.25">
      <c r="A9" s="74" t="s">
        <v>15</v>
      </c>
      <c r="B9" s="75"/>
      <c r="D9" s="1"/>
      <c r="E9" s="1"/>
      <c r="F9" s="1"/>
    </row>
    <row r="10" spans="1:6" ht="31.5" customHeight="1" x14ac:dyDescent="0.25">
      <c r="A10" s="72" t="s">
        <v>16</v>
      </c>
      <c r="B10" s="73"/>
      <c r="D10" s="1"/>
      <c r="E10" s="1"/>
      <c r="F10" s="1"/>
    </row>
    <row r="11" spans="1:6" ht="31.5" customHeight="1" x14ac:dyDescent="0.25">
      <c r="A11" s="76" t="s">
        <v>17</v>
      </c>
      <c r="B11" s="77"/>
      <c r="D11" s="1"/>
      <c r="E11" s="1"/>
      <c r="F11" s="1"/>
    </row>
    <row r="12" spans="1:6" ht="67.5" customHeight="1" x14ac:dyDescent="0.25">
      <c r="A12" s="74" t="s">
        <v>18</v>
      </c>
      <c r="B12" s="75"/>
      <c r="D12" s="1"/>
      <c r="E12" s="1"/>
      <c r="F12" s="1"/>
    </row>
    <row r="13" spans="1:6" ht="48.75" customHeight="1" x14ac:dyDescent="0.25">
      <c r="A13" s="74" t="s">
        <v>19</v>
      </c>
      <c r="B13" s="75"/>
      <c r="D13" s="1"/>
      <c r="E13" s="1"/>
      <c r="F13" s="1"/>
    </row>
    <row r="14" spans="1:6" ht="22.5" customHeight="1" thickBot="1" x14ac:dyDescent="0.3">
      <c r="A14" s="80" t="s">
        <v>20</v>
      </c>
      <c r="B14" s="81"/>
      <c r="D14" s="1"/>
      <c r="E14" s="1"/>
      <c r="F14" s="1"/>
    </row>
    <row r="15" spans="1:6" ht="15.95" customHeight="1" x14ac:dyDescent="0.25">
      <c r="A15" s="5"/>
      <c r="B15" s="5"/>
      <c r="D15" s="1"/>
      <c r="E15" s="1"/>
      <c r="F15" s="1"/>
    </row>
    <row r="16" spans="1:6" ht="15.95" customHeight="1" x14ac:dyDescent="0.25">
      <c r="A16" s="5"/>
      <c r="B16" s="5"/>
      <c r="D16" s="1"/>
      <c r="E16" s="1"/>
      <c r="F16" s="1"/>
    </row>
    <row r="17" spans="1:7" ht="15.95" customHeight="1" x14ac:dyDescent="0.25">
      <c r="A17" s="16"/>
      <c r="B17" s="9"/>
      <c r="C17" s="10" t="s">
        <v>21</v>
      </c>
      <c r="D17" s="10" t="s">
        <v>22</v>
      </c>
      <c r="E17" s="10" t="s">
        <v>23</v>
      </c>
      <c r="F17" s="3"/>
      <c r="G17" s="10" t="s">
        <v>24</v>
      </c>
    </row>
    <row r="18" spans="1:7" ht="15.95" customHeight="1" x14ac:dyDescent="0.25">
      <c r="A18" s="16"/>
      <c r="B18" s="9"/>
      <c r="C18" s="10" t="s">
        <v>25</v>
      </c>
      <c r="D18" s="10" t="s">
        <v>26</v>
      </c>
      <c r="E18" s="10" t="s">
        <v>27</v>
      </c>
      <c r="F18" s="3"/>
      <c r="G18" s="10"/>
    </row>
    <row r="19" spans="1:7" ht="15.95" customHeight="1" x14ac:dyDescent="0.25">
      <c r="A19" s="16"/>
      <c r="B19" s="9"/>
      <c r="C19" s="10" t="s">
        <v>28</v>
      </c>
      <c r="D19" s="10" t="s">
        <v>28</v>
      </c>
      <c r="E19" s="10" t="s">
        <v>28</v>
      </c>
      <c r="F19" s="3"/>
      <c r="G19" s="10"/>
    </row>
    <row r="20" spans="1:7" ht="15" customHeight="1" x14ac:dyDescent="0.25">
      <c r="A20" s="3"/>
      <c r="B20" s="21" t="s">
        <v>29</v>
      </c>
      <c r="C20" s="9">
        <v>37</v>
      </c>
      <c r="D20" s="9">
        <v>6</v>
      </c>
      <c r="E20" s="9">
        <v>3</v>
      </c>
      <c r="F20" s="3"/>
      <c r="G20" s="17">
        <f>C20+D20+E20</f>
        <v>46</v>
      </c>
    </row>
    <row r="21" spans="1:7" x14ac:dyDescent="0.25">
      <c r="A21" s="21" t="s">
        <v>30</v>
      </c>
      <c r="B21" s="10" t="s">
        <v>31</v>
      </c>
      <c r="C21" s="3"/>
      <c r="D21" s="3"/>
      <c r="E21" s="3"/>
      <c r="F21" s="3"/>
      <c r="G21" s="3"/>
    </row>
    <row r="22" spans="1:7" x14ac:dyDescent="0.25">
      <c r="A22" s="22" t="s">
        <v>32</v>
      </c>
      <c r="B22" s="9" t="s">
        <v>33</v>
      </c>
      <c r="C22" s="28"/>
      <c r="D22" s="28"/>
      <c r="E22" s="28"/>
      <c r="F22" s="3"/>
      <c r="G22" s="3"/>
    </row>
    <row r="23" spans="1:7" x14ac:dyDescent="0.25">
      <c r="A23" s="22"/>
      <c r="B23" s="9" t="s">
        <v>34</v>
      </c>
      <c r="C23" s="27">
        <f>12*C22*C20</f>
        <v>0</v>
      </c>
      <c r="D23" s="27">
        <f>12*D22*D20</f>
        <v>0</v>
      </c>
      <c r="E23" s="27">
        <f>12*E22*E20</f>
        <v>0</v>
      </c>
      <c r="F23" s="3"/>
      <c r="G23" s="26">
        <f>C23+D23+E23</f>
        <v>0</v>
      </c>
    </row>
    <row r="24" spans="1:7" x14ac:dyDescent="0.25">
      <c r="A24" s="3"/>
      <c r="B24" s="3"/>
      <c r="C24" s="3"/>
      <c r="D24" s="3"/>
      <c r="E24" s="3"/>
      <c r="F24" s="3"/>
      <c r="G24" s="3"/>
    </row>
    <row r="25" spans="1:7" x14ac:dyDescent="0.25">
      <c r="A25" s="21" t="s">
        <v>35</v>
      </c>
      <c r="B25" s="10" t="s">
        <v>36</v>
      </c>
      <c r="C25" s="3"/>
      <c r="D25" s="3"/>
      <c r="E25" s="3"/>
      <c r="F25" s="3"/>
      <c r="G25" s="3"/>
    </row>
    <row r="26" spans="1:7" x14ac:dyDescent="0.25">
      <c r="A26" s="22" t="s">
        <v>32</v>
      </c>
      <c r="B26" s="9" t="s">
        <v>37</v>
      </c>
      <c r="C26" s="3"/>
      <c r="D26" s="3"/>
      <c r="E26" s="3"/>
      <c r="F26" s="58"/>
      <c r="G26" s="3"/>
    </row>
    <row r="27" spans="1:7" x14ac:dyDescent="0.25">
      <c r="A27" s="22"/>
      <c r="B27" s="9" t="s">
        <v>38</v>
      </c>
      <c r="C27" s="3"/>
      <c r="D27" s="3"/>
      <c r="E27" s="3"/>
      <c r="G27" s="26">
        <f>F26*1325000</f>
        <v>0</v>
      </c>
    </row>
    <row r="28" spans="1:7" x14ac:dyDescent="0.25">
      <c r="A28" s="22"/>
      <c r="B28" s="9"/>
      <c r="C28" s="3"/>
      <c r="D28" s="3"/>
      <c r="E28" s="3"/>
      <c r="F28" s="3"/>
      <c r="G28" s="26"/>
    </row>
    <row r="29" spans="1:7" x14ac:dyDescent="0.25">
      <c r="A29" s="22" t="s">
        <v>39</v>
      </c>
      <c r="B29" s="9" t="s">
        <v>40</v>
      </c>
      <c r="C29" s="3"/>
      <c r="D29" s="3"/>
      <c r="E29" s="3"/>
      <c r="F29" s="58"/>
      <c r="G29" s="3"/>
    </row>
    <row r="30" spans="1:7" x14ac:dyDescent="0.25">
      <c r="A30" s="22"/>
      <c r="B30" s="9" t="s">
        <v>41</v>
      </c>
      <c r="C30" s="3"/>
      <c r="D30" s="3"/>
      <c r="E30" s="3"/>
      <c r="G30" s="26">
        <f>F29*1312200</f>
        <v>0</v>
      </c>
    </row>
    <row r="31" spans="1:7" x14ac:dyDescent="0.25">
      <c r="A31" s="22"/>
      <c r="B31" s="9"/>
      <c r="C31" s="3"/>
      <c r="D31" s="3"/>
      <c r="E31" s="3"/>
      <c r="F31" s="3"/>
      <c r="G31" s="26"/>
    </row>
    <row r="32" spans="1:7" x14ac:dyDescent="0.25">
      <c r="A32" s="21" t="s">
        <v>42</v>
      </c>
      <c r="B32" s="10" t="s">
        <v>43</v>
      </c>
      <c r="C32" s="3"/>
      <c r="D32" s="3"/>
      <c r="E32" s="3"/>
      <c r="F32" s="3"/>
      <c r="G32" s="3"/>
    </row>
    <row r="33" spans="1:7" x14ac:dyDescent="0.25">
      <c r="A33" s="22" t="s">
        <v>32</v>
      </c>
      <c r="B33" s="9" t="s">
        <v>44</v>
      </c>
      <c r="C33" s="28"/>
      <c r="D33" s="28"/>
      <c r="E33" s="28"/>
      <c r="F33" s="3"/>
      <c r="G33" s="3"/>
    </row>
    <row r="34" spans="1:7" x14ac:dyDescent="0.25">
      <c r="A34" s="22" t="s">
        <v>39</v>
      </c>
      <c r="B34" s="9" t="s">
        <v>45</v>
      </c>
      <c r="C34" s="28"/>
      <c r="D34" s="28"/>
      <c r="E34" s="28"/>
      <c r="F34" s="3"/>
      <c r="G34" s="3"/>
    </row>
    <row r="35" spans="1:7" x14ac:dyDescent="0.25">
      <c r="A35" s="22"/>
      <c r="B35" s="9" t="s">
        <v>46</v>
      </c>
      <c r="C35" s="27">
        <f>C33+C34</f>
        <v>0</v>
      </c>
      <c r="D35" s="27">
        <f t="shared" ref="D35:E35" si="0">D33+D34</f>
        <v>0</v>
      </c>
      <c r="E35" s="27">
        <f t="shared" si="0"/>
        <v>0</v>
      </c>
      <c r="F35" s="3"/>
      <c r="G35" s="3"/>
    </row>
    <row r="36" spans="1:7" x14ac:dyDescent="0.25">
      <c r="A36" s="22"/>
      <c r="B36" s="9" t="s">
        <v>47</v>
      </c>
      <c r="C36" s="27">
        <f>(C33+C34)*C20</f>
        <v>0</v>
      </c>
      <c r="D36" s="27">
        <f>(D33+D34)*D20</f>
        <v>0</v>
      </c>
      <c r="E36" s="27">
        <f>(E33+E34)*E20</f>
        <v>0</v>
      </c>
      <c r="F36" s="3"/>
      <c r="G36" s="26">
        <f>C36+D36+E36</f>
        <v>0</v>
      </c>
    </row>
    <row r="37" spans="1:7" x14ac:dyDescent="0.25">
      <c r="A37" s="3"/>
      <c r="B37" s="3"/>
      <c r="C37" s="3"/>
      <c r="D37" s="3"/>
      <c r="E37" s="3"/>
      <c r="F37" s="3"/>
      <c r="G37" s="3"/>
    </row>
    <row r="38" spans="1:7" x14ac:dyDescent="0.25">
      <c r="A38" s="21" t="s">
        <v>48</v>
      </c>
      <c r="B38" s="23" t="s">
        <v>49</v>
      </c>
      <c r="C38" s="3"/>
      <c r="D38" s="3"/>
      <c r="E38" s="3"/>
      <c r="F38" s="3"/>
      <c r="G38" s="3"/>
    </row>
    <row r="39" spans="1:7" x14ac:dyDescent="0.25">
      <c r="A39" s="22" t="s">
        <v>50</v>
      </c>
      <c r="B39" s="24" t="s">
        <v>51</v>
      </c>
      <c r="C39" s="28"/>
      <c r="D39" s="28"/>
      <c r="E39" s="28"/>
      <c r="F39" s="3"/>
      <c r="G39" s="3"/>
    </row>
    <row r="40" spans="1:7" x14ac:dyDescent="0.25">
      <c r="A40" s="22"/>
      <c r="B40" s="9" t="s">
        <v>52</v>
      </c>
      <c r="C40" s="27">
        <f>C39*12*C20</f>
        <v>0</v>
      </c>
      <c r="D40" s="27">
        <f>D39*12*D20</f>
        <v>0</v>
      </c>
      <c r="E40" s="27">
        <f>E39*12*E20</f>
        <v>0</v>
      </c>
      <c r="F40" s="3"/>
      <c r="G40" s="26">
        <f>C40+D40+E40</f>
        <v>0</v>
      </c>
    </row>
    <row r="41" spans="1:7" x14ac:dyDescent="0.25">
      <c r="A41" s="3"/>
      <c r="B41" s="3"/>
      <c r="C41" s="3"/>
      <c r="D41" s="3"/>
      <c r="E41" s="3"/>
      <c r="F41" s="3"/>
      <c r="G41" s="3"/>
    </row>
    <row r="42" spans="1:7" x14ac:dyDescent="0.25">
      <c r="A42" s="21" t="s">
        <v>53</v>
      </c>
      <c r="B42" s="10" t="s">
        <v>54</v>
      </c>
      <c r="C42" s="3"/>
      <c r="D42" s="3"/>
      <c r="E42" s="3"/>
      <c r="F42" s="3"/>
      <c r="G42" s="3"/>
    </row>
    <row r="43" spans="1:7" x14ac:dyDescent="0.25">
      <c r="A43" s="22" t="s">
        <v>32</v>
      </c>
      <c r="B43" s="9" t="s">
        <v>51</v>
      </c>
      <c r="C43" s="28"/>
      <c r="D43" s="28"/>
      <c r="E43" s="28"/>
      <c r="F43" s="3"/>
      <c r="G43" s="3"/>
    </row>
    <row r="44" spans="1:7" x14ac:dyDescent="0.25">
      <c r="A44" s="9"/>
      <c r="B44" s="9" t="s">
        <v>52</v>
      </c>
      <c r="C44" s="27">
        <f>C43*12*C20</f>
        <v>0</v>
      </c>
      <c r="D44" s="27">
        <f>D43*12*D20</f>
        <v>0</v>
      </c>
      <c r="E44" s="27">
        <f>E43*12*E20</f>
        <v>0</v>
      </c>
      <c r="F44" s="3"/>
      <c r="G44" s="26">
        <f>C44+D44+E44</f>
        <v>0</v>
      </c>
    </row>
    <row r="45" spans="1:7" x14ac:dyDescent="0.25">
      <c r="A45" s="9"/>
      <c r="B45" s="9"/>
      <c r="C45" s="3"/>
      <c r="D45" s="3"/>
      <c r="E45" s="3"/>
      <c r="F45" s="3"/>
      <c r="G45" s="3"/>
    </row>
    <row r="46" spans="1:7" x14ac:dyDescent="0.25">
      <c r="A46" s="10" t="s">
        <v>55</v>
      </c>
      <c r="B46" s="10"/>
      <c r="C46" s="3"/>
      <c r="D46" s="3"/>
      <c r="E46" s="3"/>
      <c r="F46" s="3"/>
      <c r="G46" s="26"/>
    </row>
    <row r="47" spans="1:7" ht="15" customHeight="1" x14ac:dyDescent="0.25">
      <c r="A47" s="31" t="s">
        <v>56</v>
      </c>
      <c r="B47" s="32" t="s">
        <v>57</v>
      </c>
      <c r="C47" s="10"/>
      <c r="D47" s="10"/>
      <c r="E47" s="10"/>
      <c r="F47" s="3"/>
      <c r="G47" s="3"/>
    </row>
    <row r="48" spans="1:7" ht="15" customHeight="1" x14ac:dyDescent="0.25">
      <c r="A48" s="22" t="s">
        <v>32</v>
      </c>
      <c r="B48" s="33" t="s">
        <v>58</v>
      </c>
      <c r="C48" s="35"/>
      <c r="D48" s="35"/>
      <c r="E48" s="9" t="s">
        <v>59</v>
      </c>
      <c r="G48" s="26">
        <f>(C48*C20)+(D48*D20)</f>
        <v>0</v>
      </c>
    </row>
    <row r="49" spans="1:7" ht="15" customHeight="1" x14ac:dyDescent="0.25">
      <c r="A49" s="22" t="s">
        <v>39</v>
      </c>
      <c r="B49" s="33" t="s">
        <v>60</v>
      </c>
      <c r="C49" s="35"/>
      <c r="D49" s="35"/>
      <c r="E49" s="35"/>
      <c r="F49" s="3"/>
      <c r="G49" s="26">
        <f>(C49*C20)+(D49*D20)+(E49*E20)</f>
        <v>0</v>
      </c>
    </row>
    <row r="50" spans="1:7" ht="15" customHeight="1" x14ac:dyDescent="0.25">
      <c r="A50" s="22" t="s">
        <v>61</v>
      </c>
      <c r="B50" s="33" t="s">
        <v>62</v>
      </c>
      <c r="C50" s="35"/>
      <c r="D50" s="35"/>
      <c r="E50" s="9" t="s">
        <v>59</v>
      </c>
      <c r="F50" s="3"/>
      <c r="G50" s="26">
        <f>(D50*D20)+(C50*C20)</f>
        <v>0</v>
      </c>
    </row>
    <row r="51" spans="1:7" ht="15" customHeight="1" x14ac:dyDescent="0.25">
      <c r="A51" s="22" t="s">
        <v>63</v>
      </c>
      <c r="B51" s="34" t="s">
        <v>64</v>
      </c>
      <c r="C51" s="35"/>
      <c r="D51" s="35"/>
      <c r="E51" s="35"/>
      <c r="F51" s="3"/>
      <c r="G51" s="26">
        <f>(C51*C20)+(D51*D20)+(E51*E20)</f>
        <v>0</v>
      </c>
    </row>
    <row r="52" spans="1:7" ht="15" customHeight="1" x14ac:dyDescent="0.25">
      <c r="A52" s="22" t="s">
        <v>65</v>
      </c>
      <c r="B52" s="34" t="s">
        <v>66</v>
      </c>
      <c r="C52" s="9" t="s">
        <v>59</v>
      </c>
      <c r="D52" s="9" t="s">
        <v>59</v>
      </c>
      <c r="E52" s="35"/>
      <c r="F52" s="3"/>
      <c r="G52" s="26">
        <f>E52*E20</f>
        <v>0</v>
      </c>
    </row>
    <row r="53" spans="1:7" ht="15" customHeight="1" x14ac:dyDescent="0.25">
      <c r="A53" s="21" t="s">
        <v>67</v>
      </c>
      <c r="B53" s="9" t="s">
        <v>68</v>
      </c>
      <c r="C53" s="35"/>
      <c r="D53" s="35"/>
      <c r="E53" s="35"/>
      <c r="F53" s="9"/>
      <c r="G53" s="26">
        <f>C53+D53+E53</f>
        <v>0</v>
      </c>
    </row>
    <row r="54" spans="1:7" ht="15" customHeight="1" x14ac:dyDescent="0.25">
      <c r="A54" s="9"/>
      <c r="B54" s="9" t="s">
        <v>69</v>
      </c>
      <c r="C54" s="9"/>
      <c r="D54" s="9"/>
      <c r="E54" s="9"/>
      <c r="F54" s="9"/>
      <c r="G54" s="25"/>
    </row>
    <row r="55" spans="1:7" ht="15" customHeight="1" x14ac:dyDescent="0.25">
      <c r="A55" s="21" t="s">
        <v>70</v>
      </c>
      <c r="B55" s="9" t="s">
        <v>71</v>
      </c>
      <c r="C55" s="9"/>
      <c r="D55" s="9"/>
      <c r="E55" s="9"/>
      <c r="F55" s="35"/>
      <c r="G55" s="26">
        <f>F55</f>
        <v>0</v>
      </c>
    </row>
    <row r="56" spans="1:7" ht="15" customHeight="1" x14ac:dyDescent="0.25">
      <c r="A56" s="21"/>
      <c r="B56" s="9"/>
      <c r="C56" s="9"/>
      <c r="D56" s="9"/>
      <c r="E56" s="9"/>
      <c r="F56" s="9"/>
      <c r="G56" s="25"/>
    </row>
    <row r="57" spans="1:7" ht="15" customHeight="1" x14ac:dyDescent="0.25">
      <c r="A57" s="21"/>
      <c r="B57" s="10" t="s">
        <v>72</v>
      </c>
      <c r="C57" s="9"/>
      <c r="D57" s="9"/>
      <c r="E57" s="9"/>
      <c r="F57" s="9"/>
      <c r="G57" s="59">
        <f>SUM(G22:G56)</f>
        <v>0</v>
      </c>
    </row>
    <row r="58" spans="1:7" ht="15" customHeight="1" x14ac:dyDescent="0.25">
      <c r="A58" s="6"/>
      <c r="B58" s="7"/>
      <c r="C58" s="7"/>
      <c r="D58" s="7"/>
      <c r="E58" s="7"/>
      <c r="F58" s="7"/>
    </row>
    <row r="59" spans="1:7" ht="15" customHeight="1" x14ac:dyDescent="0.25">
      <c r="A59" s="6"/>
      <c r="B59" s="7"/>
      <c r="C59" s="7"/>
      <c r="D59" s="7"/>
      <c r="E59" s="7"/>
      <c r="F59" s="7"/>
    </row>
    <row r="60" spans="1:7" ht="15" customHeight="1" x14ac:dyDescent="0.25">
      <c r="B60" s="29" t="s">
        <v>73</v>
      </c>
      <c r="C60" s="25" t="s">
        <v>74</v>
      </c>
      <c r="D60" s="25" t="s">
        <v>75</v>
      </c>
    </row>
    <row r="61" spans="1:7" ht="15" customHeight="1" x14ac:dyDescent="0.25">
      <c r="B61" s="10"/>
      <c r="C61" s="27">
        <v>86000</v>
      </c>
      <c r="D61" s="27">
        <v>129000</v>
      </c>
    </row>
    <row r="62" spans="1:7" ht="15" customHeight="1" x14ac:dyDescent="0.25">
      <c r="B62" s="30"/>
      <c r="C62" s="36"/>
      <c r="D62" s="36"/>
    </row>
    <row r="63" spans="1:7" ht="15" customHeight="1" x14ac:dyDescent="0.25">
      <c r="B63" s="30"/>
      <c r="C63" s="36"/>
      <c r="D63" s="36"/>
    </row>
    <row r="64" spans="1:7" ht="15.75" thickBot="1" x14ac:dyDescent="0.3"/>
    <row r="65" spans="2:7" x14ac:dyDescent="0.25">
      <c r="B65" s="15" t="s">
        <v>76</v>
      </c>
      <c r="C65" s="78"/>
      <c r="D65" s="78"/>
      <c r="E65" s="78"/>
      <c r="F65" s="79"/>
    </row>
    <row r="66" spans="2:7" x14ac:dyDescent="0.25">
      <c r="B66" s="12" t="s">
        <v>77</v>
      </c>
      <c r="C66" s="62"/>
      <c r="D66" s="62"/>
      <c r="E66" s="62"/>
      <c r="F66" s="63"/>
      <c r="G66" s="11"/>
    </row>
    <row r="67" spans="2:7" x14ac:dyDescent="0.25">
      <c r="B67" s="12" t="s">
        <v>78</v>
      </c>
      <c r="C67" s="66"/>
      <c r="D67" s="66"/>
      <c r="E67" s="66"/>
      <c r="F67" s="67"/>
      <c r="G67" s="11"/>
    </row>
    <row r="68" spans="2:7" x14ac:dyDescent="0.25">
      <c r="B68" s="13" t="s">
        <v>79</v>
      </c>
      <c r="C68" s="60"/>
      <c r="D68" s="60"/>
      <c r="E68" s="60"/>
      <c r="F68" s="61"/>
      <c r="G68" s="7"/>
    </row>
    <row r="69" spans="2:7" x14ac:dyDescent="0.25">
      <c r="B69" s="12" t="s">
        <v>80</v>
      </c>
      <c r="C69" s="62"/>
      <c r="D69" s="62"/>
      <c r="E69" s="62"/>
      <c r="F69" s="63"/>
      <c r="G69" s="7"/>
    </row>
    <row r="70" spans="2:7" ht="15.75" thickBot="1" x14ac:dyDescent="0.3">
      <c r="B70" s="14" t="s">
        <v>81</v>
      </c>
      <c r="C70" s="64"/>
      <c r="D70" s="64"/>
      <c r="E70" s="64"/>
      <c r="F70" s="65"/>
      <c r="G70" s="7"/>
    </row>
  </sheetData>
  <protectedRanges>
    <protectedRange algorithmName="SHA-512" hashValue="kEW5bc4IkNGETIpHQFoTVH7HDX7BBk304/M2q//xijgDhNFal8Iyki7vsaeFTvCywa1TQaJNYJZ5u1aAYu9Yug==" saltValue="hIXeWD+oDA1XS9D/5LMJCA==" spinCount="100000" sqref="D29 C22:E22 F26 F29 C33:E34 C39:E39 C43:E43 C53:D53 F55 C65:F70 C48:D51 E49 E51:E53" name="Bereik1"/>
  </protectedRanges>
  <mergeCells count="15">
    <mergeCell ref="C68:F68"/>
    <mergeCell ref="C69:F69"/>
    <mergeCell ref="C70:F70"/>
    <mergeCell ref="C67:F67"/>
    <mergeCell ref="A1:B1"/>
    <mergeCell ref="A7:B7"/>
    <mergeCell ref="A8:B8"/>
    <mergeCell ref="A9:B9"/>
    <mergeCell ref="A12:B12"/>
    <mergeCell ref="A11:B11"/>
    <mergeCell ref="A13:B13"/>
    <mergeCell ref="C65:F65"/>
    <mergeCell ref="C66:F66"/>
    <mergeCell ref="A10:B10"/>
    <mergeCell ref="A14:B14"/>
  </mergeCells>
  <pageMargins left="0.25" right="0.25" top="0.75" bottom="0.75" header="0.3" footer="0.3"/>
  <pageSetup paperSize="9" orientation="portrait" r:id="rId1"/>
  <ignoredErrors>
    <ignoredError sqref="G5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541568C74AB4D836722D92F693C0F" ma:contentTypeVersion="4" ma:contentTypeDescription="Een nieuw document maken." ma:contentTypeScope="" ma:versionID="2f1bb01ef67896593802e9cba715cee2">
  <xsd:schema xmlns:xsd="http://www.w3.org/2001/XMLSchema" xmlns:xs="http://www.w3.org/2001/XMLSchema" xmlns:p="http://schemas.microsoft.com/office/2006/metadata/properties" xmlns:ns2="596b2bb5-7644-4863-8ef2-2e365ca1775b" targetNamespace="http://schemas.microsoft.com/office/2006/metadata/properties" ma:root="true" ma:fieldsID="1b1b093f9d246b1c8b4bbc743117c3e9" ns2:_="">
    <xsd:import namespace="596b2bb5-7644-4863-8ef2-2e365ca177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b2bb5-7644-4863-8ef2-2e365ca17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A23E0-AEC1-454B-B68E-848D5D087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b2bb5-7644-4863-8ef2-2e365ca17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0C964F-BB37-4A2B-8567-2D5AD63B5F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B6CC1EA-76C7-4F24-9DE4-F5FB482F65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Jasper</dc:creator>
  <cp:keywords/>
  <dc:description/>
  <cp:lastModifiedBy>Aupperlee, Sander</cp:lastModifiedBy>
  <cp:revision/>
  <dcterms:created xsi:type="dcterms:W3CDTF">2017-08-02T08:14:18Z</dcterms:created>
  <dcterms:modified xsi:type="dcterms:W3CDTF">2025-07-04T10:21:52Z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17.1.3.0</vt:lpwstr>
  </property>
  <property fmtid="{D5CDD505-2E9C-101B-9397-08002B2CF9AE}" pid="3" name="ContentTypeId">
    <vt:lpwstr>0x010100347541568C74AB4D836722D92F693C0F</vt:lpwstr>
  </property>
  <property fmtid="{D5CDD505-2E9C-101B-9397-08002B2CF9AE}" pid="4" name="MediaServiceImageTags">
    <vt:lpwstr/>
  </property>
</Properties>
</file>