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vrrcloud.sharepoint.com/sites/PROJ_Aanbestedingsprojecten/Gedeelde documenten/EU Aanbestedingen/EA ERP/03b Nota van Inlichtingen/"/>
    </mc:Choice>
  </mc:AlternateContent>
  <xr:revisionPtr revIDLastSave="3906" documentId="8_{BB30B3FD-04C4-41DC-9299-97E024C09C80}" xr6:coauthVersionLast="47" xr6:coauthVersionMax="47" xr10:uidLastSave="{94A39E1D-9357-4D30-8383-F551F062BA6B}"/>
  <bookViews>
    <workbookView xWindow="-120" yWindow="-120" windowWidth="29040" windowHeight="15840" xr2:uid="{D57FD500-20FF-43CE-9D3A-AD988BA29A76}"/>
  </bookViews>
  <sheets>
    <sheet name="Wensen (def)" sheetId="6" r:id="rId1"/>
    <sheet name="Weging" sheetId="2" state="hidden" r:id="rId2"/>
  </sheets>
  <definedNames>
    <definedName name="_xlnm._FilterDatabase" localSheetId="0" hidden="1">'Wensen (def)'!$C$1:$K$88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6" l="1"/>
  <c r="G4" i="6"/>
  <c r="E10" i="6"/>
  <c r="G5" i="6"/>
  <c r="G6" i="6"/>
  <c r="G17" i="6"/>
  <c r="G16" i="6"/>
  <c r="G15" i="6"/>
  <c r="G64" i="6"/>
  <c r="G63" i="6"/>
  <c r="G62" i="6"/>
  <c r="G61" i="6"/>
  <c r="G60" i="6"/>
  <c r="G59" i="6"/>
  <c r="G58" i="6"/>
  <c r="G57" i="6"/>
  <c r="G56" i="6"/>
  <c r="G55" i="6"/>
  <c r="G54" i="6"/>
  <c r="G53" i="6"/>
  <c r="G52" i="6"/>
  <c r="G51" i="6"/>
  <c r="G50" i="6"/>
  <c r="G49" i="6"/>
  <c r="G48" i="6"/>
  <c r="G47" i="6"/>
  <c r="G46" i="6"/>
  <c r="G45" i="6"/>
  <c r="G44" i="6"/>
  <c r="G43" i="6"/>
  <c r="G42" i="6"/>
  <c r="G41" i="6"/>
  <c r="G39" i="6"/>
  <c r="G38" i="6"/>
  <c r="G37" i="6"/>
  <c r="G36" i="6"/>
  <c r="G35" i="6"/>
  <c r="G33" i="6"/>
  <c r="G32" i="6"/>
  <c r="G31" i="6"/>
  <c r="G30" i="6"/>
  <c r="G29" i="6"/>
  <c r="G28" i="6"/>
  <c r="G27" i="6"/>
  <c r="G26" i="6"/>
  <c r="G24" i="6"/>
  <c r="G23" i="6"/>
  <c r="G22" i="6"/>
  <c r="G21" i="6"/>
  <c r="G11" i="6"/>
  <c r="G12" i="6"/>
  <c r="G10" i="6"/>
  <c r="G19" i="6"/>
  <c r="G18" i="6"/>
  <c r="G13" i="6"/>
  <c r="G7" i="6"/>
  <c r="G8" i="6"/>
  <c r="E12" i="6"/>
  <c r="E11" i="6"/>
  <c r="D3" i="2"/>
  <c r="D4" i="2"/>
  <c r="D2" i="2"/>
  <c r="B5" i="2"/>
  <c r="G66" i="6" l="1"/>
  <c r="D5" i="2"/>
  <c r="D6" i="2" s="1"/>
  <c r="E3" i="2" s="1"/>
  <c r="E41" i="6" l="1"/>
  <c r="E21" i="6"/>
  <c r="E4" i="2"/>
  <c r="E2" i="2"/>
  <c r="F3" i="2"/>
  <c r="F2" i="2"/>
  <c r="F4" i="2" l="1"/>
  <c r="F5" i="2"/>
  <c r="E35" i="6"/>
  <c r="E26" i="6"/>
  <c r="D66" i="6" l="1"/>
</calcChain>
</file>

<file path=xl/sharedStrings.xml><?xml version="1.0" encoding="utf-8"?>
<sst xmlns="http://schemas.openxmlformats.org/spreadsheetml/2006/main" count="125" uniqueCount="125">
  <si>
    <t>Programma van Wensen - ERP Inkoop-, contract-, en financieel</t>
  </si>
  <si>
    <t>Onderdeel</t>
  </si>
  <si>
    <t>Wens nummer</t>
  </si>
  <si>
    <t>Omschrijving</t>
  </si>
  <si>
    <t>Maximale score in punten</t>
  </si>
  <si>
    <t>Score per punt</t>
  </si>
  <si>
    <t>Voldoet Ja/Nee</t>
  </si>
  <si>
    <t>Gescoorde punten</t>
  </si>
  <si>
    <t xml:space="preserve">Indien nee:
Reden / beargumentatie waarom functionaiteit niet kan worden opgenomen.
</t>
  </si>
  <si>
    <t>Indien nee:
Additionele prijs per component indien van toepassing om de wens te kunnen implementeren</t>
  </si>
  <si>
    <t>Opmerkingen</t>
  </si>
  <si>
    <t>Algemeen</t>
  </si>
  <si>
    <t>A1</t>
  </si>
  <si>
    <t>Het is mogelijk voor fiatteurs van contracten, orders en  facturen om alle fiatteringsverzoeken of een selectie daarvan gelijktijdig te kunnen accorderen.</t>
  </si>
  <si>
    <t>A2</t>
  </si>
  <si>
    <t>Opdrachtnemer heeft een standaard inrichting conform BBV van waaruit, indien handig (besparing in bijv. tijd en financiën), de inrichting gestart kan worden.</t>
  </si>
  <si>
    <t>A3</t>
  </si>
  <si>
    <t>VRR wenst dat goedkeurder duidelijk (in 1-oogopslag)  kan zien wat hij goedkeurt (zoals het bedrag en de kostenplaats).</t>
  </si>
  <si>
    <t>Beheer</t>
  </si>
  <si>
    <t>B1</t>
  </si>
  <si>
    <t>Het is mogelijk om zonder tussenkomst van Opdrachtnemer en zonder (additionele) kosten zelf data te kopieeren van de productieomgeving naar de acceptatie- of test omgeving.</t>
  </si>
  <si>
    <t>B2</t>
  </si>
  <si>
    <t>Het is mogelijk om zelf financiële dimensies (kostenplaatsen en kostendimensies) te blokkeren zodat hierop (tijdelijk) niet meer gemuteerd kan worden.</t>
  </si>
  <si>
    <t>B3</t>
  </si>
  <si>
    <t xml:space="preserve">Het is mogelijk om zelf bestaande velden in te stellen als verplicht veld. </t>
  </si>
  <si>
    <t>B4</t>
  </si>
  <si>
    <t>In het kader van werken met mobiele apparaten wenst VRR een mobiele versie van de applicatie waarin minimaal onderstaande functies gebruikt kunnen worden en welke geschikt is voor het besturingssysteem IOS en Android.</t>
  </si>
  <si>
    <t>B4.1 - Fiatteren van orders</t>
  </si>
  <si>
    <t>B4.2 - Fiatteren van inkoopfacturen</t>
  </si>
  <si>
    <t xml:space="preserve">B4.3 - Fiatteren van wijziging in contracten </t>
  </si>
  <si>
    <t>B5</t>
  </si>
  <si>
    <t>Het is mogelijk voor een functioneel beheerder om velden toe te voegen bij diverse onderdelen binnen de software (bijv. op een leverancier, contract, debiteur) en hierop een rapportage te draaien. Leg uit waar en welke type velden toegevoegd kunnen worden.</t>
  </si>
  <si>
    <t>F1</t>
  </si>
  <si>
    <t xml:space="preserve">Het is mogelijk om kosten toe te rekenen over verschillende kostenplaatsen op basis van de volgende verdeelsleutels: </t>
  </si>
  <si>
    <t xml:space="preserve">F1.1 - Percentage </t>
  </si>
  <si>
    <t>F1.2 - Bedrag</t>
  </si>
  <si>
    <t>F1.3- Aantallen</t>
  </si>
  <si>
    <t>F2</t>
  </si>
  <si>
    <t>De applicatie kan btw-aangiftes automatisch genereren in het formaat wat de Belastingdienst hanteert.</t>
  </si>
  <si>
    <t>F3</t>
  </si>
  <si>
    <r>
      <rPr>
        <sz val="12"/>
        <color rgb="FF000000"/>
        <rFont val="Aptos"/>
        <family val="2"/>
      </rPr>
      <t>Het is mogelijk om de begroting en begrotingswijzigingen in concept te importeren (vanuit een Excel bestand).</t>
    </r>
    <r>
      <rPr>
        <sz val="12"/>
        <color rgb="FFFF0000"/>
        <rFont val="Aptos"/>
        <family val="2"/>
      </rPr>
      <t xml:space="preserve"> </t>
    </r>
  </si>
  <si>
    <t>F4</t>
  </si>
  <si>
    <t>In het kader van e-facturatie (uitgaande facturen) wenst VRR een applicatie die beschikt over onderstaande functionaliteiten:</t>
  </si>
  <si>
    <t>F4.1 - Een koppeling tussen debet en creditnota's (welke credit factuur heeft betrekking op welke debet factuur);</t>
  </si>
  <si>
    <t>F4.2 - Gebruik van (meerdere) factuursjablonen die zelfstandig aangepast kunnen worden</t>
  </si>
  <si>
    <t>F4.3 - Facturen kunnen aanpassen die nog niet naar de klant verstuurd zijn</t>
  </si>
  <si>
    <t>F4.4 - Berekening BTW</t>
  </si>
  <si>
    <t>F5</t>
  </si>
  <si>
    <t>In het kader van het aanmaningsproces wenst VRR een applicatie die beschikt over onderstaande functionaliteiten.</t>
  </si>
  <si>
    <t>F5.1 - Definiëren van de inhoud van de incassobrieven</t>
  </si>
  <si>
    <t>F5.2 - Definiëren van het aantal betaaldagen waarbinnen betaald moet worden</t>
  </si>
  <si>
    <t>F5.3 - Automatisch berekenen van renteopslag</t>
  </si>
  <si>
    <t>F5.4 - Verwerking van deelbetalingen</t>
  </si>
  <si>
    <t>F5.5 - Inzicht per debiteur, welke aanmaningen zijn er verzonden, wanneer en voor welke facturen</t>
  </si>
  <si>
    <t>F6</t>
  </si>
  <si>
    <t>De applicatie heeft de beschikking over een functionaliteit om prognoses op meerdere (sub)niveaus te genereren in het huidige verslagjaar (de software zou met een voorstel moeten komen o.b.v. van de huidige realisatie). De voorgestelde prognose moet aangepast kunnen worden en er moet een toelichting toegevoegd kunnen worden. De gegevens moeten geexporteerd kunnen worden.</t>
  </si>
  <si>
    <t>F7</t>
  </si>
  <si>
    <t>Het is mogelijk om de rentelasten over de boekwaarden van de activa automatisch te berekenen en te boeken en waarbij de boeking direct in het grootboek komt te staan.</t>
  </si>
  <si>
    <t>F8</t>
  </si>
  <si>
    <t>De VRR heeft een aantal projecten, verschillend van aard of doel. In aanvulling op de genoemde eisen voor de administratie, is de wens om inzicht te hebben in het volledige project (kosten en opbrengsten), zowel per boekjaar als de totale looptijd van het project</t>
  </si>
  <si>
    <t>F9</t>
  </si>
  <si>
    <t xml:space="preserve">In het kader van liquiditeits- en solvabiliteitsmanagement en een cash flow forecast wenst VRR een applicatie waarin het mogelijk is om op ieder gewenst moment een liquiditeitsprognose te kunnen (re)produceren op basis van de (administratieve)variabelen die invloed hebben op de feitelijke kasstromen. </t>
  </si>
  <si>
    <t>F9.1 - De registratie van de primaire liquiditeitsbegroting in het verslagjaar en in het daarop volgende verslagjaar.</t>
  </si>
  <si>
    <t>F9.2 - De registratie van de aangebrachte wijzigingen op de liquiditeitsbegroting in het verslagjaar en in het daarop volgende verslagjaar.</t>
  </si>
  <si>
    <t>F9.3 - De herleidbaarheid van de primaire liquiditeitsbegroting en de daarop aangebrachte wijzigingen.</t>
  </si>
  <si>
    <t>F9.4 - Het verwerken van de gerealiseerde bankmutaties op de aanwezige liquiditeit.</t>
  </si>
  <si>
    <t>F9.5 - Rapportage van de liquiditeitsbegroting (vóór en na wijziging) versus de realisatie in het verslagjaar en de begroting van het daarop volgende verslagjaar.</t>
  </si>
  <si>
    <t>F10</t>
  </si>
  <si>
    <t xml:space="preserve">In het kader van de verwerking van activa en lopende investeringen wenst VRR een applicatie die over onderstaande functionaliteiten beschikt. </t>
  </si>
  <si>
    <t>F10.1 - Het boeken van uitgaven op 1 plek in de administratie van waaruit deze geactiveerd kunnen worden</t>
  </si>
  <si>
    <t>F10.2 - Het op ieder gewenst moment kunnen genereren van een overzicht van de actuele stand van de activa en de lopende investeringen.</t>
  </si>
  <si>
    <t>F10.3 - Het toewijzen van afschrijvingen aan alle kostenplaatsen</t>
  </si>
  <si>
    <t>F10.4 - Het berekenen van toekomstige afschrijvingen van de activa die per heden in de administratie staan (geactiveerd zijn, dus niet over de lopende investeringen die nog niet geactiveerd zijn) over een periode van minimaal 6 jaar vooruit.</t>
  </si>
  <si>
    <t>F11</t>
  </si>
  <si>
    <t>VRR wenst een applicatie die standaard beschikt over rapportages op het gebied van IV3/I4ALL en WKR. Deze kunnen geëxporteerd worden naar Excel.</t>
  </si>
  <si>
    <t>F12</t>
  </si>
  <si>
    <t>De VRR wenst een applicatie die beschikt over het automatisch aan kunnen maken van terugkerende verkoopfacturen</t>
  </si>
  <si>
    <t>F13</t>
  </si>
  <si>
    <t>Het is mogelijk om verkoopfactuur regels op zowel een balans als een winst en verlies grootboekrekening te boeken (binnen dezelfde factuur kunnen beide voorkomen)</t>
  </si>
  <si>
    <t>F14</t>
  </si>
  <si>
    <t>Het is mogelijk om bij betaling van een leverancier zowel het factuurnummer als betalingskenmerk bij een betaling automatisch door te geven</t>
  </si>
  <si>
    <t>F15</t>
  </si>
  <si>
    <t>Inkoop/contractbeheer</t>
  </si>
  <si>
    <t>I1</t>
  </si>
  <si>
    <t>VRR wenst een applicatie met een zoekfunctionaliteit die minimaal kan zoeken op artikelen, leveranciers, orderhistorie, orderreferentie, kostendimensies, kostenplaatsen, naam besteller, factuurnummer, ordernummer, status, contract en afdeling. Waarbij de applicatie alle mogelijkheden toont bij het invoeren van een deel van het woord of nummer.</t>
  </si>
  <si>
    <t>I2</t>
  </si>
  <si>
    <t xml:space="preserve">Bij een langlopende verplichting zijn de evt. oude gegevens in 1 oogopslag zichtbaar. </t>
  </si>
  <si>
    <t>I3</t>
  </si>
  <si>
    <t xml:space="preserve">Het is mogelijk dat een besteller de order kan wijzigen  (bijv. artikel toevoegen/verwijderen of de kostenplaats aanpassen) indien de order nog niet het hele goedkeuringsproces heeft doorlopen. Het goedkeuringsproces wordt opnieuw gestart met daarbij een opmerking van de wijziging. </t>
  </si>
  <si>
    <t>I4</t>
  </si>
  <si>
    <t>Het is mogelijk vanuit de orderhistorie om orders te kopieren, aan te passen en als nieuwe order te gebruiken.</t>
  </si>
  <si>
    <t>I5</t>
  </si>
  <si>
    <t>Het is mogelijk om kostenplaatsen te selecteren door in het daarvoor bestemde veld (een deel van) het nummer of de naam van de kostenplaats in te voeren.</t>
  </si>
  <si>
    <t>I6</t>
  </si>
  <si>
    <t>Wanneer ontvangstregistratie nog niet heeft plaatsgevonden als de factuur wordt ingelezen, is het mogelijk om de besteller hierover automatisch per mail op de hoogte te stellen.</t>
  </si>
  <si>
    <t>I7</t>
  </si>
  <si>
    <t xml:space="preserve">De VRR wenst een applicatie die een geautomatiseerde indexatie van contracten en langlopende verplichtingen ondersteunt.  </t>
  </si>
  <si>
    <t>I8</t>
  </si>
  <si>
    <t xml:space="preserve">De applicatie beschikt over functionaliteit om contracten wederzijds, digitaal en rechtsgeldig te kunnen ondertekenen conform de richtlijnen eIDAS. </t>
  </si>
  <si>
    <t>I9</t>
  </si>
  <si>
    <t>VRR wenst een applicatie die kan werken op contractniveau met eerste en tweede leveranciers (first en second suppliers), zodat er binnen de applicatie (extra) sturing is op welke besteller bij welke leverancier bestelt.</t>
  </si>
  <si>
    <t>I10</t>
  </si>
  <si>
    <t>De applicatie beschikt over functionaliteit om per gebruiker een kostenplaats in te stellen die standaard ingevuld wordt in orders. De besteller kan handmatig voor een andere kostenplaats kiezen.</t>
  </si>
  <si>
    <t>I11</t>
  </si>
  <si>
    <t>I12</t>
  </si>
  <si>
    <t xml:space="preserve">In het kader van orderbijlage wenst VRR een applicatie die het mogelijk maakt om op elke gewenst moment een (interne) bijlage aan een order toe te kunnen voegen, ook als de order al is verzonden naar de leverancier. </t>
  </si>
  <si>
    <t>I13</t>
  </si>
  <si>
    <t>Er is zowel bij bestellen als goedkeuren zicht op uitnutting van het ingelezen budget voor die kostensoort/kostenplaats.</t>
  </si>
  <si>
    <t>I14</t>
  </si>
  <si>
    <t>De VRR wenst een applicatie waarbij het mogelijk is om een contract wat beindigd is opnieuw te activeren, een contract in concept te verwijderen en/of een contract te kopieren.</t>
  </si>
  <si>
    <t>I15</t>
  </si>
  <si>
    <t>Het is mogelijk om bijv. als budgethouder/besteller inzicht te hebben in de actuele uitputting van de order.</t>
  </si>
  <si>
    <t>Aangebrachte wijzigingen n.a.v. de Nota van Inlichtingen 1 d.d. XX-02-2025</t>
  </si>
  <si>
    <t>Totaal punten</t>
  </si>
  <si>
    <t>punten per weging</t>
  </si>
  <si>
    <t>L</t>
  </si>
  <si>
    <t>is incl. 2 duurzaamheid</t>
  </si>
  <si>
    <t>M</t>
  </si>
  <si>
    <t>H</t>
  </si>
  <si>
    <t xml:space="preserve">Totaal  </t>
  </si>
  <si>
    <t>Ja</t>
  </si>
  <si>
    <t>Nee</t>
  </si>
  <si>
    <t>VRR wenst een applicatie waarin een overzicht van alle lopende verkoopcontracten in een boekjaar getoond kan worden, met zichtbare items zoals debiteur, grootboekrekeningnummer, kostenplaats, omschrijving, contactpersonen, ingangsdatum, einddatum, contractwaarde, gefactureerde waarde en facturatiefrequentie. De uitgaande facturen vanuit dit register moeten opvraagbaar zijn.</t>
  </si>
  <si>
    <t>VRR wenst een applicatie die de besteller in staat stelt om de inhoud van een order in één oogopslag te controleren op bestelde artikelen, hoeveelheid per artikel, kostenplaats per artikel en prijs, voordat de order definitief wordt gemaakt.</t>
  </si>
  <si>
    <t>Financieel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</si>
</sst>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0"/>
  </numFmts>
  <fonts count="19" x14ac:knownFonts="1">
    <font>
      <sz val="11"/>
      <color theme="1"/>
      <name val="Aptos Narrow"/>
      <family val="2"/>
      <scheme val="minor"/>
    </font>
    <font>
      <sz val="12"/>
      <color rgb="FF000000"/>
      <name val="Aptos"/>
      <family val="2"/>
    </font>
    <font>
      <sz val="12"/>
      <color rgb="FFFF0000"/>
      <name val="Aptos"/>
      <family val="2"/>
    </font>
    <font>
      <sz val="11"/>
      <color rgb="FF000000"/>
      <name val="Aptos"/>
      <family val="2"/>
    </font>
    <font>
      <sz val="11"/>
      <color rgb="FFFF0000"/>
      <name val="Aptos Narrow"/>
      <family val="2"/>
      <scheme val="minor"/>
    </font>
    <font>
      <b/>
      <sz val="11"/>
      <color theme="1"/>
      <name val="Aptos Narrow"/>
      <family val="2"/>
      <scheme val="minor"/>
    </font>
    <font>
      <u/>
      <sz val="11"/>
      <color theme="1"/>
      <name val="Aptos Narrow"/>
      <family val="2"/>
      <scheme val="minor"/>
    </font>
    <font>
      <sz val="12"/>
      <color theme="1"/>
      <name val="Aptos Narrow"/>
      <family val="2"/>
      <scheme val="minor"/>
    </font>
    <font>
      <sz val="12"/>
      <name val="Aptos"/>
      <family val="2"/>
    </font>
    <font>
      <b/>
      <sz val="16"/>
      <color theme="0"/>
      <name val="Aptos"/>
      <family val="2"/>
    </font>
    <font>
      <sz val="8"/>
      <name val="Aptos Narrow"/>
      <family val="2"/>
      <scheme val="minor"/>
    </font>
    <font>
      <b/>
      <sz val="13"/>
      <color theme="0"/>
      <name val="Aptos Narrow"/>
      <family val="2"/>
      <scheme val="minor"/>
    </font>
    <font>
      <sz val="13"/>
      <color theme="1"/>
      <name val="Aptos Narrow"/>
      <family val="2"/>
      <scheme val="minor"/>
    </font>
    <font>
      <sz val="13"/>
      <color theme="0"/>
      <name val="Aptos Narrow"/>
      <family val="2"/>
      <scheme val="minor"/>
    </font>
    <font>
      <sz val="12"/>
      <color rgb="FF000000"/>
      <name val="Aptos"/>
      <family val="2"/>
      <charset val="1"/>
    </font>
    <font>
      <i/>
      <sz val="11"/>
      <color rgb="FF000000"/>
      <name val="Aptos"/>
      <family val="2"/>
    </font>
    <font>
      <i/>
      <sz val="11"/>
      <name val="Aptos"/>
      <family val="2"/>
    </font>
    <font>
      <i/>
      <sz val="11"/>
      <color theme="1"/>
      <name val="Aptos Narrow"/>
      <family val="2"/>
      <scheme val="minor"/>
    </font>
    <font>
      <sz val="13"/>
      <name val="Aptos Narrow"/>
      <family val="2"/>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5"/>
        <bgColor indexed="64"/>
      </patternFill>
    </fill>
    <fill>
      <patternFill patternType="solid">
        <fgColor theme="5"/>
        <bgColor theme="5"/>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59">
    <xf numFmtId="0" fontId="0" fillId="0" borderId="0" xfId="0"/>
    <xf numFmtId="164" fontId="0" fillId="0" borderId="0" xfId="0" applyNumberFormat="1"/>
    <xf numFmtId="2" fontId="0" fillId="0" borderId="0" xfId="0" applyNumberFormat="1"/>
    <xf numFmtId="0" fontId="5" fillId="0" borderId="0" xfId="0" applyFont="1"/>
    <xf numFmtId="0" fontId="0" fillId="4" borderId="0" xfId="0" applyFill="1"/>
    <xf numFmtId="1" fontId="5" fillId="0" borderId="0" xfId="0" applyNumberFormat="1" applyFont="1"/>
    <xf numFmtId="0" fontId="6" fillId="0" borderId="0" xfId="0" applyFont="1"/>
    <xf numFmtId="2" fontId="0" fillId="3" borderId="0" xfId="0" applyNumberFormat="1" applyFill="1"/>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xf numFmtId="1" fontId="0" fillId="0" borderId="0" xfId="0" applyNumberFormat="1" applyAlignment="1">
      <alignment horizontal="center"/>
    </xf>
    <xf numFmtId="0" fontId="1" fillId="0" borderId="0" xfId="0" applyFont="1" applyAlignment="1">
      <alignment horizontal="center" wrapText="1"/>
    </xf>
    <xf numFmtId="0" fontId="3" fillId="0" borderId="0" xfId="0" applyFont="1" applyAlignment="1">
      <alignment horizontal="center"/>
    </xf>
    <xf numFmtId="0" fontId="0" fillId="0" borderId="0" xfId="0" applyAlignment="1">
      <alignment horizontal="center" vertical="center"/>
    </xf>
    <xf numFmtId="164" fontId="0" fillId="0" borderId="0" xfId="0" applyNumberFormat="1" applyAlignment="1">
      <alignment horizontal="center" vertical="center"/>
    </xf>
    <xf numFmtId="0" fontId="12" fillId="0" borderId="7" xfId="0" applyFont="1" applyBorder="1" applyAlignment="1">
      <alignment horizontal="center" vertical="center"/>
    </xf>
    <xf numFmtId="1" fontId="0" fillId="0" borderId="2" xfId="0" applyNumberFormat="1" applyBorder="1" applyAlignment="1">
      <alignment horizontal="center" vertical="center"/>
    </xf>
    <xf numFmtId="0" fontId="11" fillId="6" borderId="6" xfId="0" applyFont="1" applyFill="1" applyBorder="1" applyAlignment="1">
      <alignment horizontal="center" vertical="center"/>
    </xf>
    <xf numFmtId="0" fontId="0" fillId="0" borderId="2" xfId="0" applyBorder="1" applyAlignment="1">
      <alignment horizontal="center"/>
    </xf>
    <xf numFmtId="0" fontId="4" fillId="0" borderId="2" xfId="0" applyFont="1" applyBorder="1" applyAlignment="1">
      <alignment horizontal="center" wrapText="1"/>
    </xf>
    <xf numFmtId="0" fontId="0" fillId="0" borderId="2" xfId="0" applyBorder="1" applyAlignment="1">
      <alignment horizontal="center" wrapText="1"/>
    </xf>
    <xf numFmtId="0" fontId="4" fillId="0" borderId="2" xfId="0" applyFont="1" applyBorder="1" applyAlignment="1">
      <alignment horizontal="center"/>
    </xf>
    <xf numFmtId="0" fontId="4" fillId="2" borderId="2" xfId="0" applyFont="1" applyFill="1" applyBorder="1" applyAlignment="1">
      <alignment horizontal="center"/>
    </xf>
    <xf numFmtId="0" fontId="7" fillId="0" borderId="2" xfId="0" applyFont="1" applyBorder="1" applyAlignment="1">
      <alignment horizontal="center" vertical="center"/>
    </xf>
    <xf numFmtId="0" fontId="1" fillId="0" borderId="2" xfId="0" applyFont="1" applyBorder="1" applyAlignment="1">
      <alignment vertical="center" wrapText="1"/>
    </xf>
    <xf numFmtId="0" fontId="15" fillId="0" borderId="2" xfId="0" applyFont="1" applyBorder="1" applyAlignment="1">
      <alignment vertical="center" wrapText="1"/>
    </xf>
    <xf numFmtId="1" fontId="17" fillId="0" borderId="2" xfId="0" applyNumberFormat="1" applyFont="1" applyBorder="1" applyAlignment="1">
      <alignment horizontal="center" vertical="center"/>
    </xf>
    <xf numFmtId="165" fontId="17" fillId="0" borderId="2" xfId="0" applyNumberFormat="1" applyFont="1" applyBorder="1" applyAlignment="1">
      <alignment horizontal="center" vertical="center"/>
    </xf>
    <xf numFmtId="0" fontId="8" fillId="0" borderId="2" xfId="0" applyFont="1" applyBorder="1" applyAlignment="1">
      <alignment vertical="center" wrapText="1"/>
    </xf>
    <xf numFmtId="0" fontId="14" fillId="0" borderId="2" xfId="0" applyFont="1" applyBorder="1" applyAlignment="1">
      <alignment vertical="center" wrapText="1"/>
    </xf>
    <xf numFmtId="0" fontId="1" fillId="0" borderId="2" xfId="0" applyFont="1" applyBorder="1" applyAlignment="1">
      <alignment vertical="center"/>
    </xf>
    <xf numFmtId="0" fontId="15" fillId="0" borderId="2" xfId="0" applyFont="1" applyBorder="1" applyAlignment="1">
      <alignment horizontal="left" vertical="center" wrapText="1"/>
    </xf>
    <xf numFmtId="0" fontId="16" fillId="0" borderId="2" xfId="0" applyFont="1" applyBorder="1" applyAlignment="1">
      <alignment vertical="center" wrapText="1"/>
    </xf>
    <xf numFmtId="0" fontId="12" fillId="0" borderId="8" xfId="0" applyFont="1" applyBorder="1" applyAlignment="1">
      <alignment horizontal="center" vertical="center" wrapText="1"/>
    </xf>
    <xf numFmtId="0" fontId="13" fillId="0" borderId="9" xfId="0" applyFont="1" applyBorder="1" applyAlignment="1">
      <alignment horizontal="center" vertical="center" wrapText="1"/>
    </xf>
    <xf numFmtId="1" fontId="0" fillId="0" borderId="2" xfId="0" applyNumberFormat="1" applyBorder="1" applyAlignment="1">
      <alignment horizontal="center" vertical="center" wrapText="1"/>
    </xf>
    <xf numFmtId="0" fontId="2" fillId="0" borderId="0" xfId="0" applyFont="1" applyAlignment="1">
      <alignment horizontal="center"/>
    </xf>
    <xf numFmtId="1" fontId="5" fillId="0" borderId="0" xfId="0" applyNumberFormat="1" applyFont="1" applyAlignment="1">
      <alignment horizontal="center"/>
    </xf>
    <xf numFmtId="1" fontId="0" fillId="0" borderId="4" xfId="0" applyNumberFormat="1" applyBorder="1" applyAlignment="1">
      <alignment horizontal="center" vertical="center"/>
    </xf>
    <xf numFmtId="1" fontId="0" fillId="0" borderId="10" xfId="0" applyNumberFormat="1" applyBorder="1" applyAlignment="1">
      <alignment horizontal="center" vertical="center"/>
    </xf>
    <xf numFmtId="165" fontId="0" fillId="0" borderId="2" xfId="0" applyNumberFormat="1" applyBorder="1" applyAlignment="1">
      <alignment horizontal="center" vertical="center"/>
    </xf>
    <xf numFmtId="1" fontId="12" fillId="0" borderId="9" xfId="0" applyNumberFormat="1" applyFont="1" applyBorder="1" applyAlignment="1">
      <alignment horizontal="center" vertical="center" wrapText="1"/>
    </xf>
    <xf numFmtId="1" fontId="12" fillId="0" borderId="7"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1" fillId="0" borderId="1" xfId="0" applyFont="1" applyBorder="1" applyAlignment="1">
      <alignment wrapText="1"/>
    </xf>
    <xf numFmtId="0" fontId="1" fillId="2" borderId="2" xfId="0" applyFont="1" applyFill="1" applyBorder="1" applyAlignment="1">
      <alignment vertical="center" wrapText="1"/>
    </xf>
    <xf numFmtId="1" fontId="5" fillId="3" borderId="0" xfId="0" applyNumberFormat="1" applyFont="1" applyFill="1" applyAlignment="1">
      <alignment horizontal="center"/>
    </xf>
    <xf numFmtId="0" fontId="1" fillId="3" borderId="0" xfId="0" applyFont="1" applyFill="1" applyAlignment="1">
      <alignment horizontal="center" wrapText="1"/>
    </xf>
    <xf numFmtId="1" fontId="18" fillId="3" borderId="7" xfId="0" applyNumberFormat="1" applyFont="1" applyFill="1" applyBorder="1" applyAlignment="1">
      <alignment horizontal="center" vertical="center" wrapText="1"/>
    </xf>
    <xf numFmtId="0" fontId="5" fillId="0" borderId="5" xfId="0" applyFont="1" applyBorder="1" applyAlignment="1">
      <alignment horizontal="center" vertical="center" textRotation="90"/>
    </xf>
    <xf numFmtId="0" fontId="5" fillId="0" borderId="8" xfId="0" applyFont="1" applyBorder="1" applyAlignment="1">
      <alignment horizontal="center" vertical="center" textRotation="90"/>
    </xf>
    <xf numFmtId="0" fontId="5" fillId="0" borderId="3" xfId="0" applyFont="1" applyBorder="1" applyAlignment="1">
      <alignment horizontal="center" vertical="center" textRotation="90"/>
    </xf>
    <xf numFmtId="0" fontId="9" fillId="5" borderId="0" xfId="0" applyFont="1" applyFill="1" applyAlignment="1">
      <alignment horizontal="center" wrapText="1"/>
    </xf>
    <xf numFmtId="0" fontId="5" fillId="0" borderId="2"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9" xfId="0" applyFont="1" applyBorder="1" applyAlignment="1">
      <alignment horizontal="center" vertical="center" textRotation="90"/>
    </xf>
    <xf numFmtId="0" fontId="5" fillId="0" borderId="4" xfId="0" applyFont="1" applyBorder="1" applyAlignment="1">
      <alignment horizontal="center" vertical="center" textRotation="90"/>
    </xf>
  </cellXfs>
  <cellStyles count="1">
    <cellStyle name="Standaard" xfId="0" builtinId="0"/>
  </cellStyles>
  <dxfs count="14">
    <dxf>
      <alignment horizontal="center"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 formatCode="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rgb="FF000000"/>
        <name val="Aptos"/>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Aptos Narrow"/>
        <family val="2"/>
        <scheme val="minor"/>
      </font>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indent="0" justifyLastLine="0" shrinkToFit="0" readingOrder="0"/>
    </dxf>
    <dxf>
      <border>
        <bottom style="thin">
          <color indexed="64"/>
        </bottom>
      </border>
    </dxf>
    <dxf>
      <font>
        <strike val="0"/>
        <outline val="0"/>
        <shadow val="0"/>
        <u val="none"/>
        <vertAlign val="baseline"/>
        <sz val="13"/>
        <name val="Aptos Narrow"/>
        <family val="2"/>
        <scheme val="minor"/>
      </font>
      <alignment horizontal="center" vertical="center"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C75819-6ABA-47F6-B420-A1D6EB714830}" name="Tabel1" displayName="Tabel1" ref="B2:J64" totalsRowShown="0" headerRowDxfId="13" dataDxfId="11" headerRowBorderDxfId="12" tableBorderDxfId="10" totalsRowBorderDxfId="9">
  <autoFilter ref="B2:J64" xr:uid="{2FC75819-6ABA-47F6-B420-A1D6EB71483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19B2E560-1352-4AE3-92AC-1F8A3E003235}" name="Wens nummer" dataDxfId="8"/>
    <tableColumn id="2" xr3:uid="{5EC2DA3A-311C-4005-A8E4-36C7294E8466}" name="Omschrijving" dataDxfId="7"/>
    <tableColumn id="5" xr3:uid="{6B0216AA-A323-4BD5-9750-7457D158E78A}" name="Maximale score in punten" dataDxfId="6">
      <calculatedColumnFormula>VLOOKUP(#REF!,Weging!$A$2:$E$4,5)</calculatedColumnFormula>
    </tableColumn>
    <tableColumn id="11" xr3:uid="{4F173C22-813B-4477-A102-1F45B81393FC}" name="Score per punt" dataDxfId="5"/>
    <tableColumn id="8" xr3:uid="{4B56E1D3-58DE-4ED5-927E-6733EBD01995}" name="Voldoet Ja/Nee" dataDxfId="4"/>
    <tableColumn id="3" xr3:uid="{CF2F9FF5-C54D-4132-AA72-D2319C1978A9}" name="Gescoorde punten" dataDxfId="3">
      <calculatedColumnFormula>IF(F3="Ja",D3,0)</calculatedColumnFormula>
    </tableColumn>
    <tableColumn id="7" xr3:uid="{480D0D72-7713-4EC3-9DE9-0F76B929B184}" name="Indien nee:_x000a_Reden / beargumentatie waarom functionaiteit niet kan worden opgenomen._x000a_" dataDxfId="2"/>
    <tableColumn id="4" xr3:uid="{F4308DFC-4E75-44F2-914B-ABF562C2182D}" name="Indien nee:_x000a_Additionele prijs per component indien van toepassing om de wens te kunnen implementeren" dataDxfId="1"/>
    <tableColumn id="6" xr3:uid="{E7EDA380-6484-4C9A-A9A9-8231232821A4}" name="Opmerkingen" dataDxfId="0"/>
  </tableColumns>
  <tableStyleInfo name="TableStyleMedium3" showFirstColumn="0" showLastColumn="0" showRowStripes="0"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E96D-720E-4B5B-B3B9-B25C5C83949A}">
  <dimension ref="A1:K76"/>
  <sheetViews>
    <sheetView tabSelected="1" zoomScale="80" zoomScaleNormal="80" workbookViewId="0">
      <pane xSplit="1" ySplit="2" topLeftCell="B3" activePane="bottomRight" state="frozen"/>
      <selection pane="topRight" activeCell="B1" sqref="B1"/>
      <selection pane="bottomLeft" activeCell="A3" sqref="A3"/>
      <selection pane="bottomRight" activeCell="J2" sqref="J2"/>
    </sheetView>
  </sheetViews>
  <sheetFormatPr defaultColWidth="9.140625" defaultRowHeight="15" customHeight="1" x14ac:dyDescent="0.25"/>
  <cols>
    <col min="1" max="1" width="12.140625" style="14" bestFit="1" customWidth="1"/>
    <col min="2" max="2" width="9.7109375" style="14" customWidth="1"/>
    <col min="3" max="3" width="166.28515625" style="9" customWidth="1"/>
    <col min="4" max="4" width="11.28515625" style="11" bestFit="1" customWidth="1"/>
    <col min="5" max="5" width="11" style="11" bestFit="1" customWidth="1"/>
    <col min="6" max="6" width="9.140625" style="11" bestFit="1" customWidth="1"/>
    <col min="7" max="7" width="12.140625" style="11" customWidth="1"/>
    <col min="8" max="8" width="47.140625" style="11" customWidth="1"/>
    <col min="9" max="9" width="49.140625" style="11" customWidth="1"/>
    <col min="10" max="10" width="36.5703125" style="11" customWidth="1"/>
    <col min="11" max="11" width="56.5703125" style="8" customWidth="1"/>
    <col min="12" max="12" width="28.7109375" style="8" bestFit="1" customWidth="1"/>
    <col min="13" max="16384" width="9.140625" style="8"/>
  </cols>
  <sheetData>
    <row r="1" spans="1:11" ht="21" customHeight="1" x14ac:dyDescent="0.35">
      <c r="A1" s="54" t="s">
        <v>0</v>
      </c>
      <c r="B1" s="54"/>
      <c r="C1" s="54"/>
      <c r="D1" s="54"/>
      <c r="E1" s="54"/>
      <c r="F1" s="54"/>
      <c r="G1" s="54"/>
      <c r="H1" s="54"/>
      <c r="I1" s="54"/>
      <c r="J1" s="54"/>
      <c r="K1" s="54"/>
    </row>
    <row r="2" spans="1:11" s="14" customFormat="1" ht="69" x14ac:dyDescent="0.25">
      <c r="A2" s="18" t="s">
        <v>1</v>
      </c>
      <c r="B2" s="34" t="s">
        <v>2</v>
      </c>
      <c r="C2" s="35" t="s">
        <v>3</v>
      </c>
      <c r="D2" s="42" t="s">
        <v>4</v>
      </c>
      <c r="E2" s="43" t="s">
        <v>5</v>
      </c>
      <c r="F2" s="43" t="s">
        <v>6</v>
      </c>
      <c r="G2" s="50" t="s">
        <v>7</v>
      </c>
      <c r="H2" s="43" t="s">
        <v>8</v>
      </c>
      <c r="I2" s="43" t="s">
        <v>9</v>
      </c>
      <c r="J2" s="16" t="s">
        <v>10</v>
      </c>
    </row>
    <row r="3" spans="1:11" ht="19.5" customHeight="1" x14ac:dyDescent="0.25">
      <c r="A3" s="55" t="s">
        <v>11</v>
      </c>
      <c r="B3" s="24" t="s">
        <v>12</v>
      </c>
      <c r="C3" s="25" t="s">
        <v>13</v>
      </c>
      <c r="D3" s="17">
        <v>3</v>
      </c>
      <c r="E3" s="17"/>
      <c r="F3" s="17"/>
      <c r="G3" s="17">
        <f t="shared" ref="G3:G33" si="0">IF(F3="Ja",D3,0)</f>
        <v>0</v>
      </c>
      <c r="H3" s="17"/>
      <c r="I3" s="17"/>
      <c r="J3" s="19"/>
    </row>
    <row r="4" spans="1:11" ht="19.5" customHeight="1" x14ac:dyDescent="0.25">
      <c r="A4" s="55"/>
      <c r="B4" s="24" t="s">
        <v>14</v>
      </c>
      <c r="C4" s="30" t="s">
        <v>15</v>
      </c>
      <c r="D4" s="17">
        <v>3</v>
      </c>
      <c r="E4" s="17"/>
      <c r="F4" s="17"/>
      <c r="G4" s="17">
        <f t="shared" si="0"/>
        <v>0</v>
      </c>
      <c r="H4" s="17"/>
      <c r="I4" s="17"/>
      <c r="J4" s="19"/>
    </row>
    <row r="5" spans="1:11" ht="19.5" customHeight="1" x14ac:dyDescent="0.25">
      <c r="A5" s="55"/>
      <c r="B5" s="24" t="s">
        <v>16</v>
      </c>
      <c r="C5" s="25" t="s">
        <v>17</v>
      </c>
      <c r="D5" s="17">
        <v>9</v>
      </c>
      <c r="E5" s="17"/>
      <c r="F5" s="17"/>
      <c r="G5" s="17">
        <f t="shared" si="0"/>
        <v>0</v>
      </c>
      <c r="H5" s="17"/>
      <c r="I5" s="17"/>
      <c r="J5" s="19"/>
    </row>
    <row r="6" spans="1:11" ht="35.25" customHeight="1" x14ac:dyDescent="0.25">
      <c r="A6" s="56" t="s">
        <v>18</v>
      </c>
      <c r="B6" s="24" t="s">
        <v>19</v>
      </c>
      <c r="C6" s="44" t="s">
        <v>20</v>
      </c>
      <c r="D6" s="17">
        <v>6</v>
      </c>
      <c r="E6" s="17"/>
      <c r="F6" s="17"/>
      <c r="G6" s="17">
        <f t="shared" si="0"/>
        <v>0</v>
      </c>
      <c r="H6" s="17"/>
      <c r="I6" s="17"/>
      <c r="J6" s="19"/>
    </row>
    <row r="7" spans="1:11" s="9" customFormat="1" ht="17.25" customHeight="1" x14ac:dyDescent="0.25">
      <c r="A7" s="57"/>
      <c r="B7" s="24" t="s">
        <v>21</v>
      </c>
      <c r="C7" s="25" t="s">
        <v>22</v>
      </c>
      <c r="D7" s="36">
        <v>6</v>
      </c>
      <c r="E7" s="36"/>
      <c r="F7" s="17"/>
      <c r="G7" s="17">
        <f t="shared" si="0"/>
        <v>0</v>
      </c>
      <c r="H7" s="17"/>
      <c r="I7" s="17"/>
      <c r="J7" s="21"/>
    </row>
    <row r="8" spans="1:11" ht="15.75" x14ac:dyDescent="0.25">
      <c r="A8" s="57"/>
      <c r="B8" s="24" t="s">
        <v>23</v>
      </c>
      <c r="C8" s="31" t="s">
        <v>24</v>
      </c>
      <c r="D8" s="17">
        <v>9</v>
      </c>
      <c r="E8" s="17"/>
      <c r="F8" s="17"/>
      <c r="G8" s="17">
        <f t="shared" si="0"/>
        <v>0</v>
      </c>
      <c r="H8" s="17"/>
      <c r="I8" s="17"/>
      <c r="J8" s="22"/>
    </row>
    <row r="9" spans="1:11" ht="31.5" x14ac:dyDescent="0.25">
      <c r="A9" s="57"/>
      <c r="B9" s="24" t="s">
        <v>25</v>
      </c>
      <c r="C9" s="45" t="s">
        <v>26</v>
      </c>
      <c r="D9" s="17">
        <v>6</v>
      </c>
      <c r="E9" s="17"/>
      <c r="F9" s="17"/>
      <c r="G9" s="17"/>
      <c r="H9" s="17"/>
      <c r="I9" s="17"/>
      <c r="J9" s="22"/>
    </row>
    <row r="10" spans="1:11" ht="15.75" x14ac:dyDescent="0.25">
      <c r="A10" s="57"/>
      <c r="B10" s="24"/>
      <c r="C10" s="32" t="s">
        <v>27</v>
      </c>
      <c r="D10" s="17"/>
      <c r="E10" s="27">
        <f>D9/3</f>
        <v>2</v>
      </c>
      <c r="F10" s="17"/>
      <c r="G10" s="17">
        <f>IF(F10="Ja",E10,0)</f>
        <v>0</v>
      </c>
      <c r="H10" s="17"/>
      <c r="I10" s="17"/>
      <c r="J10" s="22"/>
    </row>
    <row r="11" spans="1:11" ht="15.75" x14ac:dyDescent="0.25">
      <c r="A11" s="57"/>
      <c r="B11" s="24"/>
      <c r="C11" s="32" t="s">
        <v>28</v>
      </c>
      <c r="D11" s="17"/>
      <c r="E11" s="27">
        <f>D9/3</f>
        <v>2</v>
      </c>
      <c r="F11" s="17"/>
      <c r="G11" s="17">
        <f t="shared" ref="G11:G12" si="1">IF(F11="Ja",E11,0)</f>
        <v>0</v>
      </c>
      <c r="H11" s="17"/>
      <c r="I11" s="17"/>
      <c r="J11" s="22"/>
    </row>
    <row r="12" spans="1:11" ht="15.75" x14ac:dyDescent="0.25">
      <c r="A12" s="57"/>
      <c r="B12" s="24"/>
      <c r="C12" s="32" t="s">
        <v>29</v>
      </c>
      <c r="D12" s="17"/>
      <c r="E12" s="27">
        <f>D9/3</f>
        <v>2</v>
      </c>
      <c r="F12" s="17"/>
      <c r="G12" s="17">
        <f t="shared" si="1"/>
        <v>0</v>
      </c>
      <c r="H12" s="17"/>
      <c r="I12" s="17"/>
      <c r="J12" s="22"/>
    </row>
    <row r="13" spans="1:11" ht="31.5" x14ac:dyDescent="0.25">
      <c r="A13" s="58"/>
      <c r="B13" s="24" t="s">
        <v>30</v>
      </c>
      <c r="C13" s="46" t="s">
        <v>31</v>
      </c>
      <c r="D13" s="17">
        <v>6</v>
      </c>
      <c r="E13" s="17"/>
      <c r="F13" s="17"/>
      <c r="G13" s="17">
        <f t="shared" si="0"/>
        <v>0</v>
      </c>
      <c r="H13" s="17"/>
      <c r="I13" s="17"/>
      <c r="J13" s="22"/>
    </row>
    <row r="14" spans="1:11" ht="15.75" x14ac:dyDescent="0.25">
      <c r="A14" s="52" t="s">
        <v>124</v>
      </c>
      <c r="B14" s="24" t="s">
        <v>32</v>
      </c>
      <c r="C14" s="25" t="s">
        <v>33</v>
      </c>
      <c r="D14" s="17">
        <v>6</v>
      </c>
      <c r="E14" s="17"/>
      <c r="F14" s="17"/>
      <c r="G14" s="17"/>
      <c r="H14" s="17"/>
      <c r="I14" s="17"/>
      <c r="J14" s="19"/>
    </row>
    <row r="15" spans="1:11" ht="15.75" x14ac:dyDescent="0.25">
      <c r="A15" s="52"/>
      <c r="B15" s="24"/>
      <c r="C15" s="33" t="s">
        <v>34</v>
      </c>
      <c r="D15" s="17"/>
      <c r="E15" s="27">
        <v>2</v>
      </c>
      <c r="F15" s="17"/>
      <c r="G15" s="17">
        <f>IF(F15="Ja",E15,0)</f>
        <v>0</v>
      </c>
      <c r="H15" s="17"/>
      <c r="I15" s="17"/>
      <c r="J15" s="19"/>
    </row>
    <row r="16" spans="1:11" ht="15.75" x14ac:dyDescent="0.25">
      <c r="A16" s="52"/>
      <c r="B16" s="24"/>
      <c r="C16" s="26" t="s">
        <v>35</v>
      </c>
      <c r="D16" s="17"/>
      <c r="E16" s="27">
        <v>2</v>
      </c>
      <c r="F16" s="17"/>
      <c r="G16" s="17">
        <f>IF(F16="Ja",E16,0)</f>
        <v>0</v>
      </c>
      <c r="H16" s="17"/>
      <c r="I16" s="17"/>
      <c r="J16" s="19"/>
    </row>
    <row r="17" spans="1:10" ht="15.75" x14ac:dyDescent="0.25">
      <c r="A17" s="52"/>
      <c r="B17" s="24"/>
      <c r="C17" s="26" t="s">
        <v>36</v>
      </c>
      <c r="D17" s="17"/>
      <c r="E17" s="27">
        <v>2</v>
      </c>
      <c r="F17" s="17"/>
      <c r="G17" s="17">
        <f>IF(F17="Ja",E17,0)</f>
        <v>0</v>
      </c>
      <c r="H17" s="17"/>
      <c r="I17" s="17"/>
      <c r="J17" s="19"/>
    </row>
    <row r="18" spans="1:10" ht="15.75" x14ac:dyDescent="0.25">
      <c r="A18" s="52"/>
      <c r="B18" s="24" t="s">
        <v>37</v>
      </c>
      <c r="C18" s="25" t="s">
        <v>38</v>
      </c>
      <c r="D18" s="17">
        <v>3</v>
      </c>
      <c r="E18" s="17"/>
      <c r="F18" s="17"/>
      <c r="G18" s="17">
        <f t="shared" si="0"/>
        <v>0</v>
      </c>
      <c r="H18" s="17"/>
      <c r="I18" s="17"/>
      <c r="J18" s="19"/>
    </row>
    <row r="19" spans="1:10" ht="15.75" x14ac:dyDescent="0.25">
      <c r="A19" s="52"/>
      <c r="B19" s="24" t="s">
        <v>39</v>
      </c>
      <c r="C19" s="31" t="s">
        <v>40</v>
      </c>
      <c r="D19" s="17">
        <v>6</v>
      </c>
      <c r="E19" s="17"/>
      <c r="F19" s="17"/>
      <c r="G19" s="17">
        <f t="shared" si="0"/>
        <v>0</v>
      </c>
      <c r="H19" s="17"/>
      <c r="I19" s="17"/>
      <c r="J19" s="22"/>
    </row>
    <row r="20" spans="1:10" ht="15.75" x14ac:dyDescent="0.25">
      <c r="A20" s="52"/>
      <c r="B20" s="24" t="s">
        <v>41</v>
      </c>
      <c r="C20" s="29" t="s">
        <v>42</v>
      </c>
      <c r="D20" s="17">
        <v>6</v>
      </c>
      <c r="E20" s="17"/>
      <c r="F20" s="17"/>
      <c r="G20" s="17"/>
      <c r="H20" s="17"/>
      <c r="I20" s="17"/>
      <c r="J20" s="20"/>
    </row>
    <row r="21" spans="1:10" ht="15.75" x14ac:dyDescent="0.25">
      <c r="A21" s="52"/>
      <c r="B21" s="24"/>
      <c r="C21" s="26" t="s">
        <v>43</v>
      </c>
      <c r="D21" s="17"/>
      <c r="E21" s="28">
        <f>D20/4</f>
        <v>1.5</v>
      </c>
      <c r="F21" s="17"/>
      <c r="G21" s="41">
        <f>IF(F21="Ja",E21,0)</f>
        <v>0</v>
      </c>
      <c r="H21" s="17"/>
      <c r="I21" s="17"/>
      <c r="J21" s="20"/>
    </row>
    <row r="22" spans="1:10" ht="15.75" x14ac:dyDescent="0.25">
      <c r="A22" s="52"/>
      <c r="B22" s="24"/>
      <c r="C22" s="26" t="s">
        <v>44</v>
      </c>
      <c r="D22" s="17"/>
      <c r="E22" s="28">
        <v>1.4705882352941178</v>
      </c>
      <c r="F22" s="17"/>
      <c r="G22" s="41">
        <f>IF(F22="Ja",E22,0)</f>
        <v>0</v>
      </c>
      <c r="H22" s="17"/>
      <c r="I22" s="17"/>
      <c r="J22" s="20"/>
    </row>
    <row r="23" spans="1:10" ht="15.75" x14ac:dyDescent="0.25">
      <c r="A23" s="52"/>
      <c r="B23" s="24"/>
      <c r="C23" s="26" t="s">
        <v>45</v>
      </c>
      <c r="D23" s="17"/>
      <c r="E23" s="28">
        <v>1.4705882352941178</v>
      </c>
      <c r="F23" s="17"/>
      <c r="G23" s="41">
        <f>IF(F23="Ja",E23,0)</f>
        <v>0</v>
      </c>
      <c r="H23" s="17"/>
      <c r="I23" s="17"/>
      <c r="J23" s="20"/>
    </row>
    <row r="24" spans="1:10" ht="15.75" x14ac:dyDescent="0.25">
      <c r="A24" s="52"/>
      <c r="B24" s="24"/>
      <c r="C24" s="26" t="s">
        <v>46</v>
      </c>
      <c r="D24" s="17"/>
      <c r="E24" s="28">
        <v>1.4705882352941178</v>
      </c>
      <c r="F24" s="17"/>
      <c r="G24" s="41">
        <f>IF(F24="Ja",E24,0)</f>
        <v>0</v>
      </c>
      <c r="H24" s="17"/>
      <c r="I24" s="17"/>
      <c r="J24" s="20"/>
    </row>
    <row r="25" spans="1:10" ht="15.75" x14ac:dyDescent="0.25">
      <c r="A25" s="52"/>
      <c r="B25" s="24" t="s">
        <v>47</v>
      </c>
      <c r="C25" s="29" t="s">
        <v>48</v>
      </c>
      <c r="D25" s="17">
        <v>3</v>
      </c>
      <c r="E25" s="17"/>
      <c r="F25" s="17"/>
      <c r="G25" s="41"/>
      <c r="H25" s="17"/>
      <c r="I25" s="17"/>
      <c r="J25" s="19"/>
    </row>
    <row r="26" spans="1:10" ht="15.75" x14ac:dyDescent="0.25">
      <c r="A26" s="52"/>
      <c r="B26" s="24"/>
      <c r="C26" s="26" t="s">
        <v>49</v>
      </c>
      <c r="D26" s="27"/>
      <c r="E26" s="28">
        <f>D25/5</f>
        <v>0.6</v>
      </c>
      <c r="F26" s="17"/>
      <c r="G26" s="41">
        <f>IF(F26="Ja",E26,0)</f>
        <v>0</v>
      </c>
      <c r="H26" s="17"/>
      <c r="I26" s="17"/>
      <c r="J26" s="19"/>
    </row>
    <row r="27" spans="1:10" ht="15.75" x14ac:dyDescent="0.25">
      <c r="A27" s="52"/>
      <c r="B27" s="24"/>
      <c r="C27" s="26" t="s">
        <v>50</v>
      </c>
      <c r="D27" s="27"/>
      <c r="E27" s="28">
        <v>0.58823529411764708</v>
      </c>
      <c r="F27" s="17"/>
      <c r="G27" s="41">
        <f>IF(F27="Ja",E27,0)</f>
        <v>0</v>
      </c>
      <c r="H27" s="17"/>
      <c r="I27" s="17"/>
      <c r="J27" s="19"/>
    </row>
    <row r="28" spans="1:10" ht="15.75" x14ac:dyDescent="0.25">
      <c r="A28" s="52"/>
      <c r="B28" s="24"/>
      <c r="C28" s="26" t="s">
        <v>51</v>
      </c>
      <c r="D28" s="27"/>
      <c r="E28" s="28">
        <v>0.58823529411764708</v>
      </c>
      <c r="F28" s="17"/>
      <c r="G28" s="41">
        <f>IF(F28="Ja",E28,0)</f>
        <v>0</v>
      </c>
      <c r="H28" s="17"/>
      <c r="I28" s="17"/>
      <c r="J28" s="19"/>
    </row>
    <row r="29" spans="1:10" ht="15.75" x14ac:dyDescent="0.25">
      <c r="A29" s="52"/>
      <c r="B29" s="24"/>
      <c r="C29" s="26" t="s">
        <v>52</v>
      </c>
      <c r="D29" s="27"/>
      <c r="E29" s="28">
        <v>0.58823529411764708</v>
      </c>
      <c r="F29" s="17"/>
      <c r="G29" s="41">
        <f>IF(F29="Ja",E29,0)</f>
        <v>0</v>
      </c>
      <c r="H29" s="17"/>
      <c r="I29" s="17"/>
      <c r="J29" s="19"/>
    </row>
    <row r="30" spans="1:10" ht="15.75" x14ac:dyDescent="0.25">
      <c r="A30" s="52"/>
      <c r="B30" s="24"/>
      <c r="C30" s="26" t="s">
        <v>53</v>
      </c>
      <c r="D30" s="27"/>
      <c r="E30" s="28">
        <v>0.58823529411764708</v>
      </c>
      <c r="F30" s="17"/>
      <c r="G30" s="41">
        <f>IF(F30="Ja",E30,0)</f>
        <v>0</v>
      </c>
      <c r="H30" s="17"/>
      <c r="I30" s="17"/>
      <c r="J30" s="19"/>
    </row>
    <row r="31" spans="1:10" ht="47.25" x14ac:dyDescent="0.25">
      <c r="A31" s="52"/>
      <c r="B31" s="24" t="s">
        <v>54</v>
      </c>
      <c r="C31" s="25" t="s">
        <v>55</v>
      </c>
      <c r="D31" s="17">
        <v>2</v>
      </c>
      <c r="E31" s="17"/>
      <c r="F31" s="17"/>
      <c r="G31" s="17">
        <f t="shared" si="0"/>
        <v>0</v>
      </c>
      <c r="H31" s="17"/>
      <c r="I31" s="17"/>
      <c r="J31" s="22"/>
    </row>
    <row r="32" spans="1:10" ht="31.5" x14ac:dyDescent="0.25">
      <c r="A32" s="52"/>
      <c r="B32" s="24" t="s">
        <v>56</v>
      </c>
      <c r="C32" s="29" t="s">
        <v>57</v>
      </c>
      <c r="D32" s="17">
        <v>3</v>
      </c>
      <c r="E32" s="17"/>
      <c r="F32" s="17"/>
      <c r="G32" s="17">
        <f t="shared" si="0"/>
        <v>0</v>
      </c>
      <c r="H32" s="17"/>
      <c r="I32" s="17"/>
      <c r="J32" s="19"/>
    </row>
    <row r="33" spans="1:10" ht="31.5" x14ac:dyDescent="0.25">
      <c r="A33" s="52"/>
      <c r="B33" s="24" t="s">
        <v>58</v>
      </c>
      <c r="C33" s="44" t="s">
        <v>59</v>
      </c>
      <c r="D33" s="17">
        <v>3</v>
      </c>
      <c r="E33" s="17"/>
      <c r="F33" s="17"/>
      <c r="G33" s="17">
        <f t="shared" si="0"/>
        <v>0</v>
      </c>
      <c r="H33" s="17"/>
      <c r="I33" s="17"/>
      <c r="J33" s="23"/>
    </row>
    <row r="34" spans="1:10" ht="31.5" x14ac:dyDescent="0.25">
      <c r="A34" s="52"/>
      <c r="B34" s="24" t="s">
        <v>60</v>
      </c>
      <c r="C34" s="25" t="s">
        <v>61</v>
      </c>
      <c r="D34" s="17">
        <v>3</v>
      </c>
      <c r="E34" s="17"/>
      <c r="F34" s="17"/>
      <c r="G34" s="17"/>
      <c r="H34" s="17"/>
      <c r="I34" s="17"/>
      <c r="J34" s="20"/>
    </row>
    <row r="35" spans="1:10" ht="15.75" x14ac:dyDescent="0.25">
      <c r="A35" s="52"/>
      <c r="B35" s="24"/>
      <c r="C35" s="26" t="s">
        <v>62</v>
      </c>
      <c r="D35" s="27"/>
      <c r="E35" s="28">
        <f>D34/5</f>
        <v>0.6</v>
      </c>
      <c r="F35" s="17"/>
      <c r="G35" s="41">
        <f>IF(F35="Ja",E35,0)</f>
        <v>0</v>
      </c>
      <c r="H35" s="17"/>
      <c r="I35" s="17"/>
      <c r="J35" s="20"/>
    </row>
    <row r="36" spans="1:10" ht="15.75" x14ac:dyDescent="0.25">
      <c r="A36" s="52"/>
      <c r="B36" s="24"/>
      <c r="C36" s="26" t="s">
        <v>63</v>
      </c>
      <c r="D36" s="27"/>
      <c r="E36" s="28">
        <v>0.58823529411764708</v>
      </c>
      <c r="F36" s="17"/>
      <c r="G36" s="41">
        <f>IF(F36="Ja",E36,0)</f>
        <v>0</v>
      </c>
      <c r="H36" s="17"/>
      <c r="I36" s="17"/>
      <c r="J36" s="20"/>
    </row>
    <row r="37" spans="1:10" ht="15.75" x14ac:dyDescent="0.25">
      <c r="A37" s="52"/>
      <c r="B37" s="24"/>
      <c r="C37" s="26" t="s">
        <v>64</v>
      </c>
      <c r="D37" s="27"/>
      <c r="E37" s="28">
        <v>0.58823529411764708</v>
      </c>
      <c r="F37" s="17"/>
      <c r="G37" s="41">
        <f>IF(F37="Ja",E37,0)</f>
        <v>0</v>
      </c>
      <c r="H37" s="17"/>
      <c r="I37" s="17"/>
      <c r="J37" s="20"/>
    </row>
    <row r="38" spans="1:10" ht="15.75" x14ac:dyDescent="0.25">
      <c r="A38" s="52"/>
      <c r="B38" s="24"/>
      <c r="C38" s="26" t="s">
        <v>65</v>
      </c>
      <c r="D38" s="27"/>
      <c r="E38" s="28">
        <v>0.58823529411764708</v>
      </c>
      <c r="F38" s="17"/>
      <c r="G38" s="41">
        <f>IF(F38="Ja",E38,0)</f>
        <v>0</v>
      </c>
      <c r="H38" s="17"/>
      <c r="I38" s="17"/>
      <c r="J38" s="20"/>
    </row>
    <row r="39" spans="1:10" ht="15.75" x14ac:dyDescent="0.25">
      <c r="A39" s="52"/>
      <c r="B39" s="24"/>
      <c r="C39" s="26" t="s">
        <v>66</v>
      </c>
      <c r="D39" s="27"/>
      <c r="E39" s="28">
        <v>0.58823529411764708</v>
      </c>
      <c r="F39" s="17"/>
      <c r="G39" s="41">
        <f>IF(F39="Ja",E39,0)</f>
        <v>0</v>
      </c>
      <c r="H39" s="17"/>
      <c r="I39" s="17"/>
      <c r="J39" s="20"/>
    </row>
    <row r="40" spans="1:10" ht="15.75" x14ac:dyDescent="0.25">
      <c r="A40" s="52"/>
      <c r="B40" s="24" t="s">
        <v>67</v>
      </c>
      <c r="C40" s="25" t="s">
        <v>68</v>
      </c>
      <c r="D40" s="17">
        <v>6</v>
      </c>
      <c r="E40" s="17"/>
      <c r="F40" s="17"/>
      <c r="G40" s="41"/>
      <c r="H40" s="17"/>
      <c r="I40" s="17"/>
      <c r="J40" s="19"/>
    </row>
    <row r="41" spans="1:10" ht="15.75" x14ac:dyDescent="0.25">
      <c r="A41" s="52"/>
      <c r="B41" s="24"/>
      <c r="C41" s="26" t="s">
        <v>69</v>
      </c>
      <c r="D41" s="27"/>
      <c r="E41" s="28">
        <f>D40/4</f>
        <v>1.5</v>
      </c>
      <c r="F41" s="17"/>
      <c r="G41" s="41">
        <f>IF(F41="Ja",E41,0)</f>
        <v>0</v>
      </c>
      <c r="H41" s="17"/>
      <c r="I41" s="17"/>
      <c r="J41" s="19"/>
    </row>
    <row r="42" spans="1:10" ht="15.75" x14ac:dyDescent="0.25">
      <c r="A42" s="52"/>
      <c r="B42" s="24"/>
      <c r="C42" s="26" t="s">
        <v>70</v>
      </c>
      <c r="D42" s="27"/>
      <c r="E42" s="28">
        <v>1.4705882352941178</v>
      </c>
      <c r="F42" s="17"/>
      <c r="G42" s="41">
        <f>IF(F42="Ja",E42,0)</f>
        <v>0</v>
      </c>
      <c r="H42" s="17"/>
      <c r="I42" s="17"/>
      <c r="J42" s="19"/>
    </row>
    <row r="43" spans="1:10" ht="15.75" x14ac:dyDescent="0.25">
      <c r="A43" s="52"/>
      <c r="B43" s="24"/>
      <c r="C43" s="26" t="s">
        <v>71</v>
      </c>
      <c r="D43" s="27"/>
      <c r="E43" s="28">
        <v>1.4705882352941178</v>
      </c>
      <c r="F43" s="17"/>
      <c r="G43" s="41">
        <f>IF(F43="Ja",E43,0)</f>
        <v>0</v>
      </c>
      <c r="H43" s="17"/>
      <c r="I43" s="17"/>
      <c r="J43" s="19"/>
    </row>
    <row r="44" spans="1:10" ht="30" x14ac:dyDescent="0.25">
      <c r="A44" s="52"/>
      <c r="B44" s="24"/>
      <c r="C44" s="26" t="s">
        <v>72</v>
      </c>
      <c r="D44" s="27"/>
      <c r="E44" s="28">
        <v>1.4705882352941178</v>
      </c>
      <c r="F44" s="17"/>
      <c r="G44" s="41">
        <f>IF(F44="Ja",E44,0)</f>
        <v>0</v>
      </c>
      <c r="H44" s="17"/>
      <c r="I44" s="17"/>
      <c r="J44" s="19"/>
    </row>
    <row r="45" spans="1:10" ht="15.75" x14ac:dyDescent="0.25">
      <c r="A45" s="52"/>
      <c r="B45" s="24" t="s">
        <v>73</v>
      </c>
      <c r="C45" s="25" t="s">
        <v>74</v>
      </c>
      <c r="D45" s="17">
        <v>6</v>
      </c>
      <c r="E45" s="17"/>
      <c r="F45" s="17"/>
      <c r="G45" s="17">
        <f t="shared" ref="G45:G64" si="2">IF(F45="Ja",D45,0)</f>
        <v>0</v>
      </c>
      <c r="H45" s="17"/>
      <c r="I45" s="17"/>
      <c r="J45" s="19"/>
    </row>
    <row r="46" spans="1:10" ht="15.75" x14ac:dyDescent="0.25">
      <c r="A46" s="52"/>
      <c r="B46" s="24" t="s">
        <v>75</v>
      </c>
      <c r="C46" s="47" t="s">
        <v>76</v>
      </c>
      <c r="D46" s="17">
        <v>6</v>
      </c>
      <c r="E46" s="17"/>
      <c r="F46" s="17"/>
      <c r="G46" s="17">
        <f t="shared" si="2"/>
        <v>0</v>
      </c>
      <c r="H46" s="17"/>
      <c r="I46" s="17"/>
      <c r="J46" s="20"/>
    </row>
    <row r="47" spans="1:10" ht="31.5" x14ac:dyDescent="0.25">
      <c r="A47" s="52"/>
      <c r="B47" s="24" t="s">
        <v>77</v>
      </c>
      <c r="C47" s="47" t="s">
        <v>78</v>
      </c>
      <c r="D47" s="17">
        <v>6</v>
      </c>
      <c r="E47" s="17"/>
      <c r="F47" s="17"/>
      <c r="G47" s="17">
        <f t="shared" si="2"/>
        <v>0</v>
      </c>
      <c r="H47" s="17"/>
      <c r="I47" s="17"/>
      <c r="J47" s="20"/>
    </row>
    <row r="48" spans="1:10" ht="15.75" x14ac:dyDescent="0.25">
      <c r="A48" s="52"/>
      <c r="B48" s="24" t="s">
        <v>79</v>
      </c>
      <c r="C48" s="47" t="s">
        <v>80</v>
      </c>
      <c r="D48" s="17">
        <v>3</v>
      </c>
      <c r="E48" s="17"/>
      <c r="F48" s="17"/>
      <c r="G48" s="17">
        <f t="shared" si="2"/>
        <v>0</v>
      </c>
      <c r="H48" s="17"/>
      <c r="I48" s="17"/>
      <c r="J48" s="20"/>
    </row>
    <row r="49" spans="1:10" ht="47.25" x14ac:dyDescent="0.25">
      <c r="A49" s="53"/>
      <c r="B49" s="24" t="s">
        <v>81</v>
      </c>
      <c r="C49" s="47" t="s">
        <v>122</v>
      </c>
      <c r="D49" s="17">
        <v>9</v>
      </c>
      <c r="E49" s="17"/>
      <c r="F49" s="17"/>
      <c r="G49" s="17">
        <f t="shared" si="2"/>
        <v>0</v>
      </c>
      <c r="H49" s="17"/>
      <c r="I49" s="17"/>
      <c r="J49" s="20"/>
    </row>
    <row r="50" spans="1:10" ht="47.25" x14ac:dyDescent="0.25">
      <c r="A50" s="51" t="s">
        <v>82</v>
      </c>
      <c r="B50" s="24" t="s">
        <v>83</v>
      </c>
      <c r="C50" s="25" t="s">
        <v>84</v>
      </c>
      <c r="D50" s="17">
        <v>9</v>
      </c>
      <c r="E50" s="17"/>
      <c r="F50" s="17"/>
      <c r="G50" s="17">
        <f t="shared" si="2"/>
        <v>0</v>
      </c>
      <c r="H50" s="17"/>
      <c r="I50" s="17"/>
      <c r="J50" s="19"/>
    </row>
    <row r="51" spans="1:10" ht="21.75" customHeight="1" x14ac:dyDescent="0.25">
      <c r="A51" s="52"/>
      <c r="B51" s="24" t="s">
        <v>85</v>
      </c>
      <c r="C51" s="25" t="s">
        <v>86</v>
      </c>
      <c r="D51" s="17">
        <v>3</v>
      </c>
      <c r="E51" s="17"/>
      <c r="F51" s="17"/>
      <c r="G51" s="17">
        <f t="shared" si="2"/>
        <v>0</v>
      </c>
      <c r="H51" s="17"/>
      <c r="I51" s="17"/>
      <c r="J51" s="19"/>
    </row>
    <row r="52" spans="1:10" ht="31.5" x14ac:dyDescent="0.25">
      <c r="A52" s="52"/>
      <c r="B52" s="24" t="s">
        <v>87</v>
      </c>
      <c r="C52" s="25" t="s">
        <v>88</v>
      </c>
      <c r="D52" s="17">
        <v>9</v>
      </c>
      <c r="E52" s="17"/>
      <c r="F52" s="17"/>
      <c r="G52" s="17">
        <f t="shared" si="2"/>
        <v>0</v>
      </c>
      <c r="H52" s="17"/>
      <c r="I52" s="17"/>
      <c r="J52" s="19"/>
    </row>
    <row r="53" spans="1:10" ht="15.75" x14ac:dyDescent="0.25">
      <c r="A53" s="52"/>
      <c r="B53" s="24" t="s">
        <v>89</v>
      </c>
      <c r="C53" s="31" t="s">
        <v>90</v>
      </c>
      <c r="D53" s="17">
        <v>2</v>
      </c>
      <c r="E53" s="17"/>
      <c r="F53" s="17"/>
      <c r="G53" s="17">
        <f t="shared" si="2"/>
        <v>0</v>
      </c>
      <c r="H53" s="17"/>
      <c r="I53" s="17"/>
      <c r="J53" s="19"/>
    </row>
    <row r="54" spans="1:10" ht="15.75" x14ac:dyDescent="0.25">
      <c r="A54" s="52"/>
      <c r="B54" s="24" t="s">
        <v>91</v>
      </c>
      <c r="C54" s="25" t="s">
        <v>92</v>
      </c>
      <c r="D54" s="17">
        <v>6</v>
      </c>
      <c r="E54" s="17"/>
      <c r="F54" s="17"/>
      <c r="G54" s="17">
        <f t="shared" si="2"/>
        <v>0</v>
      </c>
      <c r="H54" s="17"/>
      <c r="I54" s="17"/>
      <c r="J54" s="19"/>
    </row>
    <row r="55" spans="1:10" ht="31.5" x14ac:dyDescent="0.25">
      <c r="A55" s="52"/>
      <c r="B55" s="24" t="s">
        <v>93</v>
      </c>
      <c r="C55" s="25" t="s">
        <v>94</v>
      </c>
      <c r="D55" s="17">
        <v>9</v>
      </c>
      <c r="E55" s="17"/>
      <c r="F55" s="17"/>
      <c r="G55" s="17">
        <f t="shared" si="2"/>
        <v>0</v>
      </c>
      <c r="H55" s="17"/>
      <c r="I55" s="17"/>
      <c r="J55" s="19"/>
    </row>
    <row r="56" spans="1:10" ht="15.75" x14ac:dyDescent="0.25">
      <c r="A56" s="52"/>
      <c r="B56" s="24" t="s">
        <v>95</v>
      </c>
      <c r="C56" s="25" t="s">
        <v>96</v>
      </c>
      <c r="D56" s="17">
        <v>9</v>
      </c>
      <c r="E56" s="17"/>
      <c r="F56" s="17"/>
      <c r="G56" s="17">
        <f t="shared" si="2"/>
        <v>0</v>
      </c>
      <c r="H56" s="17"/>
      <c r="I56" s="17"/>
      <c r="J56" s="19"/>
    </row>
    <row r="57" spans="1:10" ht="15.75" x14ac:dyDescent="0.25">
      <c r="A57" s="52"/>
      <c r="B57" s="24" t="s">
        <v>97</v>
      </c>
      <c r="C57" s="25" t="s">
        <v>98</v>
      </c>
      <c r="D57" s="40">
        <v>2</v>
      </c>
      <c r="E57" s="17"/>
      <c r="F57" s="17"/>
      <c r="G57" s="17">
        <f t="shared" si="2"/>
        <v>0</v>
      </c>
      <c r="H57" s="17"/>
      <c r="I57" s="17"/>
      <c r="J57" s="19"/>
    </row>
    <row r="58" spans="1:10" ht="31.5" x14ac:dyDescent="0.25">
      <c r="A58" s="52"/>
      <c r="B58" s="24" t="s">
        <v>99</v>
      </c>
      <c r="C58" s="25" t="s">
        <v>100</v>
      </c>
      <c r="D58" s="39">
        <v>6</v>
      </c>
      <c r="E58" s="17"/>
      <c r="F58" s="17"/>
      <c r="G58" s="17">
        <f t="shared" si="2"/>
        <v>0</v>
      </c>
      <c r="H58" s="17"/>
      <c r="I58" s="17"/>
      <c r="J58" s="19"/>
    </row>
    <row r="59" spans="1:10" ht="31.5" x14ac:dyDescent="0.25">
      <c r="A59" s="52"/>
      <c r="B59" s="24" t="s">
        <v>101</v>
      </c>
      <c r="C59" s="25" t="s">
        <v>102</v>
      </c>
      <c r="D59" s="17">
        <v>3</v>
      </c>
      <c r="E59" s="17"/>
      <c r="F59" s="17"/>
      <c r="G59" s="17">
        <f t="shared" si="2"/>
        <v>0</v>
      </c>
      <c r="H59" s="17"/>
      <c r="I59" s="17"/>
      <c r="J59" s="19"/>
    </row>
    <row r="60" spans="1:10" ht="48" customHeight="1" x14ac:dyDescent="0.25">
      <c r="A60" s="52"/>
      <c r="B60" s="24" t="s">
        <v>103</v>
      </c>
      <c r="C60" s="25" t="s">
        <v>123</v>
      </c>
      <c r="D60" s="17">
        <v>6</v>
      </c>
      <c r="E60" s="17"/>
      <c r="F60" s="17"/>
      <c r="G60" s="17">
        <f t="shared" si="2"/>
        <v>0</v>
      </c>
      <c r="H60" s="17"/>
      <c r="I60" s="17"/>
      <c r="J60" s="19"/>
    </row>
    <row r="61" spans="1:10" ht="31.5" x14ac:dyDescent="0.25">
      <c r="A61" s="52"/>
      <c r="B61" s="24" t="s">
        <v>104</v>
      </c>
      <c r="C61" s="25" t="s">
        <v>105</v>
      </c>
      <c r="D61" s="17">
        <v>6</v>
      </c>
      <c r="E61" s="17"/>
      <c r="F61" s="17"/>
      <c r="G61" s="17">
        <f t="shared" si="2"/>
        <v>0</v>
      </c>
      <c r="H61" s="17"/>
      <c r="I61" s="17"/>
      <c r="J61" s="19"/>
    </row>
    <row r="62" spans="1:10" ht="15.75" x14ac:dyDescent="0.25">
      <c r="A62" s="52"/>
      <c r="B62" s="24" t="s">
        <v>106</v>
      </c>
      <c r="C62" s="25" t="s">
        <v>107</v>
      </c>
      <c r="D62" s="17">
        <v>2</v>
      </c>
      <c r="E62" s="17"/>
      <c r="F62" s="17"/>
      <c r="G62" s="17">
        <f t="shared" si="2"/>
        <v>0</v>
      </c>
      <c r="H62" s="17"/>
      <c r="I62" s="17"/>
      <c r="J62" s="19"/>
    </row>
    <row r="63" spans="1:10" ht="30" customHeight="1" x14ac:dyDescent="0.25">
      <c r="A63" s="52"/>
      <c r="B63" s="24" t="s">
        <v>108</v>
      </c>
      <c r="C63" s="25" t="s">
        <v>109</v>
      </c>
      <c r="D63" s="17">
        <v>3</v>
      </c>
      <c r="E63" s="17"/>
      <c r="F63" s="17"/>
      <c r="G63" s="17">
        <f t="shared" si="2"/>
        <v>0</v>
      </c>
      <c r="H63" s="17"/>
      <c r="I63" s="17"/>
      <c r="J63" s="19"/>
    </row>
    <row r="64" spans="1:10" ht="15.75" x14ac:dyDescent="0.25">
      <c r="A64" s="52"/>
      <c r="B64" s="24" t="s">
        <v>110</v>
      </c>
      <c r="C64" s="25" t="s">
        <v>111</v>
      </c>
      <c r="D64" s="17">
        <v>6</v>
      </c>
      <c r="E64" s="17"/>
      <c r="F64" s="17"/>
      <c r="G64" s="17">
        <f t="shared" si="2"/>
        <v>0</v>
      </c>
      <c r="H64" s="17"/>
      <c r="I64" s="17"/>
      <c r="J64" s="22"/>
    </row>
    <row r="65" spans="1:11" ht="15.75" x14ac:dyDescent="0.25">
      <c r="C65" s="37"/>
    </row>
    <row r="66" spans="1:11" x14ac:dyDescent="0.25">
      <c r="D66" s="38">
        <f>SUM(D3:D65)</f>
        <v>200</v>
      </c>
      <c r="G66" s="48">
        <f>SUM(G3:G65)</f>
        <v>0</v>
      </c>
    </row>
    <row r="67" spans="1:11" ht="15.75" x14ac:dyDescent="0.25">
      <c r="C67" s="49" t="s">
        <v>112</v>
      </c>
    </row>
    <row r="68" spans="1:11" s="10" customFormat="1" ht="15.75" x14ac:dyDescent="0.25">
      <c r="A68" s="15"/>
      <c r="B68" s="14"/>
      <c r="C68" s="12"/>
      <c r="D68" s="11"/>
      <c r="E68" s="11"/>
      <c r="F68" s="11"/>
      <c r="G68" s="11"/>
      <c r="H68" s="11"/>
      <c r="I68" s="11"/>
      <c r="J68" s="11"/>
      <c r="K68" s="8"/>
    </row>
    <row r="69" spans="1:11" s="10" customFormat="1" x14ac:dyDescent="0.25">
      <c r="A69" s="15"/>
      <c r="B69" s="14"/>
      <c r="C69" s="13"/>
      <c r="D69" s="11"/>
      <c r="E69" s="11"/>
      <c r="F69" s="11"/>
      <c r="G69" s="11"/>
      <c r="H69" s="11"/>
      <c r="I69" s="11"/>
      <c r="J69" s="11"/>
      <c r="K69" s="8"/>
    </row>
    <row r="70" spans="1:11" s="10" customFormat="1" ht="15.75" x14ac:dyDescent="0.25">
      <c r="A70" s="15"/>
      <c r="B70" s="14"/>
      <c r="C70" s="12"/>
      <c r="D70" s="11"/>
      <c r="E70" s="11"/>
      <c r="F70" s="11"/>
      <c r="G70" s="11"/>
      <c r="H70" s="11"/>
      <c r="I70" s="11"/>
      <c r="J70" s="11"/>
      <c r="K70" s="8"/>
    </row>
    <row r="71" spans="1:11" s="10" customFormat="1" ht="15.75" x14ac:dyDescent="0.25">
      <c r="A71" s="15"/>
      <c r="B71" s="14"/>
      <c r="C71" s="12"/>
      <c r="D71" s="11"/>
      <c r="E71" s="11"/>
      <c r="F71" s="11"/>
      <c r="G71" s="11"/>
      <c r="H71" s="11"/>
      <c r="I71" s="11"/>
      <c r="J71" s="11"/>
      <c r="K71" s="8"/>
    </row>
    <row r="72" spans="1:11" s="10" customFormat="1" ht="15.75" x14ac:dyDescent="0.25">
      <c r="A72" s="15"/>
      <c r="B72" s="14"/>
      <c r="C72" s="12"/>
      <c r="D72" s="11"/>
      <c r="E72" s="11"/>
      <c r="F72" s="11"/>
      <c r="G72" s="11"/>
      <c r="H72" s="11"/>
      <c r="I72" s="11"/>
      <c r="J72" s="11"/>
      <c r="K72" s="8"/>
    </row>
    <row r="73" spans="1:11" s="10" customFormat="1" ht="15.75" x14ac:dyDescent="0.25">
      <c r="A73" s="15"/>
      <c r="B73" s="14"/>
      <c r="C73" s="12"/>
      <c r="D73" s="11"/>
      <c r="E73" s="11"/>
      <c r="F73" s="11"/>
      <c r="G73" s="11"/>
      <c r="H73" s="11"/>
      <c r="I73" s="11"/>
      <c r="J73" s="11"/>
      <c r="K73" s="8"/>
    </row>
    <row r="74" spans="1:11" s="10" customFormat="1" ht="15.75" x14ac:dyDescent="0.25">
      <c r="A74" s="15"/>
      <c r="B74" s="14"/>
      <c r="C74" s="12"/>
      <c r="D74" s="11"/>
      <c r="E74" s="11"/>
      <c r="F74" s="11"/>
      <c r="G74" s="11"/>
      <c r="H74" s="11"/>
      <c r="I74" s="11"/>
      <c r="J74" s="11"/>
      <c r="K74" s="8"/>
    </row>
    <row r="75" spans="1:11" s="10" customFormat="1" x14ac:dyDescent="0.25">
      <c r="A75" s="15"/>
      <c r="B75" s="14"/>
      <c r="C75" s="9"/>
      <c r="D75" s="11"/>
      <c r="E75" s="11"/>
      <c r="F75" s="11"/>
      <c r="G75" s="11"/>
      <c r="H75" s="11"/>
      <c r="I75" s="11"/>
      <c r="J75" s="11"/>
      <c r="K75" s="8"/>
    </row>
    <row r="76" spans="1:11" s="10" customFormat="1" x14ac:dyDescent="0.25">
      <c r="A76" s="15"/>
      <c r="B76" s="14"/>
      <c r="C76" s="9"/>
      <c r="D76" s="11"/>
      <c r="E76" s="11"/>
      <c r="F76" s="11"/>
      <c r="G76" s="11"/>
      <c r="H76" s="11"/>
      <c r="I76" s="11"/>
      <c r="J76" s="11"/>
      <c r="K76" s="8"/>
    </row>
  </sheetData>
  <sheetProtection algorithmName="SHA-512" hashValue="zznMJ+4cYD6qyKSO4GJX4YnEyXiqIg5Eqo0d1tP5XT92EoZmxXCiTks7K96n7uB7MAPhqt2Aw0vRhtNhtBHVig==" saltValue="p3yBsKyykF2sCiOHBfWXRg==" spinCount="100000" sheet="1"/>
  <protectedRanges>
    <protectedRange sqref="F3:F66" name="Bereik1"/>
    <protectedRange sqref="H2:J64" name="Bereik2"/>
  </protectedRanges>
  <mergeCells count="5">
    <mergeCell ref="A50:A64"/>
    <mergeCell ref="A14:A49"/>
    <mergeCell ref="A1:K1"/>
    <mergeCell ref="A3:A5"/>
    <mergeCell ref="A6:A13"/>
  </mergeCells>
  <phoneticPr fontId="10" type="noConversion"/>
  <dataValidations count="1">
    <dataValidation allowBlank="1" showInputMessage="1" showErrorMessage="1" sqref="F9 F25 F14 F20 F34 F40 G3:I64" xr:uid="{21FEE527-C6F1-44CA-ABDB-D0883BE8E82E}"/>
  </dataValidations>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69921FC-CF10-4427-9939-1A47DEC5F0DC}">
          <x14:formula1>
            <xm:f>Weging!$B$9:$B$10</xm:f>
          </x14:formula1>
          <xm:sqref>F41:F64 F21:F24 F10:F13 F3:F8 F15:F19 F26:F33 F35:F39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0D107-CD5A-4043-BCA2-D4C5B513DCCC}">
  <dimension ref="A1:G10"/>
  <sheetViews>
    <sheetView workbookViewId="0">
      <selection activeCell="B2" sqref="B2"/>
    </sheetView>
  </sheetViews>
  <sheetFormatPr defaultRowHeight="15" x14ac:dyDescent="0.25"/>
  <cols>
    <col min="5" max="5" width="9.28515625" bestFit="1" customWidth="1"/>
    <col min="6" max="6" width="11.5703125" bestFit="1" customWidth="1"/>
  </cols>
  <sheetData>
    <row r="1" spans="1:7" x14ac:dyDescent="0.25">
      <c r="A1" t="s">
        <v>113</v>
      </c>
      <c r="C1">
        <v>200</v>
      </c>
      <c r="E1" t="s">
        <v>114</v>
      </c>
    </row>
    <row r="2" spans="1:7" x14ac:dyDescent="0.25">
      <c r="A2" t="s">
        <v>115</v>
      </c>
      <c r="B2">
        <v>15</v>
      </c>
      <c r="C2" s="4">
        <v>1</v>
      </c>
      <c r="D2">
        <f>B2*C2</f>
        <v>15</v>
      </c>
      <c r="E2" s="7">
        <f>C2*D6</f>
        <v>2.8571428571428572</v>
      </c>
      <c r="F2" s="2">
        <f>B2*E2</f>
        <v>42.857142857142861</v>
      </c>
      <c r="G2" t="s">
        <v>116</v>
      </c>
    </row>
    <row r="3" spans="1:7" x14ac:dyDescent="0.25">
      <c r="A3" t="s">
        <v>117</v>
      </c>
      <c r="B3">
        <v>17</v>
      </c>
      <c r="C3" s="4">
        <v>2</v>
      </c>
      <c r="D3">
        <f t="shared" ref="D3:D4" si="0">B3*C3</f>
        <v>34</v>
      </c>
      <c r="E3" s="7">
        <f>C3*D6</f>
        <v>5.7142857142857144</v>
      </c>
      <c r="F3" s="2">
        <f t="shared" ref="F3:F4" si="1">B3*E3</f>
        <v>97.142857142857139</v>
      </c>
    </row>
    <row r="4" spans="1:7" x14ac:dyDescent="0.25">
      <c r="A4" s="1" t="s">
        <v>118</v>
      </c>
      <c r="B4">
        <v>7</v>
      </c>
      <c r="C4" s="4">
        <v>3</v>
      </c>
      <c r="D4">
        <f t="shared" si="0"/>
        <v>21</v>
      </c>
      <c r="E4" s="7">
        <f>C4*D6</f>
        <v>8.5714285714285712</v>
      </c>
      <c r="F4" s="2">
        <f t="shared" si="1"/>
        <v>60</v>
      </c>
    </row>
    <row r="5" spans="1:7" x14ac:dyDescent="0.25">
      <c r="A5" s="3" t="s">
        <v>119</v>
      </c>
      <c r="B5" s="3">
        <f>SUM(B2:B4)</f>
        <v>39</v>
      </c>
      <c r="D5" s="3">
        <f>SUM(D2:D4)</f>
        <v>70</v>
      </c>
      <c r="F5" s="5">
        <f>SUM(F2:F4)</f>
        <v>200</v>
      </c>
    </row>
    <row r="6" spans="1:7" x14ac:dyDescent="0.25">
      <c r="D6">
        <f>C1/D5</f>
        <v>2.8571428571428572</v>
      </c>
    </row>
    <row r="8" spans="1:7" x14ac:dyDescent="0.25">
      <c r="A8" s="6"/>
    </row>
    <row r="9" spans="1:7" x14ac:dyDescent="0.25">
      <c r="B9" t="s">
        <v>120</v>
      </c>
    </row>
    <row r="10" spans="1:7" x14ac:dyDescent="0.25">
      <c r="B10" t="s">
        <v>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2f4420b-237a-4342-b8ea-610b45c57968">
      <Terms xmlns="http://schemas.microsoft.com/office/infopath/2007/PartnerControls"/>
    </lcf76f155ced4ddcb4097134ff3c332f>
    <TaxCatchAll xmlns="2e78e2b2-9583-4240-96db-b18d9de776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B492D14DEB03641A6B1127A27258EEE" ma:contentTypeVersion="15" ma:contentTypeDescription="Een nieuw document maken." ma:contentTypeScope="" ma:versionID="2637518f297a8d417a0d1fb42943c327">
  <xsd:schema xmlns:xsd="http://www.w3.org/2001/XMLSchema" xmlns:xs="http://www.w3.org/2001/XMLSchema" xmlns:p="http://schemas.microsoft.com/office/2006/metadata/properties" xmlns:ns2="c2f4420b-237a-4342-b8ea-610b45c57968" xmlns:ns3="2e78e2b2-9583-4240-96db-b18d9de776f5" xmlns:ns4="eefdb646-f233-4c17-9b42-f985290b7f7d" targetNamespace="http://schemas.microsoft.com/office/2006/metadata/properties" ma:root="true" ma:fieldsID="06e4e43a45ae6e0f4fb815752c5fef30" ns2:_="" ns3:_="" ns4:_="">
    <xsd:import namespace="c2f4420b-237a-4342-b8ea-610b45c57968"/>
    <xsd:import namespace="2e78e2b2-9583-4240-96db-b18d9de776f5"/>
    <xsd:import namespace="eefdb646-f233-4c17-9b42-f985290b7f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f4420b-237a-4342-b8ea-610b45c579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b51172-25d8-44f9-97a0-722b50baf3b0}" ma:internalName="TaxCatchAll" ma:showField="CatchAllData" ma:web="eefdb646-f233-4c17-9b42-f985290b7f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fdb646-f233-4c17-9b42-f985290b7f7d"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b I Y u W q 7 h S J 2 l A A A A 9 g A A A B I A H A B D b 2 5 m a W c v U G F j a 2 F n Z S 5 4 b W w g o h g A K K A U A A A A A A A A A A A A A A A A A A A A A A A A A A A A h Y 9 N D o I w G E S v Q r q n P 2 C i k o + y c A v G x M S 4 b W q F R i i G F s v d X H g k r y B G U X c u 5 8 1 b z N y v N 8 i G p g 4 u q r O 6 N S l i m K J A G d k e t C l T 1 L t j u E A Z h 4 2 Q J 1 G q Y J S N T Q Z 7 S F H l 3 D k h x H u P f Y z b r i Q R p Y z s i 3 w r K 9 U I 9 J H 1 f z n U x j p h p E I c d q 8 x P M I s n m E 2 X 2 I K Z I J Q a P M V o n H v s / 2 B s O p r 1 3 e K m z p c 5 0 C m C O T 9 g T 8 A U E s D B B Q A A g A I A G y G L 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h i 5 a K I p H u A 4 A A A A R A A A A E w A c A E Z v c m 1 1 b G F z L 1 N l Y 3 R p b 2 4 x L m 0 g o h g A K K A U A A A A A A A A A A A A A A A A A A A A A A A A A A A A K 0 5 N L s n M z 1 M I h t C G 1 g B Q S w E C L Q A U A A I A C A B s h i 5 a r u F I n a U A A A D 2 A A A A E g A A A A A A A A A A A A A A A A A A A A A A Q 2 9 u Z m l n L 1 B h Y 2 t h Z 2 U u e G 1 s U E s B A i 0 A F A A C A A g A b I Y u W g / K 6 a u k A A A A 6 Q A A A B M A A A A A A A A A A A A A A A A A 8 Q A A A F t D b 2 5 0 Z W 5 0 X 1 R 5 c G V z X S 5 4 b W x Q S w E C L Q A U A A I A C A B s h i 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q R n M m 0 g r 8 k G b 3 A C u T N / 6 5 A A A A A A C A A A A A A A Q Z g A A A A E A A C A A A A A w m F q 3 3 E 3 d G E / l r 4 / p 0 3 6 C b p L x t 0 h p M k a t Y I q u u r d B i Q A A A A A O g A A A A A I A A C A A A A C 7 i g t W Q M U z m 0 a N n T C c k i / O W B Z 9 a a 7 U 6 Q o P q Y J z w e + O 9 1 A A A A D p e 9 X g Z r X h 9 g A w Q 2 4 o v 7 b y x B F F o L 5 g G H 1 o A I Y 6 X q e o o S 7 g r 3 x e r i d h 8 e t R E Q L M z Q E 7 A d T q K y 6 H K i g M k T g 3 K g 2 W v 2 Q c Q z e x 2 r x L D e o 6 b M E L t E A A A A D 7 5 F v V 6 r J u O v 2 8 3 0 6 l g V m l H 5 T X U M o B B a e I i P G G g a O 1 W K t I F 2 9 L 6 l H 6 8 L R e X j b X o a z Z e I W 9 5 S C 2 B U 2 4 s 1 e j R 3 e B < / D a t a M a s h u p > 
</file>

<file path=customXml/itemProps1.xml><?xml version="1.0" encoding="utf-8"?>
<ds:datastoreItem xmlns:ds="http://schemas.openxmlformats.org/officeDocument/2006/customXml" ds:itemID="{2D0B122E-FB29-4728-9389-B26412BFC96E}">
  <ds:schemaRefs>
    <ds:schemaRef ds:uri="http://schemas.microsoft.com/office/2006/metadata/properties"/>
    <ds:schemaRef ds:uri="http://schemas.microsoft.com/office/infopath/2007/PartnerControls"/>
    <ds:schemaRef ds:uri="c2f4420b-237a-4342-b8ea-610b45c57968"/>
    <ds:schemaRef ds:uri="2e78e2b2-9583-4240-96db-b18d9de776f5"/>
  </ds:schemaRefs>
</ds:datastoreItem>
</file>

<file path=customXml/itemProps2.xml><?xml version="1.0" encoding="utf-8"?>
<ds:datastoreItem xmlns:ds="http://schemas.openxmlformats.org/officeDocument/2006/customXml" ds:itemID="{4B75F24C-A89D-4D85-A772-4CA262E20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f4420b-237a-4342-b8ea-610b45c57968"/>
    <ds:schemaRef ds:uri="2e78e2b2-9583-4240-96db-b18d9de776f5"/>
    <ds:schemaRef ds:uri="eefdb646-f233-4c17-9b42-f985290b7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067502-1941-438E-B69D-51C1197D2082}">
  <ds:schemaRefs>
    <ds:schemaRef ds:uri="http://schemas.microsoft.com/sharepoint/v3/contenttype/forms"/>
  </ds:schemaRefs>
</ds:datastoreItem>
</file>

<file path=customXml/itemProps4.xml><?xml version="1.0" encoding="utf-8"?>
<ds:datastoreItem xmlns:ds="http://schemas.openxmlformats.org/officeDocument/2006/customXml" ds:itemID="{10D46A89-9F96-4C2B-AB34-B7F6ECDBAF6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Wensen (def)</vt:lpstr>
      <vt:lpstr>Weging</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Berg, Evelien van den</cp:lastModifiedBy>
  <cp:revision/>
  <dcterms:created xsi:type="dcterms:W3CDTF">2024-01-03T12:21:48Z</dcterms:created>
  <dcterms:modified xsi:type="dcterms:W3CDTF">2025-02-17T15:20:58Z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0x0101001B492D14DEB03641A6B1127A27258EEE</vt:lpwstr>
  </property>
  <property fmtid="{D5CDD505-2E9C-101B-9397-08002B2CF9AE}" pid="3" name="MediaServiceImageTags">
    <vt:lpwstr/>
  </property>
</Properties>
</file>