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Rooi Pannen/Inhuur OP 2025/6. NvI/"/>
    </mc:Choice>
  </mc:AlternateContent>
  <xr:revisionPtr revIDLastSave="29" documentId="8_{32316479-86C0-4CDF-87CE-A208F055A1DA}" xr6:coauthVersionLast="47" xr6:coauthVersionMax="47" xr10:uidLastSave="{99A7389E-2D58-462F-B8EE-6BBD61A45F69}"/>
  <bookViews>
    <workbookView xWindow="57600" yWindow="4440" windowWidth="28800" windowHeight="17400" xr2:uid="{D3EEEA6D-6844-4FD6-8864-7DA64725C433}"/>
  </bookViews>
  <sheets>
    <sheet name="Prijzenblad" sheetId="1" r:id="rId1"/>
    <sheet name="Open begro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1" i="2"/>
  <c r="C12" i="2"/>
  <c r="C13" i="2"/>
  <c r="C14" i="2"/>
  <c r="C9" i="2"/>
  <c r="F36" i="2"/>
  <c r="F21" i="2"/>
  <c r="F30" i="2" s="1"/>
  <c r="F10" i="2"/>
  <c r="F11" i="2"/>
  <c r="F12" i="2"/>
  <c r="F13" i="2"/>
  <c r="F14" i="2"/>
  <c r="F9" i="2"/>
  <c r="F35" i="2" l="1"/>
  <c r="F27" i="2"/>
  <c r="F28" i="2"/>
  <c r="F34" i="2"/>
  <c r="F26" i="2"/>
  <c r="F25" i="2"/>
  <c r="F33" i="2"/>
  <c r="F32" i="2"/>
  <c r="F24" i="2"/>
  <c r="F31" i="2"/>
  <c r="F23" i="2"/>
  <c r="F29" i="2"/>
  <c r="D36" i="1" l="1"/>
  <c r="F6" i="2"/>
  <c r="F7" i="2" s="1"/>
  <c r="F15" i="2" s="1"/>
  <c r="C6" i="2"/>
  <c r="C7" i="2" s="1"/>
  <c r="C15" i="2" s="1"/>
  <c r="C17" i="2" l="1"/>
  <c r="C18" i="2"/>
  <c r="C20" i="2"/>
  <c r="F20" i="2"/>
  <c r="F17" i="2"/>
  <c r="F18" i="2" s="1"/>
  <c r="C21" i="2" l="1"/>
  <c r="C25" i="2" l="1"/>
  <c r="C31" i="2"/>
  <c r="C28" i="2"/>
  <c r="C33" i="2"/>
  <c r="C35" i="2"/>
  <c r="C30" i="2"/>
  <c r="C27" i="2"/>
  <c r="C32" i="2"/>
  <c r="C23" i="2"/>
  <c r="C29" i="2"/>
  <c r="C34" i="2"/>
  <c r="C24" i="2"/>
  <c r="C26" i="2"/>
  <c r="E34" i="1"/>
  <c r="C36" i="2" l="1"/>
  <c r="C38" i="2" s="1"/>
  <c r="C40" i="2" s="1"/>
  <c r="V29" i="1"/>
  <c r="F29" i="1" s="1"/>
  <c r="U29" i="1"/>
  <c r="E29" i="1" s="1"/>
  <c r="T29" i="1"/>
  <c r="D29" i="1" s="1"/>
  <c r="S29" i="1"/>
  <c r="C29" i="1" s="1"/>
  <c r="V28" i="1"/>
  <c r="F28" i="1" s="1"/>
  <c r="U28" i="1"/>
  <c r="E28" i="1" s="1"/>
  <c r="T28" i="1"/>
  <c r="D28" i="1" s="1"/>
  <c r="S28" i="1"/>
  <c r="C28" i="1" s="1"/>
  <c r="V27" i="1"/>
  <c r="F27" i="1" s="1"/>
  <c r="U27" i="1"/>
  <c r="E27" i="1" s="1"/>
  <c r="T27" i="1"/>
  <c r="D27" i="1" s="1"/>
  <c r="S27" i="1"/>
  <c r="C27" i="1" s="1"/>
  <c r="V26" i="1"/>
  <c r="F26" i="1" s="1"/>
  <c r="U26" i="1"/>
  <c r="E26" i="1" s="1"/>
  <c r="T26" i="1"/>
  <c r="D26" i="1" s="1"/>
  <c r="S26" i="1"/>
  <c r="C26" i="1" s="1"/>
  <c r="V25" i="1"/>
  <c r="F25" i="1" s="1"/>
  <c r="U25" i="1"/>
  <c r="E25" i="1" s="1"/>
  <c r="T25" i="1"/>
  <c r="D25" i="1" s="1"/>
  <c r="S25" i="1"/>
  <c r="C25" i="1" s="1"/>
  <c r="V24" i="1"/>
  <c r="F24" i="1" s="1"/>
  <c r="U24" i="1"/>
  <c r="E24" i="1" s="1"/>
  <c r="T24" i="1"/>
  <c r="D24" i="1" s="1"/>
  <c r="S24" i="1"/>
  <c r="C24" i="1" s="1"/>
  <c r="V23" i="1"/>
  <c r="F23" i="1" s="1"/>
  <c r="U23" i="1"/>
  <c r="E23" i="1" s="1"/>
  <c r="T23" i="1"/>
  <c r="D23" i="1" s="1"/>
  <c r="S23" i="1"/>
  <c r="C23" i="1" s="1"/>
  <c r="V22" i="1"/>
  <c r="F22" i="1" s="1"/>
  <c r="U22" i="1"/>
  <c r="E22" i="1" s="1"/>
  <c r="T22" i="1"/>
  <c r="D22" i="1" s="1"/>
  <c r="S22" i="1"/>
  <c r="C22" i="1" s="1"/>
  <c r="V21" i="1"/>
  <c r="F21" i="1" s="1"/>
  <c r="U21" i="1"/>
  <c r="E21" i="1" s="1"/>
  <c r="T21" i="1"/>
  <c r="D21" i="1" s="1"/>
  <c r="S21" i="1"/>
  <c r="C21" i="1" s="1"/>
  <c r="V20" i="1"/>
  <c r="F20" i="1" s="1"/>
  <c r="U20" i="1"/>
  <c r="E20" i="1" s="1"/>
  <c r="T20" i="1"/>
  <c r="D20" i="1" s="1"/>
  <c r="S20" i="1"/>
  <c r="C20" i="1" s="1"/>
  <c r="V19" i="1"/>
  <c r="F19" i="1" s="1"/>
  <c r="U19" i="1"/>
  <c r="E19" i="1" s="1"/>
  <c r="T19" i="1"/>
  <c r="D19" i="1" s="1"/>
  <c r="S19" i="1"/>
  <c r="C19" i="1" s="1"/>
  <c r="V18" i="1"/>
  <c r="F18" i="1" s="1"/>
  <c r="U18" i="1"/>
  <c r="E18" i="1" s="1"/>
  <c r="T18" i="1"/>
  <c r="D18" i="1" s="1"/>
  <c r="V17" i="1"/>
  <c r="F17" i="1" s="1"/>
  <c r="V16" i="1"/>
  <c r="F16" i="1" s="1"/>
  <c r="F38" i="2"/>
  <c r="F40" i="2" s="1"/>
  <c r="C43" i="2" s="1"/>
</calcChain>
</file>

<file path=xl/sharedStrings.xml><?xml version="1.0" encoding="utf-8"?>
<sst xmlns="http://schemas.openxmlformats.org/spreadsheetml/2006/main" count="101" uniqueCount="61">
  <si>
    <t>Inschrijver dient de gele cellen in te vullen</t>
  </si>
  <si>
    <t>Tarieven zijn exclusief btw</t>
  </si>
  <si>
    <t xml:space="preserve">Het maximale totale uurtarief is in LB1 € 63 exclusief btw. </t>
  </si>
  <si>
    <t xml:space="preserve">Prijzen onder het minimumtarief en/of boven het maximumtarief leiden tot uitsluiting. </t>
  </si>
  <si>
    <t>Naam Inschrijver</t>
  </si>
  <si>
    <t>Toelichting berekening</t>
  </si>
  <si>
    <t>CAO lonen mbo per 1-1-2024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</si>
  <si>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</si>
  <si>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</si>
  <si>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</si>
  <si>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</si>
  <si>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</si>
  <si>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</si>
  <si>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</si>
  <si>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</si>
  <si>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Inhuur OP</t>
  </si>
  <si>
    <t>De Rooi Pannen</t>
  </si>
  <si>
    <t>Marge</t>
  </si>
  <si>
    <t>Fictief uurtarief</t>
  </si>
  <si>
    <t>Fictief resterend aantal uur t.o.v. 1000</t>
  </si>
  <si>
    <t>Afkoopsom overname</t>
  </si>
  <si>
    <t xml:space="preserve">Inschrijfprijs: </t>
  </si>
  <si>
    <t>Totaal overname</t>
  </si>
  <si>
    <t>ABU FASE A  / NBBU FASE 1-2</t>
  </si>
  <si>
    <t>ABU FASE B of C / NBBU FASE 3-4</t>
  </si>
  <si>
    <t>Algemeen</t>
  </si>
  <si>
    <t>Percentage</t>
  </si>
  <si>
    <t>Bijdrage</t>
  </si>
  <si>
    <t>Basisloon (Conform MBO)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</si>
  <si>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</si>
  <si>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</si>
  <si>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</si>
  <si>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</si>
  <si>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</si>
  <si>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</si>
  <si>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</si>
  <si>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</si>
  <si>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</si>
  <si>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</si>
  <si>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>Overig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</si>
  <si>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</si>
  <si>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</si>
  <si>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</si>
  <si>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</si>
  <si>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</si>
  <si>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</si>
  <si>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</si>
  <si>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</si>
  <si>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</si>
  <si>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</si>
  <si>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</si>
  <si>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</si>
  <si>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</si>
  <si>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</si>
  <si>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</si>
  <si>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</si>
  <si>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</si>
  <si>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</si>
  <si>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</si>
  <si>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</si>
  <si>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 xml:space="preserve">Prijzenblad n.a.v. NvI 1, aangepast n.a.v. foutieve optelling in open begroting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</si>
</sst>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1" fontId="0" fillId="0" borderId="0" xfId="0" applyNumberFormat="1"/>
    <xf numFmtId="14" fontId="3" fillId="0" borderId="0" xfId="0" applyNumberFormat="1" applyFont="1"/>
    <xf numFmtId="14" fontId="5" fillId="0" borderId="0" xfId="0" applyNumberFormat="1" applyFont="1"/>
    <xf numFmtId="14" fontId="0" fillId="0" borderId="0" xfId="0" applyNumberFormat="1"/>
    <xf numFmtId="0" fontId="6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164" fontId="4" fillId="0" borderId="3" xfId="0" applyNumberFormat="1" applyFont="1" applyBorder="1"/>
    <xf numFmtId="0" fontId="0" fillId="0" borderId="0" xfId="0" applyAlignment="1">
      <alignment horizontal="right"/>
    </xf>
    <xf numFmtId="44" fontId="1" fillId="0" borderId="0" xfId="1" applyFont="1" applyAlignment="1"/>
    <xf numFmtId="165" fontId="0" fillId="0" borderId="0" xfId="0" applyNumberFormat="1"/>
    <xf numFmtId="44" fontId="0" fillId="0" borderId="0" xfId="1" applyFont="1" applyAlignment="1"/>
    <xf numFmtId="44" fontId="4" fillId="2" borderId="3" xfId="1" applyFont="1" applyFill="1" applyBorder="1" applyProtection="1">
      <protection locked="0"/>
    </xf>
    <xf numFmtId="44" fontId="4" fillId="0" borderId="3" xfId="1" applyFont="1" applyFill="1" applyBorder="1"/>
    <xf numFmtId="44" fontId="4" fillId="0" borderId="1" xfId="1" applyFont="1" applyFill="1" applyBorder="1"/>
    <xf numFmtId="44" fontId="4" fillId="0" borderId="0" xfId="1" applyFont="1" applyFill="1" applyBorder="1"/>
    <xf numFmtId="166" fontId="0" fillId="0" borderId="0" xfId="0" applyNumberFormat="1"/>
    <xf numFmtId="165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wrapText="1"/>
    </xf>
    <xf numFmtId="10" fontId="0" fillId="0" borderId="0" xfId="2" applyNumberFormat="1" applyFont="1" applyFill="1" applyBorder="1" applyAlignment="1" applyProtection="1">
      <protection locked="0"/>
    </xf>
    <xf numFmtId="44" fontId="0" fillId="0" borderId="0" xfId="1" applyFont="1" applyFill="1" applyBorder="1"/>
    <xf numFmtId="14" fontId="4" fillId="0" borderId="0" xfId="0" applyNumberFormat="1" applyFont="1" applyAlignment="1">
      <alignment horizontal="left"/>
    </xf>
    <xf numFmtId="0" fontId="1" fillId="0" borderId="3" xfId="0" applyFont="1" applyBorder="1"/>
    <xf numFmtId="0" fontId="0" fillId="0" borderId="3" xfId="0" applyBorder="1"/>
    <xf numFmtId="10" fontId="0" fillId="2" borderId="3" xfId="2" applyNumberFormat="1" applyFont="1" applyFill="1" applyBorder="1" applyAlignment="1" applyProtection="1">
      <protection locked="0"/>
    </xf>
    <xf numFmtId="44" fontId="0" fillId="0" borderId="3" xfId="1" applyFont="1" applyFill="1" applyBorder="1" applyAlignment="1" applyProtection="1"/>
    <xf numFmtId="44" fontId="0" fillId="0" borderId="0" xfId="1" applyFont="1" applyFill="1" applyBorder="1" applyAlignment="1" applyProtection="1"/>
    <xf numFmtId="0" fontId="0" fillId="0" borderId="0" xfId="0" applyAlignment="1">
      <alignment horizontal="left"/>
    </xf>
    <xf numFmtId="44" fontId="0" fillId="3" borderId="0" xfId="1" applyFont="1" applyFill="1" applyBorder="1" applyAlignment="1" applyProtection="1">
      <protection locked="0"/>
    </xf>
    <xf numFmtId="0" fontId="7" fillId="5" borderId="3" xfId="0" applyFont="1" applyFill="1" applyBorder="1"/>
    <xf numFmtId="0" fontId="3" fillId="5" borderId="3" xfId="0" applyFon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2" fontId="0" fillId="0" borderId="3" xfId="1" applyNumberFormat="1" applyFont="1" applyBorder="1" applyAlignment="1">
      <alignment horizontal="center"/>
    </xf>
    <xf numFmtId="10" fontId="0" fillId="2" borderId="3" xfId="0" applyNumberFormat="1" applyFill="1" applyBorder="1" applyAlignment="1" applyProtection="1">
      <alignment horizontal="center"/>
      <protection locked="0" hidden="1"/>
    </xf>
    <xf numFmtId="2" fontId="0" fillId="0" borderId="3" xfId="0" applyNumberFormat="1" applyBorder="1" applyAlignment="1">
      <alignment horizontal="center"/>
    </xf>
    <xf numFmtId="10" fontId="5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2" fontId="3" fillId="5" borderId="3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2" fontId="9" fillId="6" borderId="5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 applyProtection="1">
      <alignment horizontal="center" vertical="center"/>
      <protection locked="0" hidden="1"/>
    </xf>
    <xf numFmtId="9" fontId="10" fillId="7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9" fillId="0" borderId="0" xfId="0" applyFont="1" applyAlignment="1">
      <alignment horizontal="right"/>
    </xf>
    <xf numFmtId="2" fontId="13" fillId="8" borderId="6" xfId="0" applyNumberFormat="1" applyFont="1" applyFill="1" applyBorder="1" applyAlignment="1">
      <alignment horizontal="center" vertical="center"/>
    </xf>
    <xf numFmtId="2" fontId="13" fillId="8" borderId="7" xfId="0" applyNumberFormat="1" applyFont="1" applyFill="1" applyBorder="1" applyAlignment="1">
      <alignment horizontal="center" vertical="center"/>
    </xf>
    <xf numFmtId="2" fontId="13" fillId="8" borderId="8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274B-C7FC-4E98-BEEE-F8BC41C157AC}">
  <dimension ref="A1:X38"/>
  <sheetViews>
    <sheetView tabSelected="1" workbookViewId="0">
      <selection activeCell="J12" sqref="J12"/>
    </sheetView>
  </sheetViews>
  <sheetFormatPr defaultColWidth="8.85546875" defaultRowHeight="15" x14ac:dyDescent="0.25"/>
  <cols>
    <col min="1" max="1" width="21.42578125" customWidth="1"/>
    <col min="2" max="2" width="20.85546875" bestFit="1" customWidth="1"/>
    <col min="3" max="4" width="15.7109375" customWidth="1"/>
    <col min="5" max="5" width="10.28515625" bestFit="1" customWidth="1"/>
    <col min="6" max="6" width="13.42578125" bestFit="1" customWidth="1"/>
    <col min="11" max="11" width="0" hidden="1" customWidth="1"/>
    <col min="12" max="16" width="10.42578125" hidden="1" customWidth="1"/>
    <col min="17" max="17" width="0" hidden="1" customWidth="1"/>
    <col min="18" max="18" width="0" style="2" hidden="1" customWidth="1"/>
    <col min="19" max="21" width="0" hidden="1" customWidth="1"/>
    <col min="22" max="22" width="9.28515625" hidden="1" customWidth="1"/>
    <col min="23" max="23" width="0" hidden="1" customWidth="1"/>
  </cols>
  <sheetData>
    <row r="1" spans="1:23" x14ac:dyDescent="0.25">
      <c r="A1" s="1" t="s">
        <v>16</v>
      </c>
    </row>
    <row r="2" spans="1:23" x14ac:dyDescent="0.25">
      <c r="A2" t="s">
        <v>15</v>
      </c>
    </row>
    <row r="3" spans="1:23" x14ac:dyDescent="0.25">
      <c r="A3" t="s">
        <v>60</v>
      </c>
    </row>
    <row r="4" spans="1:23" x14ac:dyDescent="0.25">
      <c r="A4" s="26">
        <v>45748</v>
      </c>
    </row>
    <row r="5" spans="1:23" x14ac:dyDescent="0.25">
      <c r="A5" s="3"/>
    </row>
    <row r="6" spans="1:23" x14ac:dyDescent="0.25">
      <c r="A6" s="4" t="s">
        <v>0</v>
      </c>
    </row>
    <row r="7" spans="1:23" x14ac:dyDescent="0.25">
      <c r="A7" s="4" t="s">
        <v>1</v>
      </c>
    </row>
    <row r="8" spans="1:23" x14ac:dyDescent="0.25">
      <c r="A8" s="4" t="s">
        <v>2</v>
      </c>
    </row>
    <row r="9" spans="1:23" x14ac:dyDescent="0.25">
      <c r="A9" s="4" t="s">
        <v>3</v>
      </c>
    </row>
    <row r="12" spans="1:23" x14ac:dyDescent="0.25">
      <c r="B12" s="5" t="s">
        <v>4</v>
      </c>
      <c r="C12" s="50"/>
      <c r="D12" s="51"/>
      <c r="L12" s="6" t="s">
        <v>5</v>
      </c>
    </row>
    <row r="13" spans="1:23" x14ac:dyDescent="0.25">
      <c r="L13" s="6" t="s">
        <v>6</v>
      </c>
      <c r="S13" s="6" t="s">
        <v>7</v>
      </c>
    </row>
    <row r="15" spans="1:23" x14ac:dyDescent="0.25">
      <c r="B15" s="7" t="s">
        <v>8</v>
      </c>
      <c r="C15" s="7" t="s">
        <v>9</v>
      </c>
      <c r="D15" s="7" t="s">
        <v>10</v>
      </c>
      <c r="E15" s="7" t="s">
        <v>11</v>
      </c>
      <c r="F15" s="7" t="s">
        <v>12</v>
      </c>
      <c r="G15" s="7"/>
      <c r="H15" s="8"/>
      <c r="L15" s="9" t="s">
        <v>9</v>
      </c>
      <c r="M15" s="9" t="s">
        <v>10</v>
      </c>
      <c r="N15" s="9" t="s">
        <v>11</v>
      </c>
      <c r="O15" s="9" t="s">
        <v>12</v>
      </c>
      <c r="P15" s="9"/>
      <c r="S15" s="9" t="s">
        <v>9</v>
      </c>
      <c r="T15" s="9" t="s">
        <v>10</v>
      </c>
      <c r="U15" s="9" t="s">
        <v>11</v>
      </c>
      <c r="V15" s="9" t="s">
        <v>12</v>
      </c>
      <c r="W15" s="9"/>
    </row>
    <row r="16" spans="1:23" x14ac:dyDescent="0.25">
      <c r="B16" s="10" t="s">
        <v>13</v>
      </c>
      <c r="C16" s="7"/>
      <c r="D16" s="7"/>
      <c r="E16" s="7"/>
      <c r="F16" s="11">
        <f>C18*V16</f>
        <v>0</v>
      </c>
      <c r="G16" s="7"/>
      <c r="H16" s="8"/>
      <c r="K16" s="12" t="s">
        <v>13</v>
      </c>
      <c r="L16" s="9"/>
      <c r="M16" s="9"/>
      <c r="N16" s="9"/>
      <c r="O16" s="13">
        <v>3431</v>
      </c>
      <c r="P16" s="9"/>
      <c r="R16" s="12" t="s">
        <v>13</v>
      </c>
      <c r="S16" s="9"/>
      <c r="T16" s="9"/>
      <c r="U16" s="9"/>
      <c r="V16" s="14">
        <f>O16/L18</f>
        <v>1</v>
      </c>
      <c r="W16" s="9"/>
    </row>
    <row r="17" spans="1:24" x14ac:dyDescent="0.25">
      <c r="B17" s="10" t="s">
        <v>14</v>
      </c>
      <c r="C17" s="7"/>
      <c r="D17" s="7"/>
      <c r="E17" s="7"/>
      <c r="F17" s="11">
        <f>C18*V17</f>
        <v>0</v>
      </c>
      <c r="G17" s="7"/>
      <c r="H17" s="8"/>
      <c r="K17" s="12" t="s">
        <v>14</v>
      </c>
      <c r="O17" s="15">
        <v>3580</v>
      </c>
      <c r="R17" s="12" t="s">
        <v>14</v>
      </c>
      <c r="V17" s="14">
        <f>O17/L18</f>
        <v>1.0434275721364035</v>
      </c>
    </row>
    <row r="18" spans="1:24" x14ac:dyDescent="0.25">
      <c r="B18" s="7">
        <v>1</v>
      </c>
      <c r="C18" s="16"/>
      <c r="D18" s="17">
        <f>C18*T18</f>
        <v>0</v>
      </c>
      <c r="E18" s="18">
        <f>C18*U18</f>
        <v>0</v>
      </c>
      <c r="F18" s="17">
        <f>C18*V18</f>
        <v>0</v>
      </c>
      <c r="G18" s="19"/>
      <c r="H18" s="8"/>
      <c r="K18">
        <v>1</v>
      </c>
      <c r="L18" s="20">
        <v>3431</v>
      </c>
      <c r="M18" s="20">
        <v>3906</v>
      </c>
      <c r="N18" s="20">
        <v>4452</v>
      </c>
      <c r="O18" s="20">
        <v>5076</v>
      </c>
      <c r="P18" s="20"/>
      <c r="R18" s="2">
        <v>1</v>
      </c>
      <c r="S18" s="14">
        <v>1</v>
      </c>
      <c r="T18" s="14">
        <f>M18/L18</f>
        <v>1.1384436024482658</v>
      </c>
      <c r="U18" s="14">
        <f>N18/L18</f>
        <v>1.2975808802098514</v>
      </c>
      <c r="V18" s="14">
        <f>O18/L18</f>
        <v>1.4794520547945205</v>
      </c>
      <c r="W18" s="21"/>
      <c r="X18" s="22"/>
    </row>
    <row r="19" spans="1:24" x14ac:dyDescent="0.25">
      <c r="B19" s="7">
        <v>2</v>
      </c>
      <c r="C19" s="17">
        <f>C18*S19</f>
        <v>0</v>
      </c>
      <c r="D19" s="17">
        <f>C18*T19</f>
        <v>0</v>
      </c>
      <c r="E19" s="17">
        <f>C18*U19</f>
        <v>0</v>
      </c>
      <c r="F19" s="17">
        <f>C18*V19</f>
        <v>0</v>
      </c>
      <c r="G19" s="7"/>
      <c r="H19" s="8"/>
      <c r="K19">
        <v>2</v>
      </c>
      <c r="L19" s="20">
        <v>3580</v>
      </c>
      <c r="M19" s="20">
        <v>4073</v>
      </c>
      <c r="N19" s="20">
        <v>4636</v>
      </c>
      <c r="O19" s="20">
        <v>5238</v>
      </c>
      <c r="R19" s="2">
        <v>2</v>
      </c>
      <c r="S19" s="14">
        <f>L19/L18</f>
        <v>1.0434275721364035</v>
      </c>
      <c r="T19" s="14">
        <f>M19/L18</f>
        <v>1.1871174584669193</v>
      </c>
      <c r="U19" s="14">
        <f>N19/L18</f>
        <v>1.3512095598950744</v>
      </c>
      <c r="V19" s="14">
        <f>O19/L18</f>
        <v>1.5266686097347713</v>
      </c>
      <c r="W19" s="14"/>
      <c r="X19" s="22"/>
    </row>
    <row r="20" spans="1:24" x14ac:dyDescent="0.25">
      <c r="B20" s="7">
        <v>3</v>
      </c>
      <c r="C20" s="17">
        <f>C18*S20</f>
        <v>0</v>
      </c>
      <c r="D20" s="17">
        <f>C18*T20</f>
        <v>0</v>
      </c>
      <c r="E20" s="17">
        <f>C18*U20</f>
        <v>0</v>
      </c>
      <c r="F20" s="17">
        <f>C18*V20</f>
        <v>0</v>
      </c>
      <c r="G20" s="7"/>
      <c r="H20" s="8"/>
      <c r="K20">
        <v>3</v>
      </c>
      <c r="L20" s="20">
        <v>3730</v>
      </c>
      <c r="M20" s="20">
        <v>4239</v>
      </c>
      <c r="N20" s="20">
        <v>4822</v>
      </c>
      <c r="O20" s="20">
        <v>5401</v>
      </c>
      <c r="R20" s="2">
        <v>3</v>
      </c>
      <c r="S20" s="14">
        <f>L20/L18</f>
        <v>1.0871466044884872</v>
      </c>
      <c r="T20" s="14">
        <f>M20/L18</f>
        <v>1.2354998542698921</v>
      </c>
      <c r="U20" s="14">
        <f>N20/L18</f>
        <v>1.4054211600116584</v>
      </c>
      <c r="V20" s="14">
        <f>O20/L18</f>
        <v>1.5741766248907023</v>
      </c>
      <c r="W20" s="14"/>
      <c r="X20" s="22"/>
    </row>
    <row r="21" spans="1:24" x14ac:dyDescent="0.25">
      <c r="B21" s="7">
        <v>4</v>
      </c>
      <c r="C21" s="17">
        <f>C18*S21</f>
        <v>0</v>
      </c>
      <c r="D21" s="17">
        <f>C18*T21</f>
        <v>0</v>
      </c>
      <c r="E21" s="17">
        <f>C18*U21</f>
        <v>0</v>
      </c>
      <c r="F21" s="17">
        <f>C18*V21</f>
        <v>0</v>
      </c>
      <c r="G21" s="7"/>
      <c r="H21" s="8"/>
      <c r="K21">
        <v>4</v>
      </c>
      <c r="L21" s="20">
        <v>3880</v>
      </c>
      <c r="M21" s="20">
        <v>4406</v>
      </c>
      <c r="N21" s="20">
        <v>5008</v>
      </c>
      <c r="O21" s="20">
        <v>5563</v>
      </c>
      <c r="R21" s="2">
        <v>4</v>
      </c>
      <c r="S21" s="14">
        <f>L21/L18</f>
        <v>1.1308656368405712</v>
      </c>
      <c r="T21" s="14">
        <f>M21/L18</f>
        <v>1.2841737102885455</v>
      </c>
      <c r="U21" s="14">
        <f>N21/L18</f>
        <v>1.4596327601282424</v>
      </c>
      <c r="V21" s="14">
        <f>O21/L18</f>
        <v>1.6213931798309531</v>
      </c>
      <c r="W21" s="14"/>
      <c r="X21" s="22"/>
    </row>
    <row r="22" spans="1:24" x14ac:dyDescent="0.25">
      <c r="B22" s="7">
        <v>5</v>
      </c>
      <c r="C22" s="17">
        <f>C18*S22</f>
        <v>0</v>
      </c>
      <c r="D22" s="17">
        <f>C18*T22</f>
        <v>0</v>
      </c>
      <c r="E22" s="17">
        <f>C18*U22</f>
        <v>0</v>
      </c>
      <c r="F22" s="17">
        <f>C18*V22</f>
        <v>0</v>
      </c>
      <c r="G22" s="7"/>
      <c r="H22" s="8"/>
      <c r="K22">
        <v>5</v>
      </c>
      <c r="L22" s="20">
        <v>4030</v>
      </c>
      <c r="M22" s="20">
        <v>4572</v>
      </c>
      <c r="N22" s="20">
        <v>5192</v>
      </c>
      <c r="O22" s="20">
        <v>5725</v>
      </c>
      <c r="R22" s="2">
        <v>5</v>
      </c>
      <c r="S22" s="14">
        <f>L22/L18</f>
        <v>1.1745846691926551</v>
      </c>
      <c r="T22" s="14">
        <f>M22/L18</f>
        <v>1.3325561060915185</v>
      </c>
      <c r="U22" s="14">
        <f>N22/L18</f>
        <v>1.5132614398134654</v>
      </c>
      <c r="V22" s="14">
        <f>O22/L18</f>
        <v>1.6686097347712037</v>
      </c>
      <c r="W22" s="14"/>
      <c r="X22" s="22"/>
    </row>
    <row r="23" spans="1:24" x14ac:dyDescent="0.25">
      <c r="B23" s="7">
        <v>6</v>
      </c>
      <c r="C23" s="17">
        <f>C18*S23</f>
        <v>0</v>
      </c>
      <c r="D23" s="17">
        <f>C18*T23</f>
        <v>0</v>
      </c>
      <c r="E23" s="17">
        <f>C18*U23</f>
        <v>0</v>
      </c>
      <c r="F23" s="17">
        <f>C18*V23</f>
        <v>0</v>
      </c>
      <c r="G23" s="7"/>
      <c r="H23" s="8"/>
      <c r="K23">
        <v>6</v>
      </c>
      <c r="L23" s="20">
        <v>4180</v>
      </c>
      <c r="M23" s="20">
        <v>4739</v>
      </c>
      <c r="N23" s="20">
        <v>5377</v>
      </c>
      <c r="O23" s="20">
        <v>5888</v>
      </c>
      <c r="R23" s="2">
        <v>6</v>
      </c>
      <c r="S23" s="14">
        <f>L23/L18</f>
        <v>1.2183037015447391</v>
      </c>
      <c r="T23" s="14">
        <f>M23/L18</f>
        <v>1.381229962110172</v>
      </c>
      <c r="U23" s="14">
        <f>N23/L18</f>
        <v>1.5671815797143689</v>
      </c>
      <c r="V23" s="14">
        <f>O23/L18</f>
        <v>1.716117749927135</v>
      </c>
      <c r="W23" s="14"/>
      <c r="X23" s="22"/>
    </row>
    <row r="24" spans="1:24" x14ac:dyDescent="0.25">
      <c r="B24" s="7">
        <v>7</v>
      </c>
      <c r="C24" s="17">
        <f>C18*S24</f>
        <v>0</v>
      </c>
      <c r="D24" s="17">
        <f>C18*T24</f>
        <v>0</v>
      </c>
      <c r="E24" s="17">
        <f>C18*U24</f>
        <v>0</v>
      </c>
      <c r="F24" s="17">
        <f>C18*V24</f>
        <v>0</v>
      </c>
      <c r="G24" s="7"/>
      <c r="H24" s="8"/>
      <c r="K24">
        <v>7</v>
      </c>
      <c r="L24" s="20">
        <v>4330</v>
      </c>
      <c r="M24" s="20">
        <v>4906</v>
      </c>
      <c r="N24" s="20">
        <v>5563</v>
      </c>
      <c r="O24" s="20">
        <v>6050</v>
      </c>
      <c r="R24" s="2">
        <v>7</v>
      </c>
      <c r="S24" s="14">
        <f>L24/L18</f>
        <v>1.2620227338968231</v>
      </c>
      <c r="T24" s="14">
        <f>M24/L18</f>
        <v>1.4299038181288255</v>
      </c>
      <c r="U24" s="14">
        <f>N24/L18</f>
        <v>1.6213931798309531</v>
      </c>
      <c r="V24" s="14">
        <f>O24/L18</f>
        <v>1.7633343048673855</v>
      </c>
      <c r="W24" s="14"/>
      <c r="X24" s="22"/>
    </row>
    <row r="25" spans="1:24" x14ac:dyDescent="0.25">
      <c r="B25" s="7">
        <v>8</v>
      </c>
      <c r="C25" s="17">
        <f>C18*S25</f>
        <v>0</v>
      </c>
      <c r="D25" s="17">
        <f>C18*T25</f>
        <v>0</v>
      </c>
      <c r="E25" s="17">
        <f>C18*U25</f>
        <v>0</v>
      </c>
      <c r="F25" s="17">
        <f>C18*V25</f>
        <v>0</v>
      </c>
      <c r="G25" s="7"/>
      <c r="H25" s="8"/>
      <c r="K25">
        <v>8</v>
      </c>
      <c r="L25" s="20">
        <v>4479</v>
      </c>
      <c r="M25" s="20">
        <v>5072</v>
      </c>
      <c r="N25" s="20">
        <v>5747</v>
      </c>
      <c r="O25" s="20">
        <v>6212</v>
      </c>
      <c r="R25" s="2">
        <v>8</v>
      </c>
      <c r="S25" s="14">
        <f>L25/L18</f>
        <v>1.3054503060332265</v>
      </c>
      <c r="T25" s="14">
        <f>M25/L18</f>
        <v>1.4782862139317983</v>
      </c>
      <c r="U25" s="14">
        <f>N25/L18</f>
        <v>1.6750218595161761</v>
      </c>
      <c r="V25" s="14">
        <f>O25/L18</f>
        <v>1.8105508598076363</v>
      </c>
      <c r="W25" s="14"/>
      <c r="X25" s="22"/>
    </row>
    <row r="26" spans="1:24" x14ac:dyDescent="0.25">
      <c r="B26" s="7">
        <v>9</v>
      </c>
      <c r="C26" s="17">
        <f>C18*S26</f>
        <v>0</v>
      </c>
      <c r="D26" s="17">
        <f>C18*T26</f>
        <v>0</v>
      </c>
      <c r="E26" s="17">
        <f>C18*U26</f>
        <v>0</v>
      </c>
      <c r="F26" s="17">
        <f>C18*V26</f>
        <v>0</v>
      </c>
      <c r="G26" s="7"/>
      <c r="H26" s="8"/>
      <c r="K26">
        <v>9</v>
      </c>
      <c r="L26" s="20">
        <v>4629</v>
      </c>
      <c r="M26" s="20">
        <v>5239</v>
      </c>
      <c r="N26" s="20">
        <v>5933</v>
      </c>
      <c r="O26" s="20">
        <v>6375</v>
      </c>
      <c r="R26" s="2">
        <v>9</v>
      </c>
      <c r="S26" s="14">
        <f>L26/L18</f>
        <v>1.3491693383853105</v>
      </c>
      <c r="T26" s="14">
        <f>M26/L18</f>
        <v>1.5269600699504517</v>
      </c>
      <c r="U26" s="14">
        <f>N26/L18</f>
        <v>1.7292334596327601</v>
      </c>
      <c r="V26" s="14">
        <f>O26/L18</f>
        <v>1.8580588749635674</v>
      </c>
      <c r="W26" s="14"/>
      <c r="X26" s="22"/>
    </row>
    <row r="27" spans="1:24" x14ac:dyDescent="0.25">
      <c r="B27" s="7">
        <v>10</v>
      </c>
      <c r="C27" s="17">
        <f>C18*S27</f>
        <v>0</v>
      </c>
      <c r="D27" s="17">
        <f>C18*T27</f>
        <v>0</v>
      </c>
      <c r="E27" s="17">
        <f>C18*U27</f>
        <v>0</v>
      </c>
      <c r="F27" s="17">
        <f>C18*V27</f>
        <v>0</v>
      </c>
      <c r="G27" s="7"/>
      <c r="H27" s="8"/>
      <c r="K27">
        <v>10</v>
      </c>
      <c r="L27" s="20">
        <v>4779</v>
      </c>
      <c r="M27" s="20">
        <v>5405</v>
      </c>
      <c r="N27" s="20">
        <v>6118</v>
      </c>
      <c r="O27" s="20">
        <v>6537</v>
      </c>
      <c r="R27" s="2">
        <v>10</v>
      </c>
      <c r="S27" s="14">
        <f>L27/L18</f>
        <v>1.3928883707373942</v>
      </c>
      <c r="T27" s="14">
        <f>M27/L18</f>
        <v>1.5753424657534247</v>
      </c>
      <c r="U27" s="14">
        <f>N27/L18</f>
        <v>1.7831535995336636</v>
      </c>
      <c r="V27" s="14">
        <f>O27/L18</f>
        <v>1.9052754299038182</v>
      </c>
      <c r="W27" s="14"/>
      <c r="X27" s="22"/>
    </row>
    <row r="28" spans="1:24" x14ac:dyDescent="0.25">
      <c r="B28" s="7">
        <v>11</v>
      </c>
      <c r="C28" s="17">
        <f>C18*S28</f>
        <v>0</v>
      </c>
      <c r="D28" s="17">
        <f>C18*T28</f>
        <v>0</v>
      </c>
      <c r="E28" s="17">
        <f>C18*U28</f>
        <v>0</v>
      </c>
      <c r="F28" s="17">
        <f>C18*V28</f>
        <v>0</v>
      </c>
      <c r="G28" s="7"/>
      <c r="H28" s="8"/>
      <c r="K28">
        <v>11</v>
      </c>
      <c r="L28" s="20">
        <v>4929</v>
      </c>
      <c r="M28" s="20">
        <v>5572</v>
      </c>
      <c r="N28" s="20">
        <v>6302</v>
      </c>
      <c r="O28" s="20">
        <v>6700</v>
      </c>
      <c r="R28" s="2">
        <v>11</v>
      </c>
      <c r="S28" s="14">
        <f>L28/L18</f>
        <v>1.4366074030894782</v>
      </c>
      <c r="T28" s="14">
        <f>M28/L18</f>
        <v>1.6240163217720782</v>
      </c>
      <c r="U28" s="14">
        <f>N28/L18</f>
        <v>1.8367822792188866</v>
      </c>
      <c r="V28" s="14">
        <f>O28/L18</f>
        <v>1.9527834450597494</v>
      </c>
      <c r="W28" s="14"/>
      <c r="X28" s="22"/>
    </row>
    <row r="29" spans="1:24" x14ac:dyDescent="0.25">
      <c r="B29" s="7">
        <v>12</v>
      </c>
      <c r="C29" s="17">
        <f>C18*S29</f>
        <v>0</v>
      </c>
      <c r="D29" s="17">
        <f>C18*T29</f>
        <v>0</v>
      </c>
      <c r="E29" s="17">
        <f>C18*U29</f>
        <v>0</v>
      </c>
      <c r="F29" s="17">
        <f>C18*V29</f>
        <v>0</v>
      </c>
      <c r="G29" s="7"/>
      <c r="H29" s="8"/>
      <c r="K29">
        <v>12</v>
      </c>
      <c r="L29" s="20">
        <v>5078</v>
      </c>
      <c r="M29" s="20">
        <v>5740</v>
      </c>
      <c r="N29" s="20">
        <v>6488</v>
      </c>
      <c r="O29" s="20">
        <v>6882</v>
      </c>
      <c r="R29" s="2">
        <v>12</v>
      </c>
      <c r="S29" s="14">
        <f>L29/L18</f>
        <v>1.4800349752258817</v>
      </c>
      <c r="T29" s="14">
        <f>M29/L18</f>
        <v>1.6729816380064122</v>
      </c>
      <c r="U29" s="14">
        <f>N29/L18</f>
        <v>1.8909938793354708</v>
      </c>
      <c r="V29" s="14">
        <f>O29/L18</f>
        <v>2.0058292043136112</v>
      </c>
      <c r="W29" s="14"/>
      <c r="X29" s="22"/>
    </row>
    <row r="30" spans="1:24" x14ac:dyDescent="0.25">
      <c r="S30" s="22"/>
      <c r="T30" s="22"/>
      <c r="U30" s="22"/>
      <c r="V30" s="22"/>
      <c r="W30" s="22"/>
      <c r="X30" s="22"/>
    </row>
    <row r="31" spans="1:24" x14ac:dyDescent="0.25">
      <c r="B31" s="27" t="s">
        <v>17</v>
      </c>
      <c r="C31" s="27" t="s">
        <v>18</v>
      </c>
      <c r="D31" s="52" t="s">
        <v>19</v>
      </c>
      <c r="E31" s="53"/>
      <c r="F31" s="54"/>
    </row>
    <row r="32" spans="1:24" x14ac:dyDescent="0.25">
      <c r="A32" t="s">
        <v>20</v>
      </c>
      <c r="B32" s="29">
        <v>0</v>
      </c>
      <c r="C32" s="30">
        <v>60</v>
      </c>
      <c r="D32" s="52">
        <v>1</v>
      </c>
      <c r="E32" s="53"/>
      <c r="F32" s="54"/>
    </row>
    <row r="33" spans="1:6" x14ac:dyDescent="0.25">
      <c r="B33" s="24"/>
      <c r="C33" s="31"/>
      <c r="D33" s="32"/>
      <c r="E33" s="32"/>
      <c r="F33" s="32"/>
    </row>
    <row r="34" spans="1:6" x14ac:dyDescent="0.25">
      <c r="B34" s="7" t="s">
        <v>22</v>
      </c>
      <c r="C34" s="31"/>
      <c r="E34" s="17">
        <f>B32*C32*D32</f>
        <v>0</v>
      </c>
      <c r="F34" s="32"/>
    </row>
    <row r="35" spans="1:6" x14ac:dyDescent="0.25">
      <c r="C35" s="9"/>
      <c r="D35" s="23"/>
      <c r="E35" s="9"/>
    </row>
    <row r="36" spans="1:6" x14ac:dyDescent="0.25">
      <c r="A36" t="s">
        <v>21</v>
      </c>
      <c r="C36" s="24"/>
      <c r="D36" s="33">
        <f>C18+E34</f>
        <v>0</v>
      </c>
    </row>
    <row r="37" spans="1:6" x14ac:dyDescent="0.25">
      <c r="B37" s="9"/>
    </row>
    <row r="38" spans="1:6" x14ac:dyDescent="0.25">
      <c r="F38" s="25"/>
    </row>
  </sheetData>
  <sheetProtection algorithmName="SHA-512" hashValue="oVGaeatBd4bODaF/OwG2sbraHOYkgttJ7lmm+arYV5v1VuX3Zex+q+Qn6MuNk8JHEGsRmkvkVRAbOYhmX6Ezrw==" saltValue="9eCbVDr3e6A/5SZppZD8Eg==" spinCount="100000" sheet="1" objects="1" scenarios="1"/>
  <mergeCells count="3">
    <mergeCell ref="C12:D12"/>
    <mergeCell ref="D31:F31"/>
    <mergeCell ref="D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741A-1D09-4B91-99A6-FDFA38B33901}">
  <dimension ref="A3:G44"/>
  <sheetViews>
    <sheetView workbookViewId="0">
      <selection activeCell="D8" sqref="D8"/>
    </sheetView>
  </sheetViews>
  <sheetFormatPr defaultRowHeight="15" x14ac:dyDescent="0.25"/>
  <cols>
    <col min="1" max="1" width="36.140625" bestFit="1" customWidth="1"/>
    <col min="2" max="2" width="20.28515625" customWidth="1"/>
    <col min="3" max="3" width="24.7109375" customWidth="1"/>
    <col min="5" max="5" width="30" customWidth="1"/>
    <col min="6" max="6" width="29" customWidth="1"/>
  </cols>
  <sheetData>
    <row r="3" spans="1:6" x14ac:dyDescent="0.25">
      <c r="B3" s="59" t="s">
        <v>23</v>
      </c>
      <c r="C3" s="59"/>
      <c r="E3" s="59" t="s">
        <v>24</v>
      </c>
      <c r="F3" s="59"/>
    </row>
    <row r="4" spans="1:6" ht="15.75" x14ac:dyDescent="0.25">
      <c r="A4" s="34" t="s">
        <v>25</v>
      </c>
      <c r="B4" s="35" t="s">
        <v>26</v>
      </c>
      <c r="C4" s="35" t="s">
        <v>27</v>
      </c>
      <c r="E4" s="35" t="s">
        <v>26</v>
      </c>
      <c r="F4" s="35" t="s">
        <v>27</v>
      </c>
    </row>
    <row r="5" spans="1:6" x14ac:dyDescent="0.25">
      <c r="A5" s="28" t="s">
        <v>28</v>
      </c>
      <c r="B5" s="36">
        <v>1</v>
      </c>
      <c r="C5" s="37">
        <v>100</v>
      </c>
      <c r="E5" s="36">
        <v>1</v>
      </c>
      <c r="F5" s="37">
        <v>100</v>
      </c>
    </row>
    <row r="6" spans="1:6" x14ac:dyDescent="0.25">
      <c r="A6" s="28" t="s">
        <v>29</v>
      </c>
      <c r="B6" s="38">
        <v>0</v>
      </c>
      <c r="C6" s="39">
        <f>B6*C5</f>
        <v>0</v>
      </c>
      <c r="E6" s="38">
        <v>0</v>
      </c>
      <c r="F6" s="39">
        <f>E6*F5</f>
        <v>0</v>
      </c>
    </row>
    <row r="7" spans="1:6" x14ac:dyDescent="0.25">
      <c r="A7" s="12"/>
      <c r="B7" s="40" t="s">
        <v>30</v>
      </c>
      <c r="C7" s="41">
        <f>SUM(C5:C6)</f>
        <v>100</v>
      </c>
      <c r="E7" s="40" t="s">
        <v>30</v>
      </c>
      <c r="F7" s="41">
        <f>SUM(F5:F6)</f>
        <v>100</v>
      </c>
    </row>
    <row r="8" spans="1:6" ht="15.75" x14ac:dyDescent="0.25">
      <c r="A8" s="34" t="s">
        <v>31</v>
      </c>
      <c r="B8" s="35" t="s">
        <v>26</v>
      </c>
      <c r="C8" s="42" t="s">
        <v>27</v>
      </c>
      <c r="E8" s="35" t="s">
        <v>26</v>
      </c>
      <c r="F8" s="42" t="s">
        <v>27</v>
      </c>
    </row>
    <row r="9" spans="1:6" x14ac:dyDescent="0.25">
      <c r="A9" s="28" t="s">
        <v>32</v>
      </c>
      <c r="B9" s="38">
        <v>0</v>
      </c>
      <c r="C9" s="39">
        <f>B9*$C$7</f>
        <v>0</v>
      </c>
      <c r="E9" s="38">
        <v>0</v>
      </c>
      <c r="F9" s="39">
        <f>E9*$F$7</f>
        <v>0</v>
      </c>
    </row>
    <row r="10" spans="1:6" x14ac:dyDescent="0.25">
      <c r="A10" s="28" t="s">
        <v>33</v>
      </c>
      <c r="B10" s="38">
        <v>0</v>
      </c>
      <c r="C10" s="39">
        <f t="shared" ref="C10:C14" si="0">B10*$C$7</f>
        <v>0</v>
      </c>
      <c r="E10" s="38">
        <v>0</v>
      </c>
      <c r="F10" s="39">
        <f t="shared" ref="F10:F14" si="1">E10*$F$7</f>
        <v>0</v>
      </c>
    </row>
    <row r="11" spans="1:6" x14ac:dyDescent="0.25">
      <c r="A11" s="28" t="s">
        <v>34</v>
      </c>
      <c r="B11" s="38">
        <v>0</v>
      </c>
      <c r="C11" s="39">
        <f t="shared" si="0"/>
        <v>0</v>
      </c>
      <c r="E11" s="38">
        <v>0</v>
      </c>
      <c r="F11" s="39">
        <f t="shared" si="1"/>
        <v>0</v>
      </c>
    </row>
    <row r="12" spans="1:6" x14ac:dyDescent="0.25">
      <c r="A12" s="28" t="s">
        <v>35</v>
      </c>
      <c r="B12" s="38">
        <v>0</v>
      </c>
      <c r="C12" s="39">
        <f t="shared" si="0"/>
        <v>0</v>
      </c>
      <c r="E12" s="38">
        <v>0</v>
      </c>
      <c r="F12" s="39">
        <f t="shared" si="1"/>
        <v>0</v>
      </c>
    </row>
    <row r="13" spans="1:6" x14ac:dyDescent="0.25">
      <c r="A13" s="28" t="s">
        <v>36</v>
      </c>
      <c r="B13" s="38">
        <v>0</v>
      </c>
      <c r="C13" s="39">
        <f t="shared" si="0"/>
        <v>0</v>
      </c>
      <c r="E13" s="38">
        <v>0</v>
      </c>
      <c r="F13" s="39">
        <f t="shared" si="1"/>
        <v>0</v>
      </c>
    </row>
    <row r="14" spans="1:6" x14ac:dyDescent="0.25">
      <c r="A14" s="28" t="s">
        <v>37</v>
      </c>
      <c r="B14" s="38">
        <v>0</v>
      </c>
      <c r="C14" s="39">
        <f t="shared" si="0"/>
        <v>0</v>
      </c>
      <c r="E14" s="38">
        <v>0</v>
      </c>
      <c r="F14" s="39">
        <f t="shared" si="1"/>
        <v>0</v>
      </c>
    </row>
    <row r="15" spans="1:6" x14ac:dyDescent="0.25">
      <c r="A15" s="12"/>
      <c r="B15" s="40" t="s">
        <v>30</v>
      </c>
      <c r="C15" s="41">
        <f>SUM(C7,C9:C14)</f>
        <v>100</v>
      </c>
      <c r="E15" s="40" t="s">
        <v>30</v>
      </c>
      <c r="F15" s="41">
        <f>SUM(F7,F9:F14)</f>
        <v>100</v>
      </c>
    </row>
    <row r="16" spans="1:6" ht="15.75" x14ac:dyDescent="0.25">
      <c r="A16" s="34" t="s">
        <v>38</v>
      </c>
      <c r="B16" s="35" t="s">
        <v>26</v>
      </c>
      <c r="C16" s="42" t="s">
        <v>27</v>
      </c>
      <c r="E16" s="35" t="s">
        <v>26</v>
      </c>
      <c r="F16" s="42" t="s">
        <v>27</v>
      </c>
    </row>
    <row r="17" spans="1:6" x14ac:dyDescent="0.25">
      <c r="A17" s="28" t="s">
        <v>38</v>
      </c>
      <c r="B17" s="38">
        <v>0</v>
      </c>
      <c r="C17" s="39">
        <f>B17*C15</f>
        <v>0</v>
      </c>
      <c r="E17" s="38">
        <v>0</v>
      </c>
      <c r="F17" s="39">
        <f>E17*F15</f>
        <v>0</v>
      </c>
    </row>
    <row r="18" spans="1:6" x14ac:dyDescent="0.25">
      <c r="A18" s="43"/>
      <c r="B18" s="40" t="s">
        <v>30</v>
      </c>
      <c r="C18" s="41">
        <f>SUM(C15,C17)</f>
        <v>100</v>
      </c>
      <c r="E18" s="40" t="s">
        <v>30</v>
      </c>
      <c r="F18" s="41">
        <f>SUM(F15,F17)</f>
        <v>100</v>
      </c>
    </row>
    <row r="19" spans="1:6" ht="15.75" x14ac:dyDescent="0.25">
      <c r="A19" s="34" t="s">
        <v>39</v>
      </c>
      <c r="B19" s="35" t="s">
        <v>26</v>
      </c>
      <c r="C19" s="42" t="s">
        <v>27</v>
      </c>
      <c r="E19" s="35" t="s">
        <v>26</v>
      </c>
      <c r="F19" s="42" t="s">
        <v>27</v>
      </c>
    </row>
    <row r="20" spans="1:6" x14ac:dyDescent="0.25">
      <c r="A20" s="28" t="s">
        <v>40</v>
      </c>
      <c r="B20" s="38">
        <v>0</v>
      </c>
      <c r="C20" s="39">
        <f>C15*B20</f>
        <v>0</v>
      </c>
      <c r="E20" s="38">
        <v>0</v>
      </c>
      <c r="F20" s="39">
        <f>F15*E20</f>
        <v>0</v>
      </c>
    </row>
    <row r="21" spans="1:6" x14ac:dyDescent="0.25">
      <c r="A21" s="43"/>
      <c r="B21" s="40" t="s">
        <v>30</v>
      </c>
      <c r="C21" s="41">
        <f>SUM(C18,C20)</f>
        <v>100</v>
      </c>
      <c r="E21" s="40" t="s">
        <v>30</v>
      </c>
      <c r="F21" s="41">
        <f>SUM(F18,F20)</f>
        <v>100</v>
      </c>
    </row>
    <row r="22" spans="1:6" ht="15.75" x14ac:dyDescent="0.25">
      <c r="A22" s="34" t="s">
        <v>41</v>
      </c>
      <c r="B22" s="35" t="s">
        <v>26</v>
      </c>
      <c r="C22" s="42" t="s">
        <v>27</v>
      </c>
      <c r="E22" s="35" t="s">
        <v>26</v>
      </c>
      <c r="F22" s="42" t="s">
        <v>27</v>
      </c>
    </row>
    <row r="23" spans="1:6" x14ac:dyDescent="0.25">
      <c r="A23" s="28" t="s">
        <v>42</v>
      </c>
      <c r="B23" s="38">
        <v>0</v>
      </c>
      <c r="C23" s="39">
        <f>B23*$C$21</f>
        <v>0</v>
      </c>
      <c r="E23" s="38">
        <v>0</v>
      </c>
      <c r="F23" s="39">
        <f>E23*$F$21</f>
        <v>0</v>
      </c>
    </row>
    <row r="24" spans="1:6" x14ac:dyDescent="0.25">
      <c r="A24" s="28" t="s">
        <v>43</v>
      </c>
      <c r="B24" s="38">
        <v>0</v>
      </c>
      <c r="C24" s="39">
        <f t="shared" ref="C24:C35" si="2">B24*$C$21</f>
        <v>0</v>
      </c>
      <c r="E24" s="38">
        <v>0</v>
      </c>
      <c r="F24" s="39">
        <f t="shared" ref="F24:F35" si="3">E24*$F$21</f>
        <v>0</v>
      </c>
    </row>
    <row r="25" spans="1:6" x14ac:dyDescent="0.25">
      <c r="A25" s="28" t="s">
        <v>44</v>
      </c>
      <c r="B25" s="38">
        <v>0</v>
      </c>
      <c r="C25" s="39">
        <f>B25*$C$21</f>
        <v>0</v>
      </c>
      <c r="E25" s="38">
        <v>0</v>
      </c>
      <c r="F25" s="39">
        <f t="shared" si="3"/>
        <v>0</v>
      </c>
    </row>
    <row r="26" spans="1:6" x14ac:dyDescent="0.25">
      <c r="A26" s="28" t="s">
        <v>45</v>
      </c>
      <c r="B26" s="38">
        <v>0</v>
      </c>
      <c r="C26" s="39">
        <f t="shared" si="2"/>
        <v>0</v>
      </c>
      <c r="E26" s="38">
        <v>0</v>
      </c>
      <c r="F26" s="39">
        <f t="shared" si="3"/>
        <v>0</v>
      </c>
    </row>
    <row r="27" spans="1:6" x14ac:dyDescent="0.25">
      <c r="A27" s="28" t="s">
        <v>46</v>
      </c>
      <c r="B27" s="38">
        <v>0</v>
      </c>
      <c r="C27" s="39">
        <f t="shared" si="2"/>
        <v>0</v>
      </c>
      <c r="E27" s="38">
        <v>0</v>
      </c>
      <c r="F27" s="39">
        <f t="shared" si="3"/>
        <v>0</v>
      </c>
    </row>
    <row r="28" spans="1:6" x14ac:dyDescent="0.25">
      <c r="A28" s="28" t="s">
        <v>47</v>
      </c>
      <c r="B28" s="38">
        <v>0</v>
      </c>
      <c r="C28" s="39">
        <f t="shared" si="2"/>
        <v>0</v>
      </c>
      <c r="E28" s="38">
        <v>0</v>
      </c>
      <c r="F28" s="39">
        <f t="shared" si="3"/>
        <v>0</v>
      </c>
    </row>
    <row r="29" spans="1:6" x14ac:dyDescent="0.25">
      <c r="A29" s="28" t="s">
        <v>48</v>
      </c>
      <c r="B29" s="38">
        <v>0</v>
      </c>
      <c r="C29" s="39">
        <f t="shared" si="2"/>
        <v>0</v>
      </c>
      <c r="E29" s="38">
        <v>0</v>
      </c>
      <c r="F29" s="39">
        <f t="shared" si="3"/>
        <v>0</v>
      </c>
    </row>
    <row r="30" spans="1:6" x14ac:dyDescent="0.25">
      <c r="A30" s="28" t="s">
        <v>49</v>
      </c>
      <c r="B30" s="38">
        <v>0</v>
      </c>
      <c r="C30" s="39">
        <f t="shared" si="2"/>
        <v>0</v>
      </c>
      <c r="E30" s="38">
        <v>0</v>
      </c>
      <c r="F30" s="39">
        <f t="shared" si="3"/>
        <v>0</v>
      </c>
    </row>
    <row r="31" spans="1:6" x14ac:dyDescent="0.25">
      <c r="A31" s="28" t="s">
        <v>50</v>
      </c>
      <c r="B31" s="38">
        <v>0</v>
      </c>
      <c r="C31" s="39">
        <f t="shared" si="2"/>
        <v>0</v>
      </c>
      <c r="E31" s="38">
        <v>0</v>
      </c>
      <c r="F31" s="39">
        <f t="shared" si="3"/>
        <v>0</v>
      </c>
    </row>
    <row r="32" spans="1:6" x14ac:dyDescent="0.25">
      <c r="A32" s="28" t="s">
        <v>51</v>
      </c>
      <c r="B32" s="38">
        <v>0</v>
      </c>
      <c r="C32" s="39">
        <f t="shared" si="2"/>
        <v>0</v>
      </c>
      <c r="E32" s="38">
        <v>0</v>
      </c>
      <c r="F32" s="39">
        <f t="shared" si="3"/>
        <v>0</v>
      </c>
    </row>
    <row r="33" spans="1:7" x14ac:dyDescent="0.25">
      <c r="A33" s="28" t="s">
        <v>52</v>
      </c>
      <c r="B33" s="38">
        <v>0</v>
      </c>
      <c r="C33" s="39">
        <f t="shared" si="2"/>
        <v>0</v>
      </c>
      <c r="E33" s="38">
        <v>0</v>
      </c>
      <c r="F33" s="39">
        <f t="shared" si="3"/>
        <v>0</v>
      </c>
    </row>
    <row r="34" spans="1:7" x14ac:dyDescent="0.25">
      <c r="A34" s="28" t="s">
        <v>53</v>
      </c>
      <c r="B34" s="38">
        <v>0</v>
      </c>
      <c r="C34" s="39">
        <f t="shared" si="2"/>
        <v>0</v>
      </c>
      <c r="E34" s="38">
        <v>0</v>
      </c>
      <c r="F34" s="39">
        <f t="shared" si="3"/>
        <v>0</v>
      </c>
    </row>
    <row r="35" spans="1:7" x14ac:dyDescent="0.25">
      <c r="A35" s="28" t="s">
        <v>54</v>
      </c>
      <c r="B35" s="38">
        <v>0</v>
      </c>
      <c r="C35" s="39">
        <f t="shared" si="2"/>
        <v>0</v>
      </c>
      <c r="E35" s="38">
        <v>0</v>
      </c>
      <c r="F35" s="39">
        <f t="shared" si="3"/>
        <v>0</v>
      </c>
    </row>
    <row r="36" spans="1:7" x14ac:dyDescent="0.25">
      <c r="B36" s="40" t="s">
        <v>30</v>
      </c>
      <c r="C36" s="41">
        <f>SUM(C21,C23:C35)</f>
        <v>100</v>
      </c>
      <c r="E36" s="40" t="s">
        <v>30</v>
      </c>
      <c r="F36" s="41">
        <f>SUM(F21,F23:F35)</f>
        <v>100</v>
      </c>
    </row>
    <row r="37" spans="1:7" ht="15.75" thickBot="1" x14ac:dyDescent="0.3">
      <c r="C37" s="44"/>
      <c r="F37" s="44"/>
    </row>
    <row r="38" spans="1:7" ht="24.75" thickBot="1" x14ac:dyDescent="0.45">
      <c r="A38" s="55" t="s">
        <v>55</v>
      </c>
      <c r="B38" s="55"/>
      <c r="C38" s="46">
        <f>C36/100</f>
        <v>1</v>
      </c>
      <c r="F38" s="46">
        <f>F36/100</f>
        <v>1</v>
      </c>
    </row>
    <row r="39" spans="1:7" ht="21.75" thickBot="1" x14ac:dyDescent="0.35">
      <c r="A39" s="60" t="s">
        <v>56</v>
      </c>
      <c r="B39" s="60"/>
      <c r="C39" s="47">
        <v>0</v>
      </c>
      <c r="F39" s="47">
        <v>0</v>
      </c>
    </row>
    <row r="40" spans="1:7" ht="24.75" thickBot="1" x14ac:dyDescent="0.45">
      <c r="A40" s="55" t="s">
        <v>57</v>
      </c>
      <c r="B40" s="55"/>
      <c r="C40" s="46">
        <f>C38+C39</f>
        <v>1</v>
      </c>
      <c r="F40" s="46">
        <f>F38+F39</f>
        <v>1</v>
      </c>
    </row>
    <row r="41" spans="1:7" ht="19.5" thickBot="1" x14ac:dyDescent="0.3">
      <c r="A41" s="61" t="s">
        <v>58</v>
      </c>
      <c r="B41" s="61"/>
      <c r="C41" s="48">
        <v>0.6</v>
      </c>
      <c r="D41" s="49"/>
      <c r="E41" s="49"/>
      <c r="F41" s="48">
        <v>0.4</v>
      </c>
    </row>
    <row r="42" spans="1:7" ht="24.75" thickBot="1" x14ac:dyDescent="0.45">
      <c r="A42" s="45"/>
      <c r="B42" s="45"/>
    </row>
    <row r="43" spans="1:7" ht="27" thickBot="1" x14ac:dyDescent="0.45">
      <c r="A43" s="55" t="s">
        <v>59</v>
      </c>
      <c r="B43" s="55"/>
      <c r="C43" s="56">
        <f>(C40*C41)+(F40*F41)</f>
        <v>1</v>
      </c>
      <c r="D43" s="57"/>
      <c r="E43" s="57"/>
      <c r="F43" s="57"/>
      <c r="G43" s="58"/>
    </row>
    <row r="44" spans="1:7" ht="24" x14ac:dyDescent="0.4">
      <c r="A44" s="45"/>
      <c r="B44" s="45"/>
    </row>
  </sheetData>
  <mergeCells count="8">
    <mergeCell ref="A43:B43"/>
    <mergeCell ref="C43:G43"/>
    <mergeCell ref="B3:C3"/>
    <mergeCell ref="E3:F3"/>
    <mergeCell ref="A38:B38"/>
    <mergeCell ref="A39:B39"/>
    <mergeCell ref="A40:B40"/>
    <mergeCell ref="A41:B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982FE6-5E63-4C3A-BE85-10CDA8FF57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51B6C8-422A-4941-A612-79654033ABE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14A63BFD-E5E8-41F7-8D6E-2C6BD15F4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Open 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Marloes Verhoeven | Inkada Inkoop &amp; Advies</cp:lastModifiedBy>
  <dcterms:created xsi:type="dcterms:W3CDTF">2025-01-17T17:32:45Z</dcterms:created>
  <dcterms:modified xsi:type="dcterms:W3CDTF">2025-04-01T10:01:05Z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