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887679\Downloads\"/>
    </mc:Choice>
  </mc:AlternateContent>
  <xr:revisionPtr revIDLastSave="0" documentId="8_{63642058-1B65-40AF-93E6-F6F5AC72094B}" xr6:coauthVersionLast="47" xr6:coauthVersionMax="47" xr10:uidLastSave="{00000000-0000-0000-0000-000000000000}"/>
  <workbookProtection workbookAlgorithmName="SHA-512" workbookHashValue="+NN2utJjLfAyfTJTpRYUsbL6cM9vAnTjm5mcMRHF90BaLzIVo9e0VaUQPXXRFmPXbvKPvUZ8DO56Lsq7JbsqBA==" workbookSaltValue="yFAkE3Y7OL3dV1AOi/L/zg==" workbookSpinCount="100000" lockStructure="1"/>
  <bookViews>
    <workbookView xWindow="-120" yWindow="-120" windowWidth="38640" windowHeight="15720" xr2:uid="{00000000-000D-0000-FFFF-FFFF00000000}"/>
  </bookViews>
  <sheets>
    <sheet name="Totaaloverzicht" sheetId="5" r:id="rId1"/>
    <sheet name="Vloerbedekking" sheetId="1" r:id="rId2"/>
    <sheet name="Specials vloerbedekking" sheetId="4" r:id="rId3"/>
    <sheet name="Binnenlichtwering" sheetId="3" r:id="rId4"/>
  </sheets>
  <definedNames>
    <definedName name="_xlnm.Print_Area" localSheetId="1">Vloerbedekking!$B$1:$I$37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I6" i="1" l="1"/>
  <c r="M46" i="3"/>
  <c r="N49" i="3"/>
  <c r="G11" i="4"/>
  <c r="G68" i="3"/>
  <c r="M32" i="3"/>
  <c r="M17" i="3"/>
  <c r="G36" i="4"/>
  <c r="G33" i="4"/>
  <c r="G30" i="4"/>
  <c r="G28" i="4"/>
  <c r="G26" i="4"/>
  <c r="G25" i="4"/>
  <c r="G24" i="4"/>
  <c r="G23" i="4"/>
  <c r="G22" i="4"/>
  <c r="G21" i="4"/>
  <c r="G20" i="4"/>
  <c r="G19" i="4"/>
  <c r="G18" i="4"/>
  <c r="G16" i="4"/>
  <c r="G14" i="4"/>
  <c r="G13" i="4"/>
  <c r="G12" i="4"/>
  <c r="I23" i="1"/>
  <c r="I22" i="1"/>
  <c r="I21" i="1"/>
  <c r="I20" i="1"/>
  <c r="I19" i="1"/>
  <c r="I15" i="1"/>
  <c r="I13" i="1"/>
  <c r="F15" i="1"/>
  <c r="F14" i="1"/>
  <c r="I14" i="1" s="1"/>
  <c r="F13" i="1"/>
  <c r="I12" i="1"/>
  <c r="C7" i="5"/>
  <c r="D9" i="5"/>
  <c r="G38" i="4" l="1"/>
  <c r="C6" i="5" s="1"/>
  <c r="N48" i="3"/>
  <c r="N50" i="3"/>
  <c r="C8" i="5" s="1"/>
  <c r="C4" i="5"/>
  <c r="I25" i="1" l="1"/>
  <c r="C5" i="5" s="1"/>
</calcChain>
</file>

<file path=xl/sharedStrings.xml><?xml version="1.0" encoding="utf-8"?>
<sst xmlns="http://schemas.openxmlformats.org/spreadsheetml/2006/main" count="116" uniqueCount="93">
  <si>
    <t xml:space="preserve">Totaaloverzicht </t>
  </si>
  <si>
    <t>Staffels</t>
  </si>
  <si>
    <t>onderwerp</t>
  </si>
  <si>
    <t>Prijs</t>
  </si>
  <si>
    <t>Maximaal te behalen punten</t>
  </si>
  <si>
    <t>Staffel 1</t>
  </si>
  <si>
    <t>Uurtarief</t>
  </si>
  <si>
    <t>Staffel 2a</t>
  </si>
  <si>
    <t xml:space="preserve">Vloerbedekking </t>
  </si>
  <si>
    <t>Staffel 2b</t>
  </si>
  <si>
    <t>Specials vloerbedekking</t>
  </si>
  <si>
    <t>Staffel 3</t>
  </si>
  <si>
    <t>korting vloerbedekking 2a en 2b</t>
  </si>
  <si>
    <t>Binnenlichtwering</t>
  </si>
  <si>
    <t>Instructie;</t>
  </si>
  <si>
    <t>Vul enkel de geel gearceerde cellen in</t>
  </si>
  <si>
    <t>Toelichting;</t>
  </si>
  <si>
    <t>Alle op te geven prijzen zijn all-in prijzen, vermeld in euro's, exclusief btw conform paragraaf 10.2 van het aanbestedingsdocument.</t>
  </si>
  <si>
    <t>Staffel 1 en reparaties binnenlichtwering: All-in prijs inclusief alle voorkomende kosten zoals materieel en materiaal tot € 100,- en inclusief egaliseren, verwerken, slopen, exclusief materialen duurder dan € 100,- (per product/ per opdracht). Deze kosten mogen apart in rekening gebracht worden.</t>
  </si>
  <si>
    <t>Staffel 1 het opgegeven uurtarief dat wordt opgegeven bij staffel 1 wordt eveneens gehanteerd voor reparaties en voorkomende werkzaamheden van binnenlichtwering.</t>
  </si>
  <si>
    <t xml:space="preserve">De opgegeven m2 en uren zijn slechts bedoeld als weging en ter vergelijking van de verschillende Inschrijvers. Hieraan kunnen geen rechten worden ontleend. </t>
  </si>
  <si>
    <t xml:space="preserve">Staffel 2a, de prijs per m2 is opgebouwd uit egaliseren, verwerken en materiaal. </t>
  </si>
  <si>
    <t xml:space="preserve">Binnenlichtwering: vul de prijs per stuk in, inclusief montage voor plissé, rolgordijn en horizontale jaloezie / luxaflex. </t>
  </si>
  <si>
    <t>Prijzenblad standaard vloerafwerking (incl. snijverlies)</t>
  </si>
  <si>
    <t>Prijs staffel 1: &lt;50m²</t>
  </si>
  <si>
    <t xml:space="preserve">Uurtarief </t>
  </si>
  <si>
    <t>Prijs staffel 2a: 50 - 500m²</t>
  </si>
  <si>
    <t>Egaliseren 2mm/m²</t>
  </si>
  <si>
    <t>Verwerken incl. schuren, stofzuigen, leggen, aflassen en afkitten/m²</t>
  </si>
  <si>
    <t>Materiaal/m²</t>
  </si>
  <si>
    <t>Subtotaalprijs/m²</t>
  </si>
  <si>
    <t>fictief aantal m2</t>
  </si>
  <si>
    <t>Tapijttegels Desso Stratos</t>
  </si>
  <si>
    <t>Marmoleum Forbo Marmoleum Real</t>
  </si>
  <si>
    <t>PVC stroken Forbo Allure dryback</t>
  </si>
  <si>
    <t>Vinyl Forbo Eternal projectvinyl</t>
  </si>
  <si>
    <t>Slopen/m²</t>
  </si>
  <si>
    <t>Tapijt</t>
  </si>
  <si>
    <t>Tapijttegels</t>
  </si>
  <si>
    <t>Marmoleum</t>
  </si>
  <si>
    <t>PVC stroken</t>
  </si>
  <si>
    <t>Vinyl</t>
  </si>
  <si>
    <t>Prijs staffel 3: &gt;500m²</t>
  </si>
  <si>
    <t xml:space="preserve"> </t>
  </si>
  <si>
    <t>Korting</t>
  </si>
  <si>
    <t>Korting op de prijs van staffel 2a en 2b</t>
  </si>
  <si>
    <t>Prijzenblad Specials vloerafwerking (excl. btw)</t>
  </si>
  <si>
    <t xml:space="preserve">Onderstaande bedragen zijn inclusief egaliseren, verwerken incl. schuren, stofzuigen, leggen, aflassen en afkitten/m², materiaal m2 en snijverlies.  Het subtotaal in cel G36 correspondeert met cel I17 in tabblad vloerbedekking. </t>
  </si>
  <si>
    <t>Vloerbedekking 50-500m2 
(prijs per m² excl. btw)</t>
  </si>
  <si>
    <t>Vloerbedekking &gt;500m2
(prijs per m² excl. btw)</t>
  </si>
  <si>
    <t>Fictief aantal m2</t>
  </si>
  <si>
    <t>Tarkett / Desso</t>
  </si>
  <si>
    <t>Essence</t>
  </si>
  <si>
    <t>Essence Maze</t>
  </si>
  <si>
    <t>Essence Structure</t>
  </si>
  <si>
    <t>Essence Stripe</t>
  </si>
  <si>
    <t>Linon</t>
  </si>
  <si>
    <t>Airmaster</t>
  </si>
  <si>
    <t>Nazca Gold</t>
  </si>
  <si>
    <t>Airmaster Desert</t>
  </si>
  <si>
    <t>Airmaster Atmos</t>
  </si>
  <si>
    <t>Tierra Gold</t>
  </si>
  <si>
    <t>Salina Gold</t>
  </si>
  <si>
    <t>Airmaster Sphere</t>
  </si>
  <si>
    <t>Airmaster Earth</t>
  </si>
  <si>
    <t>Interface</t>
  </si>
  <si>
    <t>Heuga 727 Colour Line</t>
  </si>
  <si>
    <t xml:space="preserve">Tarkett </t>
  </si>
  <si>
    <t>ID Inspiration</t>
  </si>
  <si>
    <t>toplaag 55</t>
  </si>
  <si>
    <r>
      <t xml:space="preserve">ID </t>
    </r>
    <r>
      <rPr>
        <sz val="10"/>
        <color rgb="FFFF0000"/>
        <rFont val="Arial"/>
        <family val="2"/>
      </rPr>
      <t>Evolution</t>
    </r>
  </si>
  <si>
    <t>Moduleo</t>
  </si>
  <si>
    <t>Roots</t>
  </si>
  <si>
    <t>Subtotaal specials</t>
  </si>
  <si>
    <t>Prijzenblad binnenlichtwering (excl. btw) inclusief montage</t>
  </si>
  <si>
    <t>Plissé standaard P70 - prijsgroep 2 (excl. btw)</t>
  </si>
  <si>
    <t>breedte</t>
  </si>
  <si>
    <t>hoogte</t>
  </si>
  <si>
    <t>Subtotaal plisse</t>
  </si>
  <si>
    <t>Rolgordijn XL, type 10 standaard vrijhangend (excl. btw)</t>
  </si>
  <si>
    <t>Subtotaal rolgordijn</t>
  </si>
  <si>
    <t>Horizontale jaloezie, Luxaflex lamel 25 mm aluminium lamel, standaard vrijhangend (excl. btw)</t>
  </si>
  <si>
    <t>Subtotaal horizontale jaloezie</t>
  </si>
  <si>
    <t>Subtotaal binnenlichtwering</t>
  </si>
  <si>
    <t>Gemiddelde korting</t>
  </si>
  <si>
    <t xml:space="preserve">Totaal </t>
  </si>
  <si>
    <t>Staffelkortingen op totaalprijs</t>
  </si>
  <si>
    <t>Productprijzen</t>
  </si>
  <si>
    <t>&gt; 20 stuks</t>
  </si>
  <si>
    <t>Korting op montageprijzen</t>
  </si>
  <si>
    <t>Uurtarief  (all-in, excl. btw) (idem uurtarief vloerbedekking staffel 1)</t>
  </si>
  <si>
    <t>reparaties en andere voorkomende werkzaamheden</t>
  </si>
  <si>
    <r>
      <rPr>
        <b/>
        <sz val="10"/>
        <color rgb="FFFF0000"/>
        <rFont val="Arial"/>
        <family val="2"/>
      </rPr>
      <t xml:space="preserve">MEERPRIJS </t>
    </r>
    <r>
      <rPr>
        <b/>
        <sz val="10"/>
        <rFont val="Arial"/>
        <family val="2"/>
      </rPr>
      <t>E</t>
    </r>
    <r>
      <rPr>
        <b/>
        <sz val="10"/>
        <color theme="1"/>
        <rFont val="Arial"/>
        <family val="2"/>
      </rPr>
      <t>galiseren 2mm sneldrogend/m²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</si>
</sst>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BABE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/>
    <xf numFmtId="0" fontId="7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8" fillId="0" borderId="0" xfId="0" applyFont="1" applyAlignment="1">
      <alignment vertic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9" fontId="0" fillId="0" borderId="1" xfId="0" applyNumberForma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 vertical="top"/>
      <protection locked="0" hidden="1"/>
    </xf>
    <xf numFmtId="10" fontId="0" fillId="2" borderId="1" xfId="0" applyNumberFormat="1" applyFill="1" applyBorder="1" applyAlignment="1" applyProtection="1">
      <alignment horizontal="right"/>
      <protection locked="0" hidden="1"/>
    </xf>
    <xf numFmtId="0" fontId="0" fillId="0" borderId="1" xfId="0" applyBorder="1" applyAlignment="1">
      <alignment horizontal="center" vertical="top"/>
    </xf>
    <xf numFmtId="10" fontId="0" fillId="0" borderId="0" xfId="0" applyNumberFormat="1"/>
    <xf numFmtId="44" fontId="0" fillId="0" borderId="1" xfId="0" applyNumberFormat="1" applyBorder="1" applyAlignment="1">
      <alignment horizontal="right"/>
    </xf>
    <xf numFmtId="7" fontId="0" fillId="2" borderId="1" xfId="0" applyNumberFormat="1" applyFill="1" applyBorder="1" applyAlignment="1" applyProtection="1">
      <alignment horizontal="right"/>
      <protection locked="0" hidden="1"/>
    </xf>
    <xf numFmtId="7" fontId="0" fillId="4" borderId="0" xfId="0" applyNumberFormat="1" applyFill="1"/>
    <xf numFmtId="164" fontId="0" fillId="5" borderId="1" xfId="0" applyNumberFormat="1" applyFill="1" applyBorder="1" applyAlignment="1" applyProtection="1">
      <alignment horizontal="right" vertical="top"/>
      <protection locked="0"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3" borderId="0" xfId="0" applyFill="1"/>
    <xf numFmtId="0" fontId="0" fillId="3" borderId="1" xfId="0" applyFill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6" fillId="6" borderId="1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1" fillId="6" borderId="2" xfId="0" applyFont="1" applyFill="1" applyBorder="1"/>
    <xf numFmtId="164" fontId="0" fillId="6" borderId="1" xfId="0" applyNumberFormat="1" applyFill="1" applyBorder="1" applyAlignment="1" applyProtection="1">
      <alignment horizontal="right"/>
      <protection locked="0" hidden="1"/>
    </xf>
    <xf numFmtId="0" fontId="0" fillId="6" borderId="3" xfId="0" applyFill="1" applyBorder="1"/>
    <xf numFmtId="0" fontId="0" fillId="0" borderId="0" xfId="0" applyAlignment="1">
      <alignment wrapText="1"/>
    </xf>
    <xf numFmtId="2" fontId="0" fillId="0" borderId="0" xfId="0" applyNumberFormat="1"/>
    <xf numFmtId="164" fontId="0" fillId="6" borderId="0" xfId="0" applyNumberFormat="1" applyFill="1"/>
    <xf numFmtId="164" fontId="0" fillId="3" borderId="0" xfId="0" applyNumberFormat="1" applyFill="1"/>
    <xf numFmtId="164" fontId="0" fillId="5" borderId="0" xfId="0" applyNumberFormat="1" applyFill="1"/>
    <xf numFmtId="1" fontId="0" fillId="0" borderId="0" xfId="0" applyNumberFormat="1" applyAlignment="1">
      <alignment horizontal="center" vertical="top"/>
    </xf>
    <xf numFmtId="0" fontId="0" fillId="6" borderId="5" xfId="0" applyFill="1" applyBorder="1"/>
    <xf numFmtId="164" fontId="0" fillId="0" borderId="1" xfId="0" applyNumberFormat="1" applyBorder="1" applyAlignment="1" applyProtection="1">
      <alignment horizontal="left" vertical="top"/>
      <protection locked="0" hidden="1"/>
    </xf>
    <xf numFmtId="164" fontId="0" fillId="0" borderId="1" xfId="0" applyNumberFormat="1" applyBorder="1" applyAlignment="1">
      <alignment horizontal="center" vertical="top" wrapText="1"/>
    </xf>
    <xf numFmtId="0" fontId="0" fillId="7" borderId="0" xfId="0" applyFill="1"/>
    <xf numFmtId="164" fontId="0" fillId="7" borderId="0" xfId="0" applyNumberFormat="1" applyFill="1"/>
    <xf numFmtId="164" fontId="0" fillId="2" borderId="1" xfId="0" applyNumberFormat="1" applyFill="1" applyBorder="1" applyAlignment="1" applyProtection="1">
      <alignment horizontal="center" vertical="top"/>
      <protection locked="0" hidden="1"/>
    </xf>
    <xf numFmtId="164" fontId="0" fillId="0" borderId="0" xfId="0" applyNumberFormat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164" fontId="0" fillId="7" borderId="0" xfId="0" applyNumberFormat="1" applyFill="1" applyAlignment="1">
      <alignment horizontal="center" vertical="top"/>
    </xf>
    <xf numFmtId="0" fontId="10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164" fontId="0" fillId="6" borderId="16" xfId="0" applyNumberFormat="1" applyFill="1" applyBorder="1" applyAlignment="1">
      <alignment horizontal="right" vertical="top"/>
    </xf>
    <xf numFmtId="0" fontId="0" fillId="0" borderId="17" xfId="0" applyBorder="1" applyAlignment="1">
      <alignment horizontal="left" vertical="top"/>
    </xf>
    <xf numFmtId="164" fontId="0" fillId="0" borderId="13" xfId="0" applyNumberForma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164" fontId="0" fillId="0" borderId="19" xfId="0" applyNumberForma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3" fillId="6" borderId="20" xfId="0" applyFont="1" applyFill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164" fontId="1" fillId="0" borderId="14" xfId="0" applyNumberFormat="1" applyFont="1" applyBorder="1" applyAlignment="1">
      <alignment horizontal="left" vertical="top"/>
    </xf>
    <xf numFmtId="0" fontId="3" fillId="8" borderId="23" xfId="0" applyFont="1" applyFill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164" fontId="0" fillId="0" borderId="28" xfId="0" applyNumberFormat="1" applyBorder="1" applyAlignment="1">
      <alignment vertical="top"/>
    </xf>
    <xf numFmtId="0" fontId="0" fillId="0" borderId="27" xfId="0" applyBorder="1" applyAlignment="1">
      <alignment horizontal="left" vertical="top"/>
    </xf>
    <xf numFmtId="164" fontId="0" fillId="0" borderId="28" xfId="0" applyNumberFormat="1" applyBorder="1" applyAlignment="1">
      <alignment horizontal="right" vertical="top"/>
    </xf>
    <xf numFmtId="164" fontId="0" fillId="3" borderId="28" xfId="0" applyNumberFormat="1" applyFill="1" applyBorder="1" applyAlignment="1">
      <alignment horizontal="righ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164" fontId="1" fillId="0" borderId="13" xfId="0" applyNumberFormat="1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164" fontId="1" fillId="0" borderId="25" xfId="0" applyNumberFormat="1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164" fontId="0" fillId="0" borderId="22" xfId="0" applyNumberFormat="1" applyBorder="1" applyAlignment="1">
      <alignment horizontal="left" vertical="top"/>
    </xf>
    <xf numFmtId="164" fontId="1" fillId="0" borderId="22" xfId="0" applyNumberFormat="1" applyFont="1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9" fontId="0" fillId="2" borderId="28" xfId="0" applyNumberFormat="1" applyFill="1" applyBorder="1" applyAlignment="1" applyProtection="1">
      <alignment horizontal="right" vertical="top"/>
      <protection locked="0" hidden="1"/>
    </xf>
    <xf numFmtId="0" fontId="0" fillId="9" borderId="0" xfId="0" applyFill="1"/>
    <xf numFmtId="10" fontId="0" fillId="9" borderId="0" xfId="0" applyNumberFormat="1" applyFill="1" applyAlignment="1">
      <alignment horizontal="right" vertical="top"/>
    </xf>
    <xf numFmtId="0" fontId="3" fillId="9" borderId="23" xfId="0" applyFont="1" applyFill="1" applyBorder="1" applyAlignment="1">
      <alignment horizontal="left" vertical="top"/>
    </xf>
    <xf numFmtId="0" fontId="0" fillId="9" borderId="27" xfId="0" applyFill="1" applyBorder="1" applyAlignment="1">
      <alignment horizontal="left" vertical="top"/>
    </xf>
    <xf numFmtId="9" fontId="1" fillId="9" borderId="1" xfId="0" applyNumberFormat="1" applyFont="1" applyFill="1" applyBorder="1" applyAlignment="1" applyProtection="1">
      <alignment horizontal="left" vertical="top"/>
      <protection locked="0" hidden="1"/>
    </xf>
    <xf numFmtId="9" fontId="0" fillId="9" borderId="10" xfId="0" applyNumberFormat="1" applyFill="1" applyBorder="1" applyAlignment="1" applyProtection="1">
      <alignment horizontal="right" vertical="top"/>
      <protection locked="0" hidden="1"/>
    </xf>
    <xf numFmtId="0" fontId="11" fillId="0" borderId="0" xfId="0" applyFont="1"/>
    <xf numFmtId="0" fontId="0" fillId="2" borderId="0" xfId="0" applyFill="1" applyAlignment="1">
      <alignment vertical="top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center" vertical="top"/>
      <protection hidden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B824-CFE9-46E2-BBB5-A4D44C319A7F}">
  <dimension ref="A1:E20"/>
  <sheetViews>
    <sheetView tabSelected="1" workbookViewId="0">
      <selection activeCell="C8" sqref="C8"/>
    </sheetView>
  </sheetViews>
  <sheetFormatPr defaultRowHeight="12.75" x14ac:dyDescent="0.2"/>
  <cols>
    <col min="1" max="1" width="11.7109375" customWidth="1"/>
    <col min="2" max="2" width="31.7109375" customWidth="1"/>
    <col min="3" max="3" width="26.28515625" customWidth="1"/>
  </cols>
  <sheetData>
    <row r="1" spans="1:5" ht="20.25" x14ac:dyDescent="0.3">
      <c r="A1" s="128" t="s">
        <v>0</v>
      </c>
      <c r="B1" s="128"/>
      <c r="C1" s="128"/>
    </row>
    <row r="2" spans="1:5" ht="51" x14ac:dyDescent="0.2">
      <c r="A2" t="s">
        <v>1</v>
      </c>
      <c r="B2" t="s">
        <v>2</v>
      </c>
      <c r="C2" t="s">
        <v>3</v>
      </c>
      <c r="D2" s="57" t="s">
        <v>4</v>
      </c>
    </row>
    <row r="4" spans="1:5" x14ac:dyDescent="0.2">
      <c r="A4" s="51" t="s">
        <v>5</v>
      </c>
      <c r="B4" s="51" t="s">
        <v>6</v>
      </c>
      <c r="C4" s="59">
        <f>Vloerbedekking!I6</f>
        <v>0</v>
      </c>
      <c r="D4" s="62">
        <v>6</v>
      </c>
    </row>
    <row r="5" spans="1:5" x14ac:dyDescent="0.2">
      <c r="A5" s="43" t="s">
        <v>7</v>
      </c>
      <c r="B5" s="43" t="s">
        <v>8</v>
      </c>
      <c r="C5" s="60">
        <f>Vloerbedekking!I25</f>
        <v>0</v>
      </c>
      <c r="D5" s="62">
        <v>15</v>
      </c>
    </row>
    <row r="6" spans="1:5" x14ac:dyDescent="0.2">
      <c r="A6" s="66" t="s">
        <v>9</v>
      </c>
      <c r="B6" s="66" t="s">
        <v>10</v>
      </c>
      <c r="C6" s="67">
        <f>'Specials vloerbedekking'!G38</f>
        <v>0</v>
      </c>
      <c r="D6" s="62">
        <v>5</v>
      </c>
    </row>
    <row r="7" spans="1:5" x14ac:dyDescent="0.2">
      <c r="A7" s="116" t="s">
        <v>11</v>
      </c>
      <c r="B7" s="116" t="s">
        <v>12</v>
      </c>
      <c r="C7" s="117">
        <f>Vloerbedekking!I37</f>
        <v>0</v>
      </c>
      <c r="D7" s="62">
        <v>6</v>
      </c>
    </row>
    <row r="8" spans="1:5" x14ac:dyDescent="0.2">
      <c r="A8" s="50"/>
      <c r="B8" s="50" t="s">
        <v>13</v>
      </c>
      <c r="C8" s="61">
        <f>Binnenlichtwering!N50</f>
        <v>0</v>
      </c>
      <c r="D8" s="62">
        <v>8</v>
      </c>
      <c r="E8" s="58"/>
    </row>
    <row r="9" spans="1:5" x14ac:dyDescent="0.2">
      <c r="D9" s="62">
        <f>SUM(D4:D8)</f>
        <v>40</v>
      </c>
    </row>
    <row r="14" spans="1:5" x14ac:dyDescent="0.2">
      <c r="A14" t="s">
        <v>14</v>
      </c>
      <c r="B14" s="123" t="s">
        <v>15</v>
      </c>
      <c r="C14" s="123"/>
      <c r="D14" s="123"/>
    </row>
    <row r="15" spans="1:5" x14ac:dyDescent="0.2">
      <c r="A15" t="s">
        <v>16</v>
      </c>
      <c r="B15" s="48" t="s">
        <v>17</v>
      </c>
    </row>
    <row r="16" spans="1:5" x14ac:dyDescent="0.2">
      <c r="B16" s="48" t="s">
        <v>18</v>
      </c>
    </row>
    <row r="17" spans="2:2" x14ac:dyDescent="0.2">
      <c r="B17" s="48" t="s">
        <v>19</v>
      </c>
    </row>
    <row r="18" spans="2:2" x14ac:dyDescent="0.2">
      <c r="B18" s="48" t="s">
        <v>20</v>
      </c>
    </row>
    <row r="19" spans="2:2" x14ac:dyDescent="0.2">
      <c r="B19" s="48" t="s">
        <v>21</v>
      </c>
    </row>
    <row r="20" spans="2:2" x14ac:dyDescent="0.2">
      <c r="B20" s="48" t="s">
        <v>22</v>
      </c>
    </row>
  </sheetData>
  <sheetProtection algorithmName="SHA-512" hashValue="8x/CZ1eDNAuB6J4awLHwFWdP/t6SYOG1nffXkM8OyrBKpafMBPUJKAsk98bzzq+LjiLHX8HG41s0VLLBZAGQUQ==" saltValue="aUes/hwxduM9ly44IUyMag==" spinCount="100000" sheet="1" objects="1" scenarios="1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7"/>
  <sheetViews>
    <sheetView topLeftCell="A8" zoomScale="90" zoomScaleNormal="90" workbookViewId="0">
      <selection activeCell="C23" sqref="C23"/>
    </sheetView>
  </sheetViews>
  <sheetFormatPr defaultColWidth="9.140625" defaultRowHeight="12.75" x14ac:dyDescent="0.2"/>
  <cols>
    <col min="1" max="1" width="9.140625" style="1"/>
    <col min="2" max="2" width="42.140625" style="1" customWidth="1"/>
    <col min="3" max="3" width="31.7109375" style="1" customWidth="1"/>
    <col min="4" max="4" width="23.28515625" style="1" customWidth="1"/>
    <col min="5" max="5" width="17" style="1" customWidth="1"/>
    <col min="6" max="6" width="16.5703125" style="1" bestFit="1" customWidth="1"/>
    <col min="7" max="7" width="16.7109375" style="1" bestFit="1" customWidth="1"/>
    <col min="8" max="8" width="10.140625" style="1" bestFit="1" customWidth="1"/>
    <col min="9" max="9" width="31.5703125" style="1" customWidth="1"/>
    <col min="10" max="10" width="24.42578125" style="1" customWidth="1"/>
    <col min="11" max="11" width="45.140625" style="1" customWidth="1"/>
    <col min="12" max="13" width="9.140625" style="1"/>
    <col min="14" max="14" width="9.140625" style="1" customWidth="1"/>
    <col min="15" max="16384" width="9.140625" style="1"/>
  </cols>
  <sheetData>
    <row r="1" spans="2:11" ht="57" customHeight="1" x14ac:dyDescent="0.2">
      <c r="B1" s="129" t="s">
        <v>23</v>
      </c>
      <c r="C1" s="130"/>
      <c r="D1" s="130"/>
      <c r="E1" s="130"/>
      <c r="F1" s="130"/>
      <c r="G1" s="130"/>
      <c r="H1" s="130"/>
      <c r="I1" s="131"/>
    </row>
    <row r="2" spans="2:11" ht="21" thickBot="1" x14ac:dyDescent="0.25">
      <c r="B2" s="87"/>
      <c r="C2" s="88"/>
      <c r="D2" s="88"/>
      <c r="E2" s="88"/>
      <c r="F2" s="88"/>
      <c r="G2" s="88"/>
      <c r="H2" s="88"/>
      <c r="I2" s="88"/>
    </row>
    <row r="3" spans="2:11" ht="51.75" customHeight="1" thickTop="1" x14ac:dyDescent="0.2">
      <c r="B3" s="86" t="s">
        <v>24</v>
      </c>
      <c r="C3" s="132"/>
      <c r="D3" s="133"/>
      <c r="E3" s="133"/>
      <c r="F3" s="133"/>
      <c r="G3" s="133"/>
      <c r="H3" s="133"/>
      <c r="I3" s="134"/>
      <c r="K3" s="73"/>
    </row>
    <row r="4" spans="2:11" x14ac:dyDescent="0.2">
      <c r="B4" s="76"/>
      <c r="C4" s="23"/>
      <c r="D4" s="22"/>
      <c r="E4" s="28"/>
      <c r="F4" s="28"/>
      <c r="G4" s="22"/>
      <c r="H4" s="22"/>
      <c r="I4" s="77"/>
    </row>
    <row r="5" spans="2:11" x14ac:dyDescent="0.2">
      <c r="B5" s="78"/>
      <c r="C5" s="24" t="s">
        <v>6</v>
      </c>
      <c r="D5" s="25"/>
      <c r="E5" s="28"/>
      <c r="F5" s="28"/>
      <c r="G5" s="22"/>
      <c r="H5" s="22"/>
      <c r="I5" s="77"/>
    </row>
    <row r="6" spans="2:11" x14ac:dyDescent="0.2">
      <c r="B6" t="s">
        <v>25</v>
      </c>
      <c r="C6" s="33">
        <v>0</v>
      </c>
      <c r="D6" s="35"/>
      <c r="E6" s="28"/>
      <c r="F6" s="28"/>
      <c r="G6" s="52" t="s">
        <v>5</v>
      </c>
      <c r="H6" s="53"/>
      <c r="I6" s="79">
        <f>C6</f>
        <v>0</v>
      </c>
      <c r="K6" s="73"/>
    </row>
    <row r="7" spans="2:11" ht="13.5" thickBot="1" x14ac:dyDescent="0.25">
      <c r="B7" s="80"/>
      <c r="C7" s="81"/>
      <c r="D7" s="81"/>
      <c r="E7" s="81"/>
      <c r="F7" s="81"/>
      <c r="G7" s="74"/>
      <c r="H7" s="74"/>
      <c r="I7" s="82"/>
    </row>
    <row r="8" spans="2:11" ht="13.5" thickTop="1" x14ac:dyDescent="0.2">
      <c r="B8" s="83"/>
      <c r="C8" s="84"/>
      <c r="D8" s="84"/>
      <c r="E8" s="84"/>
      <c r="F8" s="84"/>
      <c r="G8" s="83"/>
      <c r="H8" s="83"/>
      <c r="I8" s="83"/>
    </row>
    <row r="9" spans="2:11" ht="13.5" thickBot="1" x14ac:dyDescent="0.25">
      <c r="G9" s="85"/>
    </row>
    <row r="10" spans="2:11" ht="13.5" thickTop="1" x14ac:dyDescent="0.2">
      <c r="B10" s="91" t="s">
        <v>26</v>
      </c>
      <c r="C10" s="92"/>
      <c r="D10" s="93"/>
      <c r="E10" s="93"/>
      <c r="F10" s="93"/>
      <c r="G10" s="93"/>
      <c r="H10" s="93"/>
      <c r="I10" s="94"/>
    </row>
    <row r="11" spans="2:11" ht="51" x14ac:dyDescent="0.2">
      <c r="B11" s="95"/>
      <c r="C11" s="24" t="s">
        <v>27</v>
      </c>
      <c r="D11" s="25" t="s">
        <v>28</v>
      </c>
      <c r="E11" s="24" t="s">
        <v>29</v>
      </c>
      <c r="F11" s="24" t="s">
        <v>30</v>
      </c>
      <c r="G11" s="24"/>
      <c r="H11" s="25" t="s">
        <v>31</v>
      </c>
      <c r="I11" s="96"/>
    </row>
    <row r="12" spans="2:11" x14ac:dyDescent="0.2">
      <c r="B12" s="97" t="s">
        <v>32</v>
      </c>
      <c r="C12" s="33">
        <v>0</v>
      </c>
      <c r="D12" s="33">
        <v>0</v>
      </c>
      <c r="E12" s="33">
        <v>0</v>
      </c>
      <c r="F12" s="29">
        <f>E12+D12+C12</f>
        <v>0</v>
      </c>
      <c r="G12" s="31"/>
      <c r="H12" s="31">
        <v>2200</v>
      </c>
      <c r="I12" s="98">
        <f>H12*F12</f>
        <v>0</v>
      </c>
    </row>
    <row r="13" spans="2:11" x14ac:dyDescent="0.2">
      <c r="B13" s="97" t="s">
        <v>33</v>
      </c>
      <c r="C13" s="33">
        <v>0</v>
      </c>
      <c r="D13" s="33">
        <v>0</v>
      </c>
      <c r="E13" s="33">
        <v>0</v>
      </c>
      <c r="F13" s="29">
        <f>E13+D13+C13</f>
        <v>0</v>
      </c>
      <c r="G13" s="31"/>
      <c r="H13" s="31">
        <v>650</v>
      </c>
      <c r="I13" s="98">
        <f>H13*F13</f>
        <v>0</v>
      </c>
    </row>
    <row r="14" spans="2:11" x14ac:dyDescent="0.2">
      <c r="B14" s="97" t="s">
        <v>34</v>
      </c>
      <c r="C14" s="33">
        <v>0</v>
      </c>
      <c r="D14" s="33">
        <v>0</v>
      </c>
      <c r="E14" s="33">
        <v>0</v>
      </c>
      <c r="F14" s="29">
        <f>E14+D14+C14</f>
        <v>0</v>
      </c>
      <c r="G14" s="31"/>
      <c r="H14" s="31">
        <v>1600</v>
      </c>
      <c r="I14" s="98">
        <f>H14*F14</f>
        <v>0</v>
      </c>
    </row>
    <row r="15" spans="2:11" x14ac:dyDescent="0.2">
      <c r="B15" s="97" t="s">
        <v>35</v>
      </c>
      <c r="C15" s="33">
        <v>0</v>
      </c>
      <c r="D15" s="33">
        <v>0</v>
      </c>
      <c r="E15" s="33">
        <v>0</v>
      </c>
      <c r="F15" s="29">
        <f>E15+D15+C15</f>
        <v>0</v>
      </c>
      <c r="G15" s="31"/>
      <c r="H15" s="31">
        <v>600</v>
      </c>
      <c r="I15" s="98">
        <f>H15*F15</f>
        <v>0</v>
      </c>
    </row>
    <row r="16" spans="2:11" x14ac:dyDescent="0.2">
      <c r="B16" s="97"/>
      <c r="C16" s="64"/>
      <c r="D16" s="64"/>
      <c r="E16" s="64"/>
      <c r="F16" s="65"/>
      <c r="G16" s="31"/>
      <c r="H16" s="31"/>
      <c r="I16" s="98"/>
      <c r="K16" s="48"/>
    </row>
    <row r="17" spans="2:11" x14ac:dyDescent="0.2">
      <c r="B17" s="99"/>
      <c r="C17" s="22"/>
      <c r="D17" s="125"/>
      <c r="E17" s="22"/>
      <c r="F17" s="22"/>
      <c r="G17" s="22"/>
      <c r="H17" s="22"/>
      <c r="I17" s="96"/>
    </row>
    <row r="18" spans="2:11" x14ac:dyDescent="0.2">
      <c r="B18" s="99"/>
      <c r="C18" s="24" t="s">
        <v>36</v>
      </c>
      <c r="D18" s="22"/>
      <c r="E18" s="22"/>
      <c r="F18" s="22"/>
      <c r="G18" s="22"/>
      <c r="H18" s="22"/>
      <c r="I18" s="96"/>
    </row>
    <row r="19" spans="2:11" x14ac:dyDescent="0.2">
      <c r="B19" s="99" t="s">
        <v>37</v>
      </c>
      <c r="C19" s="33">
        <v>0</v>
      </c>
      <c r="D19" s="22"/>
      <c r="E19" s="22"/>
      <c r="F19" s="22"/>
      <c r="G19" s="30"/>
      <c r="H19" s="30">
        <v>500</v>
      </c>
      <c r="I19" s="100">
        <f>H19*C19</f>
        <v>0</v>
      </c>
    </row>
    <row r="20" spans="2:11" x14ac:dyDescent="0.2">
      <c r="B20" s="99" t="s">
        <v>38</v>
      </c>
      <c r="C20" s="33">
        <v>0</v>
      </c>
      <c r="D20" s="22"/>
      <c r="E20" s="22"/>
      <c r="F20" s="22"/>
      <c r="G20" s="30"/>
      <c r="H20" s="30">
        <v>2200</v>
      </c>
      <c r="I20" s="100">
        <f>H20*C20</f>
        <v>0</v>
      </c>
    </row>
    <row r="21" spans="2:11" x14ac:dyDescent="0.2">
      <c r="B21" s="99" t="s">
        <v>39</v>
      </c>
      <c r="C21" s="33">
        <v>0</v>
      </c>
      <c r="D21" s="22"/>
      <c r="E21" s="22"/>
      <c r="F21" s="22"/>
      <c r="G21" s="30"/>
      <c r="H21" s="30">
        <v>650</v>
      </c>
      <c r="I21" s="100">
        <f>H21*C21</f>
        <v>0</v>
      </c>
    </row>
    <row r="22" spans="2:11" x14ac:dyDescent="0.2">
      <c r="B22" s="99" t="s">
        <v>40</v>
      </c>
      <c r="C22" s="33">
        <v>0</v>
      </c>
      <c r="D22" s="22"/>
      <c r="E22" s="22"/>
      <c r="F22" s="22"/>
      <c r="G22" s="30"/>
      <c r="H22" s="30">
        <v>1600</v>
      </c>
      <c r="I22" s="100">
        <f>H22*C22</f>
        <v>0</v>
      </c>
    </row>
    <row r="23" spans="2:11" x14ac:dyDescent="0.2">
      <c r="B23" s="99" t="s">
        <v>41</v>
      </c>
      <c r="C23" s="33">
        <v>0</v>
      </c>
      <c r="D23" s="22"/>
      <c r="E23" s="22"/>
      <c r="F23" s="22"/>
      <c r="G23" s="30"/>
      <c r="H23" s="30">
        <v>600</v>
      </c>
      <c r="I23" s="100">
        <f>H23*C23</f>
        <v>0</v>
      </c>
    </row>
    <row r="24" spans="2:11" x14ac:dyDescent="0.2">
      <c r="B24" s="99"/>
      <c r="C24" s="22"/>
      <c r="D24" s="22"/>
      <c r="E24" s="22"/>
      <c r="F24" s="22"/>
      <c r="G24" s="27"/>
      <c r="H24" s="22"/>
      <c r="I24" s="96"/>
    </row>
    <row r="25" spans="2:11" x14ac:dyDescent="0.2">
      <c r="B25" s="99"/>
      <c r="C25" s="22"/>
      <c r="D25" s="22"/>
      <c r="E25" s="22"/>
      <c r="F25" s="22"/>
      <c r="G25" t="s">
        <v>7</v>
      </c>
      <c r="H25" s="44"/>
      <c r="I25" s="101">
        <f>SUM(I12:I23)</f>
        <v>0</v>
      </c>
    </row>
    <row r="26" spans="2:11" ht="13.5" thickBot="1" x14ac:dyDescent="0.25">
      <c r="B26" s="103"/>
      <c r="C26" s="74"/>
      <c r="D26" s="74"/>
      <c r="E26" s="74"/>
      <c r="F26" s="74"/>
      <c r="G26" s="104"/>
      <c r="H26" s="74"/>
      <c r="I26" s="105"/>
    </row>
    <row r="27" spans="2:11" ht="13.5" thickTop="1" x14ac:dyDescent="0.2">
      <c r="B27" s="93"/>
      <c r="C27" s="93"/>
      <c r="D27" s="93"/>
      <c r="E27" s="93"/>
      <c r="F27" s="93"/>
      <c r="G27" s="106"/>
      <c r="H27" s="93"/>
      <c r="I27" s="93"/>
    </row>
    <row r="28" spans="2:11" x14ac:dyDescent="0.2">
      <c r="B28" s="75"/>
      <c r="C28" s="89" t="s">
        <v>92</v>
      </c>
      <c r="D28" s="75"/>
      <c r="E28" s="75"/>
      <c r="F28" s="75"/>
      <c r="G28" s="90"/>
      <c r="H28" s="75"/>
      <c r="I28" s="75"/>
      <c r="K28" s="73"/>
    </row>
    <row r="29" spans="2:11" x14ac:dyDescent="0.2">
      <c r="B29" s="22" t="s">
        <v>38</v>
      </c>
      <c r="C29" s="33">
        <v>0</v>
      </c>
      <c r="D29" s="22"/>
      <c r="E29" s="22"/>
      <c r="F29" s="22"/>
      <c r="G29" s="27"/>
      <c r="H29" s="22"/>
      <c r="I29" s="22"/>
    </row>
    <row r="30" spans="2:11" x14ac:dyDescent="0.2">
      <c r="B30" s="22" t="s">
        <v>39</v>
      </c>
      <c r="C30" s="33">
        <v>0</v>
      </c>
      <c r="D30" s="22"/>
      <c r="E30" s="22"/>
      <c r="F30" s="22"/>
      <c r="G30" s="27"/>
      <c r="H30" s="22"/>
      <c r="I30" s="22"/>
    </row>
    <row r="31" spans="2:11" x14ac:dyDescent="0.2">
      <c r="B31" s="22" t="s">
        <v>40</v>
      </c>
      <c r="C31" s="33">
        <v>0</v>
      </c>
      <c r="D31" s="22"/>
      <c r="E31" s="22"/>
      <c r="F31" s="22"/>
      <c r="G31" s="27"/>
      <c r="H31" s="22"/>
      <c r="I31" s="22"/>
    </row>
    <row r="32" spans="2:11" x14ac:dyDescent="0.2">
      <c r="B32" s="22" t="s">
        <v>41</v>
      </c>
      <c r="C32" s="33">
        <v>0</v>
      </c>
      <c r="D32" s="22"/>
      <c r="E32" s="22"/>
      <c r="F32" s="22"/>
      <c r="G32" s="27"/>
      <c r="H32" s="22"/>
      <c r="I32" s="22"/>
    </row>
    <row r="33" spans="2:9" ht="13.5" thickBot="1" x14ac:dyDescent="0.25">
      <c r="B33" s="88"/>
      <c r="C33" s="112"/>
      <c r="D33" s="88"/>
      <c r="E33" s="88"/>
      <c r="F33" s="88"/>
      <c r="G33" s="113"/>
      <c r="H33" s="88"/>
      <c r="I33" s="88"/>
    </row>
    <row r="34" spans="2:9" ht="13.5" thickTop="1" x14ac:dyDescent="0.2">
      <c r="B34" s="118" t="s">
        <v>42</v>
      </c>
      <c r="C34" s="107"/>
      <c r="D34" s="108"/>
      <c r="E34" s="108"/>
      <c r="F34" s="108"/>
      <c r="G34" s="108"/>
      <c r="H34" s="108"/>
      <c r="I34" s="109"/>
    </row>
    <row r="35" spans="2:9" x14ac:dyDescent="0.2">
      <c r="B35" s="110"/>
      <c r="C35" s="22"/>
      <c r="D35" s="22"/>
      <c r="E35" s="22"/>
      <c r="F35" s="22"/>
      <c r="G35" s="22"/>
      <c r="H35" s="22"/>
      <c r="I35" s="96"/>
    </row>
    <row r="36" spans="2:9" x14ac:dyDescent="0.2">
      <c r="B36" s="99"/>
      <c r="C36" s="25"/>
      <c r="D36" s="25" t="s">
        <v>43</v>
      </c>
      <c r="E36" s="24"/>
      <c r="F36" s="22"/>
      <c r="G36" s="24" t="s">
        <v>44</v>
      </c>
      <c r="H36" s="22"/>
      <c r="I36" s="105"/>
    </row>
    <row r="37" spans="2:9" x14ac:dyDescent="0.2">
      <c r="B37" s="119" t="s">
        <v>45</v>
      </c>
      <c r="C37" s="26"/>
      <c r="D37" s="26" t="s">
        <v>43</v>
      </c>
      <c r="E37" s="27" t="s">
        <v>43</v>
      </c>
      <c r="F37" s="22"/>
      <c r="G37" s="120" t="s">
        <v>11</v>
      </c>
      <c r="H37" s="121"/>
      <c r="I37" s="115">
        <v>0</v>
      </c>
    </row>
    <row r="38" spans="2:9" ht="13.5" thickBot="1" x14ac:dyDescent="0.25">
      <c r="B38" s="111"/>
      <c r="C38" s="102"/>
      <c r="D38" s="102"/>
      <c r="E38" s="102"/>
      <c r="F38" s="102"/>
      <c r="G38" s="102"/>
      <c r="H38" s="102"/>
      <c r="I38" s="114"/>
    </row>
    <row r="39" spans="2:9" ht="13.5" thickTop="1" x14ac:dyDescent="0.2"/>
    <row r="40" spans="2:9" x14ac:dyDescent="0.2">
      <c r="F40"/>
    </row>
    <row r="41" spans="2:9" x14ac:dyDescent="0.2">
      <c r="F41"/>
    </row>
    <row r="42" spans="2:9" x14ac:dyDescent="0.2">
      <c r="F42"/>
    </row>
    <row r="43" spans="2:9" x14ac:dyDescent="0.2">
      <c r="F43"/>
    </row>
    <row r="44" spans="2:9" x14ac:dyDescent="0.2">
      <c r="F44"/>
    </row>
    <row r="45" spans="2:9" x14ac:dyDescent="0.2">
      <c r="F45"/>
    </row>
    <row r="46" spans="2:9" x14ac:dyDescent="0.2">
      <c r="F46"/>
    </row>
    <row r="47" spans="2:9" x14ac:dyDescent="0.2">
      <c r="F47"/>
    </row>
    <row r="48" spans="2:9" x14ac:dyDescent="0.2">
      <c r="F48"/>
    </row>
    <row r="49" spans="6:6" x14ac:dyDescent="0.2">
      <c r="F49"/>
    </row>
    <row r="50" spans="6:6" x14ac:dyDescent="0.2">
      <c r="F50"/>
    </row>
    <row r="51" spans="6:6" x14ac:dyDescent="0.2">
      <c r="F51"/>
    </row>
    <row r="52" spans="6:6" x14ac:dyDescent="0.2">
      <c r="F52"/>
    </row>
    <row r="53" spans="6:6" x14ac:dyDescent="0.2">
      <c r="F53"/>
    </row>
    <row r="54" spans="6:6" x14ac:dyDescent="0.2">
      <c r="F54"/>
    </row>
    <row r="55" spans="6:6" x14ac:dyDescent="0.2">
      <c r="F55"/>
    </row>
    <row r="56" spans="6:6" x14ac:dyDescent="0.2">
      <c r="F56"/>
    </row>
    <row r="57" spans="6:6" x14ac:dyDescent="0.2">
      <c r="F57"/>
    </row>
    <row r="58" spans="6:6" x14ac:dyDescent="0.2">
      <c r="F58"/>
    </row>
    <row r="59" spans="6:6" x14ac:dyDescent="0.2">
      <c r="F59"/>
    </row>
    <row r="60" spans="6:6" x14ac:dyDescent="0.2">
      <c r="F60"/>
    </row>
    <row r="61" spans="6:6" x14ac:dyDescent="0.2">
      <c r="F61"/>
    </row>
    <row r="62" spans="6:6" x14ac:dyDescent="0.2">
      <c r="F62"/>
    </row>
    <row r="63" spans="6:6" x14ac:dyDescent="0.2">
      <c r="F63"/>
    </row>
    <row r="64" spans="6:6" x14ac:dyDescent="0.2">
      <c r="F64"/>
    </row>
    <row r="65" spans="6:6" x14ac:dyDescent="0.2">
      <c r="F65"/>
    </row>
    <row r="66" spans="6:6" x14ac:dyDescent="0.2">
      <c r="F66"/>
    </row>
    <row r="67" spans="6:6" x14ac:dyDescent="0.2">
      <c r="F67"/>
    </row>
  </sheetData>
  <sheetProtection algorithmName="SHA-512" hashValue="ZSykyBaQBBaTZCUFzydGzQvgyLHMJghxb+upAZlueAby0be7OT3HUQbmJ95srqGAvrjaR9irYieDFfDKKrr7sw==" saltValue="KMabWirCoHy8jn9xri2uKw==" spinCount="100000" sheet="1" selectLockedCells="1"/>
  <mergeCells count="2">
    <mergeCell ref="B1:I1"/>
    <mergeCell ref="C3:I3"/>
  </mergeCells>
  <printOptions gridLines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opLeftCell="A6" zoomScale="115" zoomScaleNormal="115" workbookViewId="0">
      <selection activeCell="D33" sqref="D33"/>
    </sheetView>
  </sheetViews>
  <sheetFormatPr defaultRowHeight="12.75" x14ac:dyDescent="0.2"/>
  <cols>
    <col min="2" max="2" width="17.28515625" customWidth="1"/>
    <col min="3" max="3" width="21.85546875" bestFit="1" customWidth="1"/>
    <col min="4" max="5" width="15.7109375" customWidth="1"/>
    <col min="7" max="7" width="14.7109375" customWidth="1"/>
  </cols>
  <sheetData>
    <row r="1" spans="1:8" s="47" customFormat="1" ht="20.25" x14ac:dyDescent="0.2">
      <c r="A1" s="144" t="s">
        <v>46</v>
      </c>
      <c r="B1" s="145"/>
      <c r="C1" s="145"/>
      <c r="D1" s="145"/>
      <c r="E1" s="145"/>
    </row>
    <row r="2" spans="1:8" s="47" customFormat="1" ht="20.25" x14ac:dyDescent="0.2">
      <c r="A2" s="45"/>
      <c r="B2" s="46"/>
      <c r="C2" s="46"/>
      <c r="D2" s="46"/>
      <c r="E2" s="46"/>
    </row>
    <row r="3" spans="1:8" ht="12.75" customHeight="1" x14ac:dyDescent="0.2">
      <c r="A3" s="135" t="s">
        <v>47</v>
      </c>
      <c r="B3" s="136"/>
      <c r="C3" s="136"/>
      <c r="D3" s="136"/>
      <c r="E3" s="137"/>
      <c r="F3" s="13"/>
      <c r="G3" s="13"/>
      <c r="H3" s="13"/>
    </row>
    <row r="4" spans="1:8" ht="12.75" customHeight="1" x14ac:dyDescent="0.2">
      <c r="A4" s="138"/>
      <c r="B4" s="139"/>
      <c r="C4" s="139"/>
      <c r="D4" s="139"/>
      <c r="E4" s="140"/>
      <c r="F4" s="13"/>
      <c r="G4" s="13"/>
      <c r="H4" s="13"/>
    </row>
    <row r="5" spans="1:8" ht="12.75" customHeight="1" x14ac:dyDescent="0.2">
      <c r="A5" s="138"/>
      <c r="B5" s="139"/>
      <c r="C5" s="139"/>
      <c r="D5" s="139"/>
      <c r="E5" s="140"/>
      <c r="F5" s="13"/>
      <c r="G5" s="13"/>
      <c r="H5" s="13"/>
    </row>
    <row r="6" spans="1:8" ht="12.75" customHeight="1" x14ac:dyDescent="0.2">
      <c r="A6" s="138"/>
      <c r="B6" s="139"/>
      <c r="C6" s="139"/>
      <c r="D6" s="139"/>
      <c r="E6" s="140"/>
      <c r="F6" s="2"/>
      <c r="G6" s="2"/>
      <c r="H6" s="2"/>
    </row>
    <row r="7" spans="1:8" ht="12.75" customHeight="1" x14ac:dyDescent="0.2">
      <c r="A7" s="141"/>
      <c r="B7" s="142"/>
      <c r="C7" s="142"/>
      <c r="D7" s="142"/>
      <c r="E7" s="143"/>
      <c r="F7" s="2"/>
      <c r="G7" s="2"/>
      <c r="H7" s="2"/>
    </row>
    <row r="8" spans="1:8" ht="12.75" customHeight="1" x14ac:dyDescent="0.2">
      <c r="A8" s="7"/>
      <c r="B8" s="14"/>
      <c r="C8" s="14"/>
      <c r="D8" s="14"/>
      <c r="E8" s="15"/>
      <c r="F8" s="2"/>
      <c r="G8" s="2"/>
      <c r="H8" s="2"/>
    </row>
    <row r="9" spans="1:8" x14ac:dyDescent="0.2">
      <c r="A9" s="7"/>
      <c r="B9" s="1"/>
      <c r="C9" s="1"/>
      <c r="D9" s="1"/>
      <c r="E9" s="16"/>
    </row>
    <row r="10" spans="1:8" ht="51" x14ac:dyDescent="0.2">
      <c r="A10" s="7"/>
      <c r="D10" s="17" t="s">
        <v>48</v>
      </c>
      <c r="E10" s="18" t="s">
        <v>49</v>
      </c>
      <c r="F10" s="49" t="s">
        <v>50</v>
      </c>
      <c r="G10" s="41" t="s">
        <v>3</v>
      </c>
      <c r="H10" s="122"/>
    </row>
    <row r="11" spans="1:8" x14ac:dyDescent="0.2">
      <c r="A11" s="7"/>
      <c r="B11" t="s">
        <v>51</v>
      </c>
      <c r="C11" s="19" t="s">
        <v>52</v>
      </c>
      <c r="D11" s="68">
        <v>0</v>
      </c>
      <c r="E11" s="68">
        <v>0</v>
      </c>
      <c r="F11" s="42">
        <v>100</v>
      </c>
      <c r="G11" s="69">
        <f>(D11*$F11+E11*$F11)/2</f>
        <v>0</v>
      </c>
    </row>
    <row r="12" spans="1:8" x14ac:dyDescent="0.2">
      <c r="A12" s="7"/>
      <c r="C12" s="19" t="s">
        <v>53</v>
      </c>
      <c r="D12" s="68">
        <v>0</v>
      </c>
      <c r="E12" s="68">
        <v>0</v>
      </c>
      <c r="F12" s="42">
        <v>100</v>
      </c>
      <c r="G12" s="69">
        <f>(D12*$F12+E12*$F12)/2</f>
        <v>0</v>
      </c>
    </row>
    <row r="13" spans="1:8" x14ac:dyDescent="0.2">
      <c r="A13" s="7"/>
      <c r="C13" s="19" t="s">
        <v>54</v>
      </c>
      <c r="D13" s="68">
        <v>0</v>
      </c>
      <c r="E13" s="68">
        <v>0</v>
      </c>
      <c r="F13" s="42">
        <v>100</v>
      </c>
      <c r="G13" s="69">
        <f>(D13*$F13+E13*$F13)/2</f>
        <v>0</v>
      </c>
    </row>
    <row r="14" spans="1:8" x14ac:dyDescent="0.2">
      <c r="A14" s="7"/>
      <c r="C14" t="s">
        <v>55</v>
      </c>
      <c r="D14" s="68">
        <v>0</v>
      </c>
      <c r="E14" s="68">
        <v>0</v>
      </c>
      <c r="F14" s="42">
        <v>100</v>
      </c>
      <c r="G14" s="69">
        <f>(D14*$F14+E14*$F14)/2</f>
        <v>0</v>
      </c>
    </row>
    <row r="15" spans="1:8" x14ac:dyDescent="0.2">
      <c r="A15" s="7"/>
      <c r="D15" s="69"/>
      <c r="E15" s="70"/>
      <c r="F15" s="42"/>
      <c r="G15" s="69"/>
    </row>
    <row r="16" spans="1:8" x14ac:dyDescent="0.2">
      <c r="A16" s="7"/>
      <c r="B16" t="s">
        <v>51</v>
      </c>
      <c r="C16" t="s">
        <v>56</v>
      </c>
      <c r="D16" s="68">
        <v>0</v>
      </c>
      <c r="E16" s="68">
        <v>0</v>
      </c>
      <c r="F16" s="42">
        <v>100</v>
      </c>
      <c r="G16" s="69">
        <f>(D16*$F16+E16*$F16)/2</f>
        <v>0</v>
      </c>
    </row>
    <row r="17" spans="1:8" x14ac:dyDescent="0.2">
      <c r="A17" s="7"/>
      <c r="D17" s="69"/>
      <c r="E17" s="70"/>
      <c r="F17" s="42"/>
      <c r="G17" s="69"/>
    </row>
    <row r="18" spans="1:8" x14ac:dyDescent="0.2">
      <c r="A18" s="7"/>
      <c r="B18" t="s">
        <v>51</v>
      </c>
      <c r="C18" s="19" t="s">
        <v>57</v>
      </c>
      <c r="D18" s="68">
        <v>0</v>
      </c>
      <c r="E18" s="68">
        <v>0</v>
      </c>
      <c r="F18" s="42">
        <v>100</v>
      </c>
      <c r="G18" s="69">
        <f t="shared" ref="G18:G26" si="0">(D18*$F18+E18*$F18)/2</f>
        <v>0</v>
      </c>
      <c r="H18" s="124"/>
    </row>
    <row r="19" spans="1:8" x14ac:dyDescent="0.2">
      <c r="A19" s="7"/>
      <c r="C19" s="127" t="s">
        <v>58</v>
      </c>
      <c r="D19" s="68">
        <v>0</v>
      </c>
      <c r="E19" s="68">
        <v>0</v>
      </c>
      <c r="F19" s="42">
        <v>100</v>
      </c>
      <c r="G19" s="69">
        <f t="shared" si="0"/>
        <v>0</v>
      </c>
    </row>
    <row r="20" spans="1:8" x14ac:dyDescent="0.2">
      <c r="A20" s="7"/>
      <c r="C20" s="19" t="s">
        <v>59</v>
      </c>
      <c r="D20" s="68">
        <v>0</v>
      </c>
      <c r="E20" s="68">
        <v>0</v>
      </c>
      <c r="F20" s="42">
        <v>100</v>
      </c>
      <c r="G20" s="69">
        <f t="shared" si="0"/>
        <v>0</v>
      </c>
    </row>
    <row r="21" spans="1:8" x14ac:dyDescent="0.2">
      <c r="A21" s="7"/>
      <c r="C21" s="19" t="s">
        <v>60</v>
      </c>
      <c r="D21" s="68">
        <v>0</v>
      </c>
      <c r="E21" s="68">
        <v>0</v>
      </c>
      <c r="F21" s="42">
        <v>100</v>
      </c>
      <c r="G21" s="69">
        <f t="shared" si="0"/>
        <v>0</v>
      </c>
    </row>
    <row r="22" spans="1:8" x14ac:dyDescent="0.2">
      <c r="A22" s="7"/>
      <c r="C22" s="127" t="s">
        <v>61</v>
      </c>
      <c r="D22" s="68">
        <v>0</v>
      </c>
      <c r="E22" s="68">
        <v>0</v>
      </c>
      <c r="F22" s="42">
        <v>100</v>
      </c>
      <c r="G22" s="69">
        <f t="shared" si="0"/>
        <v>0</v>
      </c>
    </row>
    <row r="23" spans="1:8" x14ac:dyDescent="0.2">
      <c r="A23" s="7"/>
      <c r="C23" s="127" t="s">
        <v>62</v>
      </c>
      <c r="D23" s="68">
        <v>0</v>
      </c>
      <c r="E23" s="68">
        <v>0</v>
      </c>
      <c r="F23" s="42">
        <v>100</v>
      </c>
      <c r="G23" s="69">
        <f t="shared" si="0"/>
        <v>0</v>
      </c>
    </row>
    <row r="24" spans="1:8" x14ac:dyDescent="0.2">
      <c r="A24" s="7"/>
      <c r="C24" s="19" t="s">
        <v>63</v>
      </c>
      <c r="D24" s="68">
        <v>0</v>
      </c>
      <c r="E24" s="68">
        <v>0</v>
      </c>
      <c r="F24" s="42">
        <v>100</v>
      </c>
      <c r="G24" s="69">
        <f t="shared" si="0"/>
        <v>0</v>
      </c>
    </row>
    <row r="25" spans="1:8" x14ac:dyDescent="0.2">
      <c r="A25" s="7"/>
      <c r="C25" s="19" t="s">
        <v>64</v>
      </c>
      <c r="D25" s="68">
        <v>0</v>
      </c>
      <c r="E25" s="68">
        <v>0</v>
      </c>
      <c r="F25" s="42">
        <v>100</v>
      </c>
      <c r="G25" s="69">
        <f t="shared" si="0"/>
        <v>0</v>
      </c>
    </row>
    <row r="26" spans="1:8" x14ac:dyDescent="0.2">
      <c r="A26" s="7"/>
      <c r="D26" s="126"/>
      <c r="E26" s="126"/>
      <c r="F26" s="42">
        <v>100</v>
      </c>
      <c r="G26" s="69">
        <f t="shared" si="0"/>
        <v>0</v>
      </c>
    </row>
    <row r="27" spans="1:8" x14ac:dyDescent="0.2">
      <c r="A27" s="7"/>
      <c r="D27" s="69"/>
      <c r="E27" s="70"/>
      <c r="F27" s="42"/>
      <c r="G27" s="69"/>
    </row>
    <row r="28" spans="1:8" x14ac:dyDescent="0.2">
      <c r="A28" s="7"/>
      <c r="B28" t="s">
        <v>65</v>
      </c>
      <c r="C28" t="s">
        <v>66</v>
      </c>
      <c r="D28" s="68">
        <v>0</v>
      </c>
      <c r="E28" s="68">
        <v>0</v>
      </c>
      <c r="F28" s="42">
        <v>100</v>
      </c>
      <c r="G28" s="69">
        <f>(D28*$F28+E28*$F28)/2</f>
        <v>0</v>
      </c>
    </row>
    <row r="29" spans="1:8" x14ac:dyDescent="0.2">
      <c r="A29" s="7"/>
      <c r="D29" s="69"/>
      <c r="E29" s="70"/>
      <c r="F29" s="42"/>
      <c r="G29" s="69"/>
    </row>
    <row r="30" spans="1:8" x14ac:dyDescent="0.2">
      <c r="A30" s="7"/>
      <c r="B30" t="s">
        <v>67</v>
      </c>
      <c r="C30" s="19" t="s">
        <v>68</v>
      </c>
      <c r="D30" s="68">
        <v>0</v>
      </c>
      <c r="E30" s="68">
        <v>0</v>
      </c>
      <c r="F30" s="42">
        <v>100</v>
      </c>
      <c r="G30" s="69">
        <f>(D30*$F30+E30*$F30)/2</f>
        <v>0</v>
      </c>
    </row>
    <row r="31" spans="1:8" x14ac:dyDescent="0.2">
      <c r="A31" s="7"/>
      <c r="C31" t="s">
        <v>69</v>
      </c>
      <c r="D31" s="69"/>
      <c r="E31" s="70"/>
      <c r="F31" s="42"/>
      <c r="G31" s="69"/>
    </row>
    <row r="32" spans="1:8" x14ac:dyDescent="0.2">
      <c r="A32" s="7"/>
      <c r="D32" s="69"/>
      <c r="E32" s="70"/>
      <c r="F32" s="42"/>
      <c r="G32" s="69"/>
    </row>
    <row r="33" spans="1:7" x14ac:dyDescent="0.2">
      <c r="A33" s="7"/>
      <c r="B33" t="s">
        <v>67</v>
      </c>
      <c r="C33" s="19" t="s">
        <v>70</v>
      </c>
      <c r="D33" s="68">
        <v>0</v>
      </c>
      <c r="E33" s="68">
        <v>0</v>
      </c>
      <c r="F33" s="42">
        <v>100</v>
      </c>
      <c r="G33" s="69">
        <f>(D33*$F33+E33*$F33)/2</f>
        <v>0</v>
      </c>
    </row>
    <row r="34" spans="1:7" x14ac:dyDescent="0.2">
      <c r="A34" s="7"/>
      <c r="C34" t="s">
        <v>69</v>
      </c>
      <c r="D34" s="69"/>
      <c r="E34" s="70"/>
      <c r="F34" s="42"/>
      <c r="G34" s="69"/>
    </row>
    <row r="35" spans="1:7" x14ac:dyDescent="0.2">
      <c r="A35" s="7"/>
      <c r="D35" s="69"/>
      <c r="E35" s="70"/>
      <c r="F35" s="42"/>
      <c r="G35" s="69"/>
    </row>
    <row r="36" spans="1:7" x14ac:dyDescent="0.2">
      <c r="A36" s="7"/>
      <c r="B36" t="s">
        <v>71</v>
      </c>
      <c r="C36" s="127" t="s">
        <v>72</v>
      </c>
      <c r="D36" s="68"/>
      <c r="E36" s="68">
        <v>0</v>
      </c>
      <c r="F36" s="42">
        <v>100</v>
      </c>
      <c r="G36" s="69">
        <f>(D36*$F36+E36*$F36)/2</f>
        <v>0</v>
      </c>
    </row>
    <row r="37" spans="1:7" x14ac:dyDescent="0.2">
      <c r="A37" s="9"/>
      <c r="B37" s="10"/>
      <c r="C37" s="10" t="s">
        <v>69</v>
      </c>
      <c r="D37" s="20"/>
      <c r="E37" s="21"/>
    </row>
    <row r="38" spans="1:7" x14ac:dyDescent="0.2">
      <c r="D38" s="66" t="s">
        <v>9</v>
      </c>
      <c r="E38" s="66" t="s">
        <v>73</v>
      </c>
      <c r="F38" s="66"/>
      <c r="G38" s="71">
        <f>SUM(G11:G36)</f>
        <v>0</v>
      </c>
    </row>
  </sheetData>
  <sheetProtection algorithmName="SHA-512" hashValue="ylzcD7U7I/ctP645JY95f+VRhmtm8ZItySswj6QAmEmQ28M3WNIhs23iNW9XEYWXmoOeOiU0Ni7hRs24hWEb2A==" saltValue="vuBVMUzleyqaQUu2YCMR+g==" spinCount="100000" sheet="1" selectLockedCells="1"/>
  <mergeCells count="2">
    <mergeCell ref="A3:E7"/>
    <mergeCell ref="A1:E1"/>
  </mergeCells>
  <phoneticPr fontId="12" type="noConversion"/>
  <printOptions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topLeftCell="A8" zoomScaleNormal="100" workbookViewId="0">
      <selection activeCell="E8" sqref="E8"/>
    </sheetView>
  </sheetViews>
  <sheetFormatPr defaultRowHeight="12.75" x14ac:dyDescent="0.2"/>
  <cols>
    <col min="2" max="9" width="8.42578125" customWidth="1"/>
    <col min="10" max="10" width="9.85546875" customWidth="1"/>
    <col min="11" max="11" width="9" customWidth="1"/>
    <col min="12" max="12" width="9.7109375" customWidth="1"/>
    <col min="13" max="13" width="13.28515625" customWidth="1"/>
    <col min="14" max="14" width="24.5703125" customWidth="1"/>
  </cols>
  <sheetData>
    <row r="1" spans="1:13" ht="20.25" x14ac:dyDescent="0.2">
      <c r="A1" s="72" t="s">
        <v>74</v>
      </c>
      <c r="B1" s="72"/>
      <c r="C1" s="72"/>
      <c r="D1" s="72"/>
      <c r="E1" s="72"/>
      <c r="F1" s="72"/>
      <c r="G1" s="72"/>
    </row>
    <row r="4" spans="1:13" x14ac:dyDescent="0.2">
      <c r="A4" s="2" t="s">
        <v>75</v>
      </c>
    </row>
    <row r="6" spans="1:13" x14ac:dyDescent="0.2">
      <c r="B6" s="3" t="s">
        <v>76</v>
      </c>
    </row>
    <row r="7" spans="1:13" x14ac:dyDescent="0.2">
      <c r="A7" s="3" t="s">
        <v>77</v>
      </c>
      <c r="B7">
        <v>50</v>
      </c>
      <c r="C7">
        <v>60</v>
      </c>
      <c r="D7">
        <v>70</v>
      </c>
      <c r="E7">
        <v>80</v>
      </c>
      <c r="F7">
        <v>100</v>
      </c>
      <c r="G7">
        <v>120</v>
      </c>
      <c r="H7">
        <v>130</v>
      </c>
      <c r="I7">
        <v>140</v>
      </c>
      <c r="J7">
        <v>160</v>
      </c>
      <c r="K7">
        <v>220</v>
      </c>
      <c r="L7">
        <v>240</v>
      </c>
      <c r="M7">
        <v>300</v>
      </c>
    </row>
    <row r="8" spans="1:13" x14ac:dyDescent="0.2">
      <c r="A8">
        <v>100</v>
      </c>
      <c r="B8" s="37"/>
      <c r="C8" s="37"/>
      <c r="D8" s="37"/>
      <c r="E8" s="38">
        <v>0</v>
      </c>
      <c r="F8" s="37"/>
      <c r="G8" s="38">
        <v>0</v>
      </c>
      <c r="H8" s="37"/>
      <c r="I8" s="37"/>
      <c r="J8" s="38">
        <v>0</v>
      </c>
      <c r="K8" s="37"/>
      <c r="L8" s="37"/>
      <c r="M8" s="37"/>
    </row>
    <row r="9" spans="1:13" x14ac:dyDescent="0.2">
      <c r="A9">
        <v>120</v>
      </c>
      <c r="B9" s="37"/>
      <c r="C9" s="37"/>
      <c r="D9" s="38">
        <v>0</v>
      </c>
      <c r="E9" s="37"/>
      <c r="F9" s="38">
        <v>0</v>
      </c>
      <c r="G9" s="37"/>
      <c r="H9" s="38">
        <v>0</v>
      </c>
      <c r="I9" s="37"/>
      <c r="J9" s="38">
        <v>0</v>
      </c>
      <c r="K9" s="38">
        <v>0</v>
      </c>
      <c r="L9" s="37"/>
      <c r="M9" s="37"/>
    </row>
    <row r="10" spans="1:13" x14ac:dyDescent="0.2">
      <c r="A10">
        <v>140</v>
      </c>
      <c r="B10" s="37"/>
      <c r="C10" s="37"/>
      <c r="D10" s="37"/>
      <c r="E10" s="38">
        <v>0</v>
      </c>
      <c r="F10" s="37"/>
      <c r="G10" s="38">
        <v>0</v>
      </c>
      <c r="H10" s="37"/>
      <c r="I10" s="37"/>
      <c r="J10" s="38">
        <v>0</v>
      </c>
      <c r="K10" s="37"/>
      <c r="L10" s="37"/>
      <c r="M10" s="37"/>
    </row>
    <row r="11" spans="1:13" x14ac:dyDescent="0.2">
      <c r="A11">
        <v>160</v>
      </c>
      <c r="B11" s="37"/>
      <c r="C11" s="37"/>
      <c r="D11" s="37"/>
      <c r="E11" s="37"/>
      <c r="F11" s="38">
        <v>0</v>
      </c>
      <c r="G11" s="37"/>
      <c r="H11" s="37"/>
      <c r="I11" s="37"/>
      <c r="J11" s="37"/>
      <c r="K11" s="37"/>
      <c r="L11" s="37"/>
      <c r="M11" s="38">
        <v>0</v>
      </c>
    </row>
    <row r="12" spans="1:13" x14ac:dyDescent="0.2">
      <c r="A12">
        <v>180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">
      <c r="A13">
        <v>200</v>
      </c>
      <c r="B13" s="37"/>
      <c r="C13" s="38">
        <v>0</v>
      </c>
      <c r="D13" s="37"/>
      <c r="E13" s="37"/>
      <c r="F13" s="38">
        <v>0</v>
      </c>
      <c r="G13" s="37"/>
      <c r="H13" s="37"/>
      <c r="I13" s="38">
        <v>0</v>
      </c>
      <c r="J13" s="37"/>
      <c r="K13" s="37"/>
      <c r="L13" s="37"/>
      <c r="M13" s="37"/>
    </row>
    <row r="14" spans="1:13" x14ac:dyDescent="0.2">
      <c r="A14">
        <v>220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">
      <c r="A15">
        <v>240</v>
      </c>
      <c r="B15" s="37"/>
      <c r="C15" s="37"/>
      <c r="D15" s="37"/>
      <c r="E15" s="37"/>
      <c r="F15" s="38">
        <v>0</v>
      </c>
      <c r="G15" s="37"/>
      <c r="H15" s="37"/>
      <c r="I15" s="37"/>
      <c r="J15" s="37"/>
      <c r="K15" s="37"/>
      <c r="L15" s="37"/>
      <c r="M15" s="37"/>
    </row>
    <row r="16" spans="1:13" x14ac:dyDescent="0.2">
      <c r="A16">
        <v>260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8">
        <v>0</v>
      </c>
      <c r="M16" s="37"/>
    </row>
    <row r="17" spans="1:13" x14ac:dyDescent="0.2">
      <c r="J17" s="148" t="s">
        <v>78</v>
      </c>
      <c r="K17" s="148"/>
      <c r="L17" s="148"/>
      <c r="M17" s="39">
        <f>E8+G8+J8+K9+J9+H9+F9+D9+E10+G10+F11+C13+F13+I13+F15+L16+M11+J10</f>
        <v>0</v>
      </c>
    </row>
    <row r="19" spans="1:13" x14ac:dyDescent="0.2">
      <c r="A19" s="2" t="s">
        <v>79</v>
      </c>
    </row>
    <row r="21" spans="1:13" x14ac:dyDescent="0.2">
      <c r="B21" s="3" t="s">
        <v>76</v>
      </c>
    </row>
    <row r="22" spans="1:13" x14ac:dyDescent="0.2">
      <c r="A22" s="3" t="s">
        <v>77</v>
      </c>
      <c r="B22">
        <v>50</v>
      </c>
      <c r="C22">
        <v>60</v>
      </c>
      <c r="D22">
        <v>70</v>
      </c>
      <c r="E22">
        <v>80</v>
      </c>
      <c r="F22">
        <v>100</v>
      </c>
      <c r="G22">
        <v>120</v>
      </c>
      <c r="H22">
        <v>130</v>
      </c>
      <c r="I22">
        <v>140</v>
      </c>
      <c r="J22">
        <v>160</v>
      </c>
      <c r="K22">
        <v>220</v>
      </c>
      <c r="L22">
        <v>240</v>
      </c>
      <c r="M22">
        <v>300</v>
      </c>
    </row>
    <row r="23" spans="1:13" x14ac:dyDescent="0.2">
      <c r="A23">
        <v>100</v>
      </c>
      <c r="B23" s="32"/>
      <c r="C23" s="32"/>
      <c r="D23" s="32"/>
      <c r="E23" s="38">
        <v>0</v>
      </c>
      <c r="F23" s="32"/>
      <c r="G23" s="38">
        <v>0</v>
      </c>
      <c r="H23" s="32"/>
      <c r="I23" s="32"/>
      <c r="J23" s="38">
        <v>0</v>
      </c>
      <c r="K23" s="32"/>
      <c r="L23" s="32"/>
      <c r="M23" s="32"/>
    </row>
    <row r="24" spans="1:13" x14ac:dyDescent="0.2">
      <c r="A24">
        <v>120</v>
      </c>
      <c r="B24" s="32"/>
      <c r="C24" s="32"/>
      <c r="D24" s="38">
        <v>0</v>
      </c>
      <c r="E24" s="32"/>
      <c r="F24" s="38">
        <v>0</v>
      </c>
      <c r="G24" s="32"/>
      <c r="H24" s="38">
        <v>0</v>
      </c>
      <c r="I24" s="32"/>
      <c r="J24" s="38">
        <v>0</v>
      </c>
      <c r="K24" s="38">
        <v>0</v>
      </c>
      <c r="L24" s="32"/>
      <c r="M24" s="32"/>
    </row>
    <row r="25" spans="1:13" x14ac:dyDescent="0.2">
      <c r="A25">
        <v>140</v>
      </c>
      <c r="B25" s="32"/>
      <c r="C25" s="32"/>
      <c r="D25" s="32"/>
      <c r="E25" s="38">
        <v>0</v>
      </c>
      <c r="F25" s="32"/>
      <c r="G25" s="38">
        <v>0</v>
      </c>
      <c r="H25" s="32"/>
      <c r="I25" s="32"/>
      <c r="J25" s="38">
        <v>0</v>
      </c>
      <c r="K25" s="32"/>
      <c r="L25" s="32"/>
      <c r="M25" s="32"/>
    </row>
    <row r="26" spans="1:13" x14ac:dyDescent="0.2">
      <c r="A26">
        <v>160</v>
      </c>
      <c r="B26" s="32"/>
      <c r="C26" s="32"/>
      <c r="D26" s="32"/>
      <c r="E26" s="32"/>
      <c r="F26" s="38">
        <v>0</v>
      </c>
      <c r="G26" s="32"/>
      <c r="H26" s="32"/>
      <c r="I26" s="32"/>
      <c r="J26" s="32"/>
      <c r="K26" s="32"/>
      <c r="L26" s="32"/>
      <c r="M26" s="38">
        <v>0</v>
      </c>
    </row>
    <row r="27" spans="1:13" x14ac:dyDescent="0.2">
      <c r="A27">
        <v>180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x14ac:dyDescent="0.2">
      <c r="A28">
        <v>200</v>
      </c>
      <c r="B28" s="32"/>
      <c r="C28" s="38">
        <v>0</v>
      </c>
      <c r="D28" s="32"/>
      <c r="E28" s="32"/>
      <c r="F28" s="38">
        <v>0</v>
      </c>
      <c r="G28" s="32"/>
      <c r="H28" s="32"/>
      <c r="I28" s="38">
        <v>0</v>
      </c>
      <c r="J28" s="32"/>
      <c r="K28" s="32"/>
      <c r="L28" s="32"/>
      <c r="M28" s="32"/>
    </row>
    <row r="29" spans="1:13" x14ac:dyDescent="0.2">
      <c r="A29">
        <v>220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x14ac:dyDescent="0.2">
      <c r="A30">
        <v>240</v>
      </c>
      <c r="B30" s="32"/>
      <c r="C30" s="32"/>
      <c r="D30" s="32"/>
      <c r="E30" s="32"/>
      <c r="F30" s="38">
        <v>0</v>
      </c>
      <c r="G30" s="32"/>
      <c r="H30" s="32"/>
      <c r="I30" s="32"/>
      <c r="J30" s="32"/>
      <c r="K30" s="32"/>
      <c r="L30" s="32"/>
      <c r="M30" s="32"/>
    </row>
    <row r="31" spans="1:13" x14ac:dyDescent="0.2">
      <c r="A31">
        <v>260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8">
        <v>0</v>
      </c>
      <c r="M31" s="32"/>
    </row>
    <row r="32" spans="1:13" x14ac:dyDescent="0.2">
      <c r="J32" s="148" t="s">
        <v>80</v>
      </c>
      <c r="K32" s="148"/>
      <c r="L32" s="148"/>
      <c r="M32" s="39">
        <f>E23+G23+J23+K24+J24+H24+F24+D24+E25+G25+J25+F26+C28+F28+I28+F30+L31+M26</f>
        <v>0</v>
      </c>
    </row>
    <row r="33" spans="1:14" x14ac:dyDescent="0.2">
      <c r="A33" s="2" t="s">
        <v>81</v>
      </c>
    </row>
    <row r="35" spans="1:14" x14ac:dyDescent="0.2">
      <c r="B35" s="3" t="s">
        <v>76</v>
      </c>
    </row>
    <row r="36" spans="1:14" x14ac:dyDescent="0.2">
      <c r="A36" s="3" t="s">
        <v>77</v>
      </c>
      <c r="B36">
        <v>50</v>
      </c>
      <c r="C36">
        <v>60</v>
      </c>
      <c r="D36">
        <v>70</v>
      </c>
      <c r="E36">
        <v>80</v>
      </c>
      <c r="F36">
        <v>100</v>
      </c>
      <c r="G36">
        <v>120</v>
      </c>
      <c r="H36">
        <v>130</v>
      </c>
      <c r="I36">
        <v>140</v>
      </c>
      <c r="J36">
        <v>160</v>
      </c>
      <c r="K36">
        <v>220</v>
      </c>
      <c r="L36">
        <v>240</v>
      </c>
      <c r="M36">
        <v>300</v>
      </c>
    </row>
    <row r="37" spans="1:14" x14ac:dyDescent="0.2">
      <c r="A37">
        <v>100</v>
      </c>
      <c r="B37" s="32"/>
      <c r="C37" s="32"/>
      <c r="D37" s="32"/>
      <c r="E37" s="38">
        <v>0</v>
      </c>
      <c r="F37" s="32"/>
      <c r="G37" s="38">
        <v>0</v>
      </c>
      <c r="H37" s="32"/>
      <c r="I37" s="32"/>
      <c r="J37" s="38">
        <v>0</v>
      </c>
      <c r="K37" s="32"/>
      <c r="L37" s="32"/>
      <c r="M37" s="32"/>
    </row>
    <row r="38" spans="1:14" x14ac:dyDescent="0.2">
      <c r="A38">
        <v>120</v>
      </c>
      <c r="B38" s="32"/>
      <c r="C38" s="32"/>
      <c r="D38" s="38">
        <v>0</v>
      </c>
      <c r="E38" s="32"/>
      <c r="F38" s="38">
        <v>0</v>
      </c>
      <c r="G38" s="32"/>
      <c r="H38" s="38">
        <v>0</v>
      </c>
      <c r="I38" s="32"/>
      <c r="J38" s="38">
        <v>0</v>
      </c>
      <c r="K38" s="38">
        <v>0</v>
      </c>
      <c r="L38" s="32"/>
      <c r="M38" s="32"/>
    </row>
    <row r="39" spans="1:14" x14ac:dyDescent="0.2">
      <c r="A39">
        <v>140</v>
      </c>
      <c r="B39" s="32"/>
      <c r="C39" s="32"/>
      <c r="D39" s="32"/>
      <c r="E39" s="38">
        <v>0</v>
      </c>
      <c r="F39" s="32"/>
      <c r="G39" s="38">
        <v>0</v>
      </c>
      <c r="H39" s="32"/>
      <c r="I39" s="32"/>
      <c r="J39" s="38">
        <v>0</v>
      </c>
      <c r="K39" s="32"/>
      <c r="L39" s="32"/>
      <c r="M39" s="32"/>
    </row>
    <row r="40" spans="1:14" x14ac:dyDescent="0.2">
      <c r="A40">
        <v>160</v>
      </c>
      <c r="B40" s="32"/>
      <c r="C40" s="32"/>
      <c r="D40" s="32"/>
      <c r="E40" s="32"/>
      <c r="F40" s="38">
        <v>0</v>
      </c>
      <c r="G40" s="32"/>
      <c r="H40" s="32"/>
      <c r="I40" s="32"/>
      <c r="J40" s="32"/>
      <c r="K40" s="32"/>
      <c r="L40" s="32"/>
      <c r="M40" s="38">
        <v>0</v>
      </c>
    </row>
    <row r="41" spans="1:14" x14ac:dyDescent="0.2">
      <c r="A41">
        <v>180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4" x14ac:dyDescent="0.2">
      <c r="A42">
        <v>200</v>
      </c>
      <c r="B42" s="32"/>
      <c r="C42" s="38">
        <v>0</v>
      </c>
      <c r="D42" s="32"/>
      <c r="E42" s="32"/>
      <c r="F42" s="38">
        <v>0</v>
      </c>
      <c r="G42" s="32"/>
      <c r="H42" s="32"/>
      <c r="I42" s="38">
        <v>0</v>
      </c>
      <c r="J42" s="32"/>
      <c r="K42" s="32"/>
      <c r="L42" s="32"/>
      <c r="M42" s="32"/>
    </row>
    <row r="43" spans="1:14" x14ac:dyDescent="0.2">
      <c r="A43">
        <v>220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4" x14ac:dyDescent="0.2">
      <c r="A44">
        <v>240</v>
      </c>
      <c r="B44" s="32"/>
      <c r="C44" s="32"/>
      <c r="D44" s="32"/>
      <c r="E44" s="32"/>
      <c r="F44" s="38">
        <v>0</v>
      </c>
      <c r="G44" s="32"/>
      <c r="H44" s="32"/>
      <c r="I44" s="32"/>
      <c r="J44" s="32"/>
      <c r="K44" s="32"/>
      <c r="L44" s="32"/>
      <c r="M44" s="32"/>
    </row>
    <row r="45" spans="1:14" x14ac:dyDescent="0.2">
      <c r="A45">
        <v>260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8">
        <v>0</v>
      </c>
      <c r="M45" s="32"/>
    </row>
    <row r="46" spans="1:14" x14ac:dyDescent="0.2">
      <c r="J46" s="148" t="s">
        <v>82</v>
      </c>
      <c r="K46" s="148"/>
      <c r="L46" s="148"/>
      <c r="M46" s="39">
        <f>E37+G37+J37+K38+J38+H38+F38+D38+E39+G39+J39+M40+F40+C42+F42+I42+F44+L45</f>
        <v>0</v>
      </c>
    </row>
    <row r="48" spans="1:14" x14ac:dyDescent="0.2">
      <c r="J48" s="149" t="s">
        <v>83</v>
      </c>
      <c r="K48" s="149"/>
      <c r="L48" s="149"/>
      <c r="N48" s="40">
        <f>M17+M32+M46</f>
        <v>0</v>
      </c>
    </row>
    <row r="49" spans="1:14" x14ac:dyDescent="0.2">
      <c r="J49" s="146" t="s">
        <v>84</v>
      </c>
      <c r="K49" s="146"/>
      <c r="L49" s="146"/>
      <c r="N49" s="36">
        <f>(G55+G61)/2</f>
        <v>0</v>
      </c>
    </row>
    <row r="50" spans="1:14" x14ac:dyDescent="0.2">
      <c r="J50" s="147" t="s">
        <v>85</v>
      </c>
      <c r="K50" s="147"/>
      <c r="L50" s="147"/>
      <c r="M50" s="50"/>
      <c r="N50" s="40">
        <f>N48-(N48*N49)</f>
        <v>0</v>
      </c>
    </row>
    <row r="53" spans="1:14" x14ac:dyDescent="0.2">
      <c r="A53" s="4" t="s">
        <v>86</v>
      </c>
      <c r="B53" s="5"/>
      <c r="C53" s="5"/>
      <c r="D53" s="5"/>
      <c r="E53" s="5"/>
      <c r="F53" s="5"/>
      <c r="G53" s="5"/>
      <c r="H53" s="6"/>
    </row>
    <row r="54" spans="1:14" x14ac:dyDescent="0.2">
      <c r="A54" s="12" t="s">
        <v>87</v>
      </c>
      <c r="H54" s="8"/>
    </row>
    <row r="55" spans="1:14" x14ac:dyDescent="0.2">
      <c r="A55" s="7" t="s">
        <v>88</v>
      </c>
      <c r="G55" s="34">
        <v>0</v>
      </c>
      <c r="H55" s="8"/>
    </row>
    <row r="56" spans="1:14" x14ac:dyDescent="0.2">
      <c r="A56" s="7"/>
      <c r="H56" s="8"/>
      <c r="I56" s="124"/>
    </row>
    <row r="57" spans="1:14" x14ac:dyDescent="0.2">
      <c r="A57" s="7"/>
      <c r="H57" s="8"/>
    </row>
    <row r="58" spans="1:14" x14ac:dyDescent="0.2">
      <c r="A58" s="9"/>
      <c r="B58" s="10"/>
      <c r="C58" s="10"/>
      <c r="D58" s="10"/>
      <c r="E58" s="10"/>
      <c r="F58" s="10"/>
      <c r="G58" s="10"/>
      <c r="H58" s="11"/>
    </row>
    <row r="60" spans="1:14" x14ac:dyDescent="0.2">
      <c r="A60" s="4" t="s">
        <v>89</v>
      </c>
      <c r="B60" s="5"/>
      <c r="C60" s="5"/>
      <c r="D60" s="5"/>
      <c r="E60" s="5"/>
      <c r="F60" s="5"/>
      <c r="G60" s="5"/>
      <c r="H60" s="6"/>
    </row>
    <row r="61" spans="1:14" x14ac:dyDescent="0.2">
      <c r="A61" s="7" t="s">
        <v>88</v>
      </c>
      <c r="G61" s="34">
        <v>0</v>
      </c>
      <c r="H61" s="8"/>
    </row>
    <row r="62" spans="1:14" x14ac:dyDescent="0.2">
      <c r="A62" s="7"/>
      <c r="H62" s="8"/>
    </row>
    <row r="63" spans="1:14" x14ac:dyDescent="0.2">
      <c r="A63" s="7"/>
      <c r="H63" s="8"/>
    </row>
    <row r="64" spans="1:14" x14ac:dyDescent="0.2">
      <c r="A64" s="9"/>
      <c r="B64" s="10"/>
      <c r="C64" s="10"/>
      <c r="D64" s="10"/>
      <c r="E64" s="10"/>
      <c r="F64" s="10"/>
      <c r="G64" s="10"/>
      <c r="H64" s="11"/>
    </row>
    <row r="66" spans="1:8" x14ac:dyDescent="0.2">
      <c r="A66" s="54" t="s">
        <v>90</v>
      </c>
      <c r="B66" s="56"/>
      <c r="C66" s="56"/>
      <c r="D66" s="56"/>
      <c r="E66" s="56"/>
      <c r="F66" s="56"/>
      <c r="G66" s="56"/>
      <c r="H66" s="6"/>
    </row>
    <row r="67" spans="1:8" x14ac:dyDescent="0.2">
      <c r="A67" s="7"/>
      <c r="H67" s="8"/>
    </row>
    <row r="68" spans="1:8" x14ac:dyDescent="0.2">
      <c r="A68" s="63" t="s">
        <v>91</v>
      </c>
      <c r="B68" s="51"/>
      <c r="C68" s="51"/>
      <c r="D68" s="51"/>
      <c r="E68" s="51"/>
      <c r="G68" s="55">
        <f>Vloerbedekking!C6</f>
        <v>0</v>
      </c>
      <c r="H68" s="8" t="s">
        <v>43</v>
      </c>
    </row>
    <row r="69" spans="1:8" x14ac:dyDescent="0.2">
      <c r="A69" s="9"/>
      <c r="B69" s="10"/>
      <c r="C69" s="10"/>
      <c r="D69" s="10"/>
      <c r="E69" s="10"/>
      <c r="F69" s="10"/>
      <c r="G69" s="10"/>
      <c r="H69" s="11"/>
    </row>
  </sheetData>
  <sheetProtection algorithmName="SHA-512" hashValue="pUrwVZ+DhX3pbGPDUSGEFjUY9g2z4p/SVRl9OYvzwji6tHWd+gBPMqrbq2iqluAi1a/XYOP1yc8x6XT0advTnQ==" saltValue="0BXw4zz1VGwB1OEsIZOdRQ==" spinCount="100000" sheet="1" selectLockedCells="1"/>
  <mergeCells count="6">
    <mergeCell ref="J49:L49"/>
    <mergeCell ref="J50:L50"/>
    <mergeCell ref="J17:L17"/>
    <mergeCell ref="J32:L32"/>
    <mergeCell ref="J46:L46"/>
    <mergeCell ref="J48:L48"/>
  </mergeCells>
  <printOptions gridLines="1"/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6F0CC1B04BD4CB11B1C81CC97EF7E" ma:contentTypeVersion="4" ma:contentTypeDescription="Een nieuw document maken." ma:contentTypeScope="" ma:versionID="49a6a5a2edf8eb36fb7081b11d4efeef">
  <xsd:schema xmlns:xsd="http://www.w3.org/2001/XMLSchema" xmlns:xs="http://www.w3.org/2001/XMLSchema" xmlns:p="http://schemas.microsoft.com/office/2006/metadata/properties" xmlns:ns2="6411fa28-3c8f-4fbd-93f8-e4351936ca50" targetNamespace="http://schemas.microsoft.com/office/2006/metadata/properties" ma:root="true" ma:fieldsID="7c1537facef470d4b3627a14cc47ec26" ns2:_="">
    <xsd:import namespace="6411fa28-3c8f-4fbd-93f8-e4351936c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1fa28-3c8f-4fbd-93f8-e4351936c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CBE186-BAC4-4232-BA1C-54788D5A1242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6411fa28-3c8f-4fbd-93f8-e4351936ca50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069D64-39AB-4C4D-A66C-09A14E65D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2BE0A-A9BB-4DA1-8A89-F1DFE1E2E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11fa28-3c8f-4fbd-93f8-e4351936c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Totaaloverzicht</vt:lpstr>
      <vt:lpstr>Vloerbedekking</vt:lpstr>
      <vt:lpstr>Specials vloerbedekking</vt:lpstr>
      <vt:lpstr>Binnenlichtwering</vt:lpstr>
      <vt:lpstr>Vloerbedekking!Afdrukbereik</vt:lpstr>
    </vt:vector>
  </TitlesOfParts>
  <Manager/>
  <Company>Fontys Hogescholen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Baghdadi,Sara S. El</dc:creator>
  <cp:keywords/>
  <dc:description/>
  <cp:lastModifiedBy>Eikelhof,Thea T.</cp:lastModifiedBy>
  <cp:revision/>
  <dcterms:created xsi:type="dcterms:W3CDTF">2019-02-05T12:11:17Z</dcterms:created>
  <dcterms:modified xsi:type="dcterms:W3CDTF">2025-07-07T10:40:46Z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0x0101008F56F0CC1B04BD4CB11B1C81CC97EF7E</vt:lpwstr>
  </property>
</Properties>
</file>