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inlichtingenbureaunl.sharepoint.com/sites/EAAccountantsdiensten/Gedeelde documenten/Aanbestedingsdocumenten/TenderNed documenten/1e NvI/"/>
    </mc:Choice>
  </mc:AlternateContent>
  <xr:revisionPtr revIDLastSave="101" documentId="13_ncr:1_{92886853-C3E0-461A-8727-FBC586033EA9}" xr6:coauthVersionLast="47" xr6:coauthVersionMax="47" xr10:uidLastSave="{74F671E9-1147-4994-888C-1987CC686049}"/>
  <bookViews>
    <workbookView xWindow="28680" yWindow="-120" windowWidth="29040" windowHeight="15720" xr2:uid="{F4F97F34-970F-4BAB-9274-FA1EC956DDBD}"/>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2" i="1" l="1"/>
  <c r="L35" i="1"/>
  <c r="F17" i="1"/>
  <c r="G17" i="1"/>
  <c r="G23" i="1"/>
  <c r="F29" i="1"/>
  <c r="G29" i="1"/>
  <c r="F35" i="1"/>
  <c r="G35" i="1"/>
  <c r="G11" i="1"/>
  <c r="F11" i="1"/>
  <c r="F42" i="1" s="1"/>
  <c r="H35" i="1"/>
  <c r="D35" i="1"/>
  <c r="H29" i="1"/>
  <c r="D29" i="1"/>
  <c r="H23" i="1"/>
  <c r="D23" i="1"/>
  <c r="H17" i="1"/>
  <c r="D17" i="1"/>
  <c r="H11" i="1"/>
  <c r="D11" i="1"/>
  <c r="L40" i="1"/>
  <c r="L39" i="1"/>
  <c r="L38" i="1"/>
  <c r="L37" i="1"/>
  <c r="L36" i="1"/>
  <c r="L34" i="1"/>
  <c r="L33" i="1"/>
  <c r="L32" i="1"/>
  <c r="L31" i="1"/>
  <c r="L30" i="1"/>
  <c r="L29" i="1"/>
  <c r="L28" i="1"/>
  <c r="L27" i="1"/>
  <c r="L26" i="1"/>
  <c r="L25" i="1"/>
  <c r="L24" i="1"/>
  <c r="L23" i="1"/>
  <c r="L22" i="1"/>
  <c r="L21" i="1"/>
  <c r="L20" i="1"/>
  <c r="L19" i="1"/>
  <c r="L18" i="1"/>
  <c r="L17" i="1"/>
  <c r="L11" i="1"/>
  <c r="L12" i="1"/>
  <c r="L13" i="1"/>
  <c r="L14" i="1"/>
  <c r="L15" i="1"/>
  <c r="L16" i="1"/>
  <c r="H42" i="1" l="1"/>
  <c r="D42" i="1"/>
  <c r="G42" i="1"/>
  <c r="M11" i="1"/>
  <c r="N11" i="1" s="1"/>
  <c r="M35" i="1"/>
  <c r="N35" i="1" s="1"/>
  <c r="M17" i="1"/>
  <c r="N17" i="1" s="1"/>
  <c r="M23" i="1"/>
  <c r="N23" i="1" s="1"/>
  <c r="M29" i="1"/>
  <c r="N29" i="1" s="1"/>
  <c r="N43" i="1" l="1"/>
  <c r="D43" i="1"/>
</calcChain>
</file>

<file path=xl/sharedStrings.xml><?xml version="1.0" encoding="utf-8"?>
<sst xmlns="http://schemas.openxmlformats.org/spreadsheetml/2006/main" count="60" uniqueCount="36">
  <si>
    <t>5.4 CRITERIUM C2 'TCO'</t>
  </si>
  <si>
    <t>Opmerkingen:</t>
  </si>
  <si>
    <t>Verwachte jaarlijkse kosten</t>
  </si>
  <si>
    <t>Dienst</t>
  </si>
  <si>
    <t>Omschrijving</t>
  </si>
  <si>
    <t>M5-M12-2025</t>
  </si>
  <si>
    <t>M1-M4-2029</t>
  </si>
  <si>
    <t>Fictieve uurverdeling</t>
  </si>
  <si>
    <t>Functies</t>
  </si>
  <si>
    <t>Tarieven Inschrijver per functie [Euro/h]</t>
  </si>
  <si>
    <t>Kosten/functie</t>
  </si>
  <si>
    <t>Kosten per dienst/jaar</t>
  </si>
  <si>
    <t>Fictieve kosten per dienst gedurende contractperiode 2025 - 2029</t>
  </si>
  <si>
    <t>a.</t>
  </si>
  <si>
    <t xml:space="preserve">Het uitvoeren en leveren van accountantsdiensten in de vorm van de accountantscontrole van het jaarverslag, inclusief het verstrekken van een accountantsoordeel in overeenstemming met de Wet SUWI en de daarmee verbonden dan wel daaruit voortvloeiende regelgeving  </t>
  </si>
  <si>
    <t>Partner/Director</t>
  </si>
  <si>
    <t>Senior Manager</t>
  </si>
  <si>
    <t>Manager</t>
  </si>
  <si>
    <t>Senior Consultant</t>
  </si>
  <si>
    <t>Medior Consultant</t>
  </si>
  <si>
    <t>Junior Consultant</t>
  </si>
  <si>
    <t>b.</t>
  </si>
  <si>
    <t>Het uitvoeren en leveren van een niet wettelijke controle.</t>
  </si>
  <si>
    <t>c.</t>
  </si>
  <si>
    <t xml:space="preserve">Het uitvoeren en leveren van IT auditdiensten: jaarlijkse audit aan de hand van door Stichting Inlichtingenbureau uit te voeren PCF-controls op basis van het Privacy Control Framework (PCF) van NOREA én de BIO-controls op basis van de Baseline Informatiebeveiliging Overheid (BIO) 2.0 </t>
  </si>
  <si>
    <t>d.</t>
  </si>
  <si>
    <t>Het op afroep uitvoeren en leveren van aanvullende adviesdiensten in relatie tot de positie van het Inlichtingenbureau richting haar opdrachtgevers en overheden, waaronder te verstaan: afstemming en correspondentie met ministeries, overheden en opdrachtgevers</t>
  </si>
  <si>
    <t>e.</t>
  </si>
  <si>
    <t xml:space="preserve">Het op afroep uitvoeren en leveren van aanvullende (advies)diensten, waaronder te verstaan: adviseren over de bedrijfsvoering, diverse werkzaamheden met betrekking tot de duiding van cijfers, assistentie bij HR-vraagstukken en de salarisadministratie </t>
  </si>
  <si>
    <t>Totale te verwachte kosten per jaar</t>
  </si>
  <si>
    <t>f. Overname- en inwerkkosten</t>
  </si>
  <si>
    <t>Contractwaarde 2025 - 2029</t>
  </si>
  <si>
    <t>Criterium C2 'TCO' 2025 - 2029</t>
  </si>
  <si>
    <t xml:space="preserve"> - </t>
  </si>
  <si>
    <r>
      <t>Inschrijvers dienen met gebruikmaking van het prijzenblad als opgenomen in</t>
    </r>
    <r>
      <rPr>
        <b/>
        <sz val="14"/>
        <color theme="1"/>
        <rFont val="Calibri"/>
        <family val="2"/>
      </rPr>
      <t xml:space="preserve"> Bijlage Prijzenblad, versie 2.0  </t>
    </r>
    <r>
      <rPr>
        <sz val="14"/>
        <color theme="1"/>
        <rFont val="Calibri"/>
        <family val="2"/>
      </rPr>
      <t xml:space="preserve">een ten behoeve van de </t>
    </r>
    <r>
      <rPr>
        <b/>
        <sz val="14"/>
        <color theme="1"/>
        <rFont val="Calibri"/>
        <family val="2"/>
      </rPr>
      <t xml:space="preserve">Inschrijving een </t>
    </r>
    <r>
      <rPr>
        <sz val="14"/>
        <color theme="1"/>
        <rFont val="Calibri"/>
        <family val="2"/>
      </rPr>
      <t>prijsopgave te doen voor onderstaande onderdelen.
De geel gemarkeerde velden dienen ingevuld te worden.</t>
    </r>
  </si>
  <si>
    <t>- De voorgaande versie van het Prijzenblad komt te vervallen. Inschrijvers dienen van het Prijzenblad, versie 2.0 gebruik te maken.
- De vermelde te verwachte jaarlijkse kosten dienen slechts ter indicatie waaraan nu en in de toekomst geen rechten kunnen worden ontleend.
- De TCO berekening gaat uit van de  te verwachten contractperiode van 1 mei 2025 tot en met 30 april 2029. De fictieve jaarkosten zijn in de jaren 2025 en 2029 naar rato berekend.
- De vermelde fictieve uren op jaarbasis voor de omschreven dienstverlening dienen slechts ter indicatie waaraan nu en in de toekomst geen rechten kunnen worden ontleend.
- Inschrijver is gerechtigd om kosten voor de overname van de werkzaamheden van de bestaande dienstverlener en haar kosten voor het inwerken van haar medewerkers op te nemen. Negatieve kosten in de vorm van een commerciele korting zijn niet toegestaan.
- Alle op te geven uurtarieven [euro/h] omvatten alle in verband met de uitvoering van de opdracht door de Opdrachtnemer te maken  waaronder mede begrepen de kosten van ontwikkeling, arbeid (inclusief avond, nacht, weekend, een feestdagentoeslagen), kantoorkosten, materialen, transport, reistijd, reiskosten, telefoon- en internet, verblijf, verzekering, belasting (met uitzondering van BTW) en heffingen.
- Beantwoording van voornoemde dient voor de Inschrijving zoals genoemd dient plaats te vinden met gebruikmaking van het Prijzenblad als opgenomen in Bijlage Prijzenblad. Het ingevulde Prijzenblad dient zoals aangegeven in paragraaf 3.6 Aanbestedingsleidraad als onderdeel van de Inschrijving via TenderNed geüpload te worden.
- Het is Opdrachtgever bekend dat er geen jaarlijkse prijsindexatie voor de TCO berekening van toepassing is. Daadwerkelijke jaarlijkse prijsindexatie vindt plaats conform het gestelde in de concept Raamovereenkomst.
- De beoordelingsmethodiek zoals beschreven in paragraaf 5.5 Aanbestedingsleidraad voor het criterium C2 'TCO' is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</si>
</sst>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
  </numFmts>
  <fonts count="18" x14ac:knownFonts="1">
    <font>
      <sz val="11"/>
      <color theme="1"/>
      <name val="Aptos Narrow"/>
      <family val="2"/>
      <scheme val="minor"/>
    </font>
    <font>
      <b/>
      <sz val="11"/>
      <color theme="1"/>
      <name val="Aptos Narrow"/>
      <family val="2"/>
      <scheme val="minor"/>
    </font>
    <font>
      <b/>
      <sz val="20"/>
      <color theme="1"/>
      <name val="Calibri"/>
      <family val="2"/>
    </font>
    <font>
      <sz val="11"/>
      <color theme="1"/>
      <name val="Calibri"/>
      <family val="2"/>
    </font>
    <font>
      <sz val="14"/>
      <color theme="1"/>
      <name val="Calibri"/>
      <family val="2"/>
    </font>
    <font>
      <b/>
      <sz val="14"/>
      <color theme="1"/>
      <name val="Calibri"/>
      <family val="2"/>
    </font>
    <font>
      <sz val="12"/>
      <color theme="1"/>
      <name val="Calibri"/>
      <family val="2"/>
    </font>
    <font>
      <b/>
      <sz val="11"/>
      <color theme="1"/>
      <name val="Calibri"/>
      <family val="2"/>
    </font>
    <font>
      <sz val="10"/>
      <color theme="1"/>
      <name val="Calibri"/>
      <family val="2"/>
    </font>
    <font>
      <sz val="10"/>
      <color theme="1"/>
      <name val="Aptos Narrow"/>
      <family val="2"/>
      <scheme val="minor"/>
    </font>
    <font>
      <b/>
      <sz val="10"/>
      <color theme="1"/>
      <name val="Calibri"/>
      <family val="2"/>
    </font>
    <font>
      <sz val="12"/>
      <color theme="1"/>
      <name val="Aptos Narrow"/>
      <family val="2"/>
      <scheme val="minor"/>
    </font>
    <font>
      <b/>
      <sz val="12"/>
      <color theme="1"/>
      <name val="Calibri"/>
      <family val="2"/>
    </font>
    <font>
      <sz val="14"/>
      <color theme="1"/>
      <name val="Aptos Narrow"/>
      <family val="2"/>
      <scheme val="minor"/>
    </font>
    <font>
      <b/>
      <sz val="16"/>
      <color theme="1"/>
      <name val="Calibri"/>
      <family val="2"/>
    </font>
    <font>
      <sz val="12"/>
      <color rgb="FF000000"/>
      <name val="Calibri"/>
      <family val="2"/>
    </font>
    <font>
      <b/>
      <sz val="14"/>
      <color theme="1"/>
      <name val="Aptos Narrow"/>
      <family val="2"/>
      <scheme val="minor"/>
    </font>
    <font>
      <b/>
      <sz val="16"/>
      <color theme="1"/>
      <name val="Aptos Narrow"/>
      <family val="2"/>
      <scheme val="minor"/>
    </font>
  </fonts>
  <fills count="3">
    <fill>
      <patternFill patternType="none"/>
    </fill>
    <fill>
      <patternFill patternType="gray125"/>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66">
    <xf numFmtId="0" fontId="0" fillId="0" borderId="0" xfId="0"/>
    <xf numFmtId="0" fontId="3" fillId="0" borderId="0" xfId="0" applyFont="1"/>
    <xf numFmtId="0" fontId="3" fillId="0" borderId="0" xfId="0" applyFont="1" applyAlignment="1">
      <alignment vertical="top" wrapText="1"/>
    </xf>
    <xf numFmtId="0" fontId="3"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xf numFmtId="0" fontId="6" fillId="0" borderId="0" xfId="0" applyFont="1" applyAlignment="1">
      <alignment horizontal="left" vertical="top"/>
    </xf>
    <xf numFmtId="0" fontId="10" fillId="0" borderId="0" xfId="0" applyFont="1" applyAlignment="1">
      <alignment horizontal="left" vertical="top" wrapText="1"/>
    </xf>
    <xf numFmtId="0" fontId="10" fillId="0" borderId="0" xfId="0" applyFont="1" applyAlignment="1">
      <alignment vertical="top"/>
    </xf>
    <xf numFmtId="0" fontId="10" fillId="0" borderId="1" xfId="0" applyFont="1" applyBorder="1" applyAlignment="1">
      <alignment vertical="top" wrapText="1"/>
    </xf>
    <xf numFmtId="0" fontId="10" fillId="0" borderId="1" xfId="0" applyFont="1" applyBorder="1" applyAlignment="1">
      <alignment horizontal="left" vertical="top" wrapText="1"/>
    </xf>
    <xf numFmtId="0" fontId="10" fillId="0" borderId="1" xfId="0" applyFont="1" applyBorder="1" applyAlignment="1">
      <alignment horizontal="center" vertical="top" wrapText="1"/>
    </xf>
    <xf numFmtId="0" fontId="8" fillId="0" borderId="1" xfId="0" applyFont="1" applyBorder="1" applyAlignment="1">
      <alignment horizontal="center" vertical="top" wrapText="1"/>
    </xf>
    <xf numFmtId="0" fontId="10" fillId="0" borderId="11" xfId="0" applyFont="1" applyBorder="1" applyAlignment="1">
      <alignment vertical="top" wrapText="1"/>
    </xf>
    <xf numFmtId="0" fontId="10" fillId="0" borderId="12" xfId="0" applyFont="1" applyBorder="1" applyAlignment="1">
      <alignment horizontal="left" vertical="top" wrapText="1"/>
    </xf>
    <xf numFmtId="0" fontId="0" fillId="0" borderId="18" xfId="0" applyBorder="1"/>
    <xf numFmtId="0" fontId="0" fillId="0" borderId="19" xfId="0" applyBorder="1"/>
    <xf numFmtId="0" fontId="14" fillId="0" borderId="0" xfId="0" applyFont="1"/>
    <xf numFmtId="165" fontId="3" fillId="0" borderId="1" xfId="0" applyNumberFormat="1" applyFont="1" applyBorder="1" applyAlignment="1">
      <alignment horizontal="center"/>
    </xf>
    <xf numFmtId="0" fontId="3" fillId="0" borderId="13" xfId="0" applyFont="1" applyBorder="1"/>
    <xf numFmtId="0" fontId="0" fillId="0" borderId="2" xfId="0" applyBorder="1"/>
    <xf numFmtId="0" fontId="0" fillId="0" borderId="4" xfId="0" applyBorder="1"/>
    <xf numFmtId="0" fontId="0" fillId="0" borderId="21" xfId="0" applyBorder="1"/>
    <xf numFmtId="0" fontId="8" fillId="0" borderId="23" xfId="0" applyFont="1" applyBorder="1" applyAlignment="1">
      <alignment horizontal="left" vertical="top" wrapText="1"/>
    </xf>
    <xf numFmtId="164" fontId="8" fillId="0" borderId="3" xfId="0" applyNumberFormat="1" applyFont="1" applyBorder="1" applyAlignment="1">
      <alignment horizontal="right" vertical="top" wrapText="1"/>
    </xf>
    <xf numFmtId="0" fontId="10" fillId="0" borderId="24" xfId="0" applyFont="1" applyBorder="1" applyAlignment="1">
      <alignment vertical="top" wrapText="1"/>
    </xf>
    <xf numFmtId="0" fontId="0" fillId="0" borderId="25" xfId="0" applyBorder="1"/>
    <xf numFmtId="0" fontId="16" fillId="0" borderId="4" xfId="0" applyFont="1" applyBorder="1"/>
    <xf numFmtId="164" fontId="14" fillId="0" borderId="29" xfId="0" applyNumberFormat="1" applyFont="1" applyBorder="1"/>
    <xf numFmtId="0" fontId="5" fillId="0" borderId="1" xfId="0" applyFont="1" applyBorder="1" applyAlignment="1">
      <alignment horizontal="center" vertical="center"/>
    </xf>
    <xf numFmtId="164" fontId="12" fillId="2" borderId="26" xfId="0" applyNumberFormat="1" applyFont="1" applyFill="1" applyBorder="1" applyAlignment="1" applyProtection="1">
      <alignment horizontal="right" vertical="top" wrapText="1"/>
      <protection locked="0"/>
    </xf>
    <xf numFmtId="164" fontId="12" fillId="2" borderId="27" xfId="0" applyNumberFormat="1" applyFont="1" applyFill="1" applyBorder="1" applyAlignment="1" applyProtection="1">
      <alignment horizontal="right" vertical="top" wrapText="1"/>
      <protection locked="0"/>
    </xf>
    <xf numFmtId="164" fontId="12" fillId="2" borderId="28" xfId="0" applyNumberFormat="1" applyFont="1" applyFill="1" applyBorder="1" applyAlignment="1" applyProtection="1">
      <alignment horizontal="right" vertical="top" wrapText="1"/>
      <protection locked="0"/>
    </xf>
    <xf numFmtId="164" fontId="16" fillId="2" borderId="22" xfId="0" applyNumberFormat="1" applyFont="1" applyFill="1" applyBorder="1" applyProtection="1">
      <protection locked="0"/>
    </xf>
    <xf numFmtId="165" fontId="6"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6" fillId="0" borderId="11" xfId="0" applyFont="1" applyBorder="1" applyAlignment="1">
      <alignment horizontal="left" vertical="top" wrapText="1"/>
    </xf>
    <xf numFmtId="0" fontId="11" fillId="0" borderId="11" xfId="0" applyFont="1" applyBorder="1" applyAlignment="1">
      <alignment horizontal="left" vertical="top" wrapText="1"/>
    </xf>
    <xf numFmtId="0" fontId="15" fillId="0" borderId="1" xfId="0" applyFont="1" applyBorder="1" applyAlignment="1">
      <alignment horizontal="left" vertical="top" wrapText="1"/>
    </xf>
    <xf numFmtId="0" fontId="11" fillId="0" borderId="1" xfId="0" applyFont="1" applyBorder="1" applyAlignment="1">
      <alignment horizontal="left" vertical="top" wrapText="1"/>
    </xf>
    <xf numFmtId="164" fontId="5" fillId="0" borderId="12" xfId="0" applyNumberFormat="1" applyFont="1" applyBorder="1" applyAlignment="1">
      <alignment horizontal="center" vertical="center" wrapText="1"/>
    </xf>
    <xf numFmtId="0" fontId="16" fillId="0" borderId="12" xfId="0" applyFont="1" applyBorder="1" applyAlignment="1">
      <alignment horizontal="center" vertical="center" wrapText="1"/>
    </xf>
    <xf numFmtId="165" fontId="3" fillId="0" borderId="16" xfId="0" applyNumberFormat="1" applyFont="1" applyBorder="1" applyAlignment="1">
      <alignment horizontal="center"/>
    </xf>
    <xf numFmtId="0" fontId="0" fillId="0" borderId="17" xfId="0" applyBorder="1" applyAlignment="1">
      <alignment horizontal="center"/>
    </xf>
    <xf numFmtId="0" fontId="0" fillId="0" borderId="15" xfId="0" applyBorder="1" applyAlignment="1">
      <alignment horizontal="center"/>
    </xf>
    <xf numFmtId="0" fontId="3" fillId="0" borderId="13" xfId="0" applyFont="1" applyBorder="1"/>
    <xf numFmtId="0" fontId="0" fillId="0" borderId="3" xfId="0" applyBorder="1"/>
    <xf numFmtId="0" fontId="3" fillId="0" borderId="14" xfId="0" applyFont="1" applyBorder="1"/>
    <xf numFmtId="0" fontId="0" fillId="0" borderId="15" xfId="0" applyBorder="1"/>
    <xf numFmtId="0" fontId="17" fillId="0" borderId="19" xfId="0" applyFont="1" applyBorder="1" applyAlignment="1">
      <alignment horizontal="left" indent="5"/>
    </xf>
    <xf numFmtId="0" fontId="17" fillId="0" borderId="20" xfId="0" applyFont="1" applyBorder="1" applyAlignment="1">
      <alignment horizontal="left" indent="5"/>
    </xf>
    <xf numFmtId="0" fontId="2" fillId="0" borderId="0" xfId="0" applyFont="1"/>
    <xf numFmtId="0" fontId="3" fillId="0" borderId="0" xfId="0" applyFont="1"/>
    <xf numFmtId="0" fontId="4" fillId="0" borderId="0" xfId="0" applyFont="1" applyAlignment="1">
      <alignment vertical="top" wrapText="1"/>
    </xf>
    <xf numFmtId="0" fontId="3" fillId="0" borderId="0" xfId="0" applyFont="1" applyAlignment="1">
      <alignment vertical="top"/>
    </xf>
    <xf numFmtId="0" fontId="7" fillId="0" borderId="7" xfId="0" applyFont="1" applyBorder="1" applyAlignment="1">
      <alignment horizontal="center" vertical="top" wrapText="1"/>
    </xf>
    <xf numFmtId="0" fontId="1" fillId="0" borderId="7" xfId="0" applyFont="1" applyBorder="1" applyAlignment="1">
      <alignment horizontal="center" vertical="top" wrapText="1"/>
    </xf>
    <xf numFmtId="0" fontId="7" fillId="0" borderId="5" xfId="0" applyFont="1" applyBorder="1" applyAlignment="1">
      <alignment horizontal="left" vertical="top" wrapText="1"/>
    </xf>
    <xf numFmtId="0" fontId="0" fillId="0" borderId="6" xfId="0" applyBorder="1" applyAlignment="1">
      <alignment horizontal="left" vertical="top" wrapText="1"/>
    </xf>
    <xf numFmtId="0" fontId="7" fillId="0" borderId="8"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4" fillId="0" borderId="0" xfId="0" quotePrefix="1" applyFont="1" applyAlignment="1">
      <alignment horizontal="left" vertical="top" wrapText="1"/>
    </xf>
    <xf numFmtId="0" fontId="13" fillId="0" borderId="0" xfId="0" applyFont="1" applyAlignment="1">
      <alignment horizontal="left" vertical="top"/>
    </xf>
  </cellXfs>
  <cellStyles count="1">
    <cellStyle name="Standaard"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15FE3-A98B-4E13-B0DA-1AB999579CC2}">
  <dimension ref="B2:AM45"/>
  <sheetViews>
    <sheetView tabSelected="1" zoomScale="80" zoomScaleNormal="80" workbookViewId="0">
      <selection activeCell="B4" sqref="B4:U4"/>
    </sheetView>
  </sheetViews>
  <sheetFormatPr defaultColWidth="8.88671875" defaultRowHeight="14.4" x14ac:dyDescent="0.3"/>
  <cols>
    <col min="1" max="1" width="8.88671875" style="1"/>
    <col min="2" max="2" width="6.33203125" style="1" customWidth="1"/>
    <col min="3" max="3" width="55.109375" style="1" customWidth="1"/>
    <col min="4" max="4" width="20.6640625" style="1" customWidth="1"/>
    <col min="5" max="8" width="15.6640625" style="1" customWidth="1"/>
    <col min="9" max="9" width="13.33203125" style="1" customWidth="1"/>
    <col min="10" max="10" width="21.5546875" style="1" customWidth="1"/>
    <col min="11" max="11" width="16" style="1" customWidth="1"/>
    <col min="12" max="12" width="13.5546875" style="1" customWidth="1"/>
    <col min="13" max="13" width="19.6640625" style="1" customWidth="1"/>
    <col min="14" max="14" width="30.109375" style="1" customWidth="1"/>
    <col min="15" max="16384" width="8.88671875" style="1"/>
  </cols>
  <sheetData>
    <row r="2" spans="2:39" ht="25.8" x14ac:dyDescent="0.5">
      <c r="B2" s="53" t="s">
        <v>0</v>
      </c>
      <c r="C2" s="54"/>
      <c r="D2" s="54"/>
      <c r="E2" s="54"/>
      <c r="F2" s="54"/>
      <c r="G2" s="54"/>
      <c r="H2" s="54"/>
      <c r="I2" s="54"/>
      <c r="J2" s="54"/>
      <c r="K2" s="54"/>
      <c r="L2" s="54"/>
      <c r="M2" s="54"/>
      <c r="N2" s="54"/>
      <c r="O2" s="54"/>
      <c r="P2" s="54"/>
      <c r="Q2" s="54"/>
      <c r="R2" s="54"/>
      <c r="S2" s="54"/>
      <c r="T2" s="54"/>
      <c r="U2" s="54"/>
    </row>
    <row r="3" spans="2:39" x14ac:dyDescent="0.3">
      <c r="L3" s="2"/>
    </row>
    <row r="4" spans="2:39" ht="60" customHeight="1" x14ac:dyDescent="0.3">
      <c r="B4" s="55" t="s">
        <v>34</v>
      </c>
      <c r="C4" s="55"/>
      <c r="D4" s="55"/>
      <c r="E4" s="55"/>
      <c r="F4" s="55"/>
      <c r="G4" s="55"/>
      <c r="H4" s="55"/>
      <c r="I4" s="55"/>
      <c r="J4" s="55"/>
      <c r="K4" s="55"/>
      <c r="L4" s="55"/>
      <c r="M4" s="55"/>
      <c r="N4" s="55"/>
      <c r="O4" s="56"/>
      <c r="P4" s="56"/>
      <c r="Q4" s="56"/>
      <c r="R4" s="56"/>
      <c r="S4" s="56"/>
      <c r="T4" s="56"/>
      <c r="U4" s="56"/>
    </row>
    <row r="5" spans="2:39" ht="21" x14ac:dyDescent="0.4">
      <c r="B5" s="17" t="s">
        <v>1</v>
      </c>
    </row>
    <row r="6" spans="2:39" s="6" customFormat="1" ht="211.2" customHeight="1" x14ac:dyDescent="0.3">
      <c r="B6" s="64" t="s">
        <v>35</v>
      </c>
      <c r="C6" s="65"/>
      <c r="D6" s="65"/>
      <c r="E6" s="65"/>
      <c r="F6" s="65"/>
      <c r="G6" s="65"/>
      <c r="H6" s="65"/>
      <c r="I6" s="65"/>
      <c r="J6" s="65"/>
      <c r="K6" s="65"/>
      <c r="L6" s="65"/>
      <c r="M6" s="65"/>
      <c r="N6" s="65"/>
    </row>
    <row r="8" spans="2:39" ht="15" thickBot="1" x14ac:dyDescent="0.35"/>
    <row r="9" spans="2:39" s="5" customFormat="1" x14ac:dyDescent="0.3">
      <c r="B9" s="59"/>
      <c r="C9" s="60"/>
      <c r="D9" s="57" t="s">
        <v>2</v>
      </c>
      <c r="E9" s="58"/>
      <c r="F9" s="58"/>
      <c r="G9" s="58"/>
      <c r="H9" s="58"/>
      <c r="I9" s="61"/>
      <c r="J9" s="62"/>
      <c r="K9" s="62"/>
      <c r="L9" s="62"/>
      <c r="M9" s="62"/>
      <c r="N9" s="63"/>
      <c r="O9" s="4"/>
      <c r="P9" s="4"/>
      <c r="Q9" s="4"/>
      <c r="R9" s="4"/>
      <c r="S9" s="4"/>
      <c r="T9" s="4"/>
      <c r="U9" s="4"/>
      <c r="V9" s="4"/>
      <c r="W9" s="4"/>
      <c r="X9" s="4"/>
      <c r="Y9" s="4"/>
      <c r="Z9" s="4"/>
      <c r="AA9" s="4"/>
      <c r="AB9" s="4"/>
      <c r="AC9" s="4"/>
      <c r="AD9" s="4"/>
      <c r="AE9" s="4"/>
      <c r="AF9" s="4"/>
      <c r="AG9" s="4"/>
      <c r="AH9" s="4"/>
      <c r="AI9" s="4"/>
      <c r="AJ9" s="4"/>
      <c r="AK9" s="4"/>
      <c r="AL9" s="4"/>
      <c r="AM9" s="4"/>
    </row>
    <row r="10" spans="2:39" s="8" customFormat="1" ht="48" customHeight="1" thickBot="1" x14ac:dyDescent="0.35">
      <c r="B10" s="13" t="s">
        <v>3</v>
      </c>
      <c r="C10" s="10" t="s">
        <v>4</v>
      </c>
      <c r="D10" s="29" t="s">
        <v>5</v>
      </c>
      <c r="E10" s="29">
        <v>2026</v>
      </c>
      <c r="F10" s="29">
        <v>2027</v>
      </c>
      <c r="G10" s="29">
        <v>2028</v>
      </c>
      <c r="H10" s="29" t="s">
        <v>6</v>
      </c>
      <c r="I10" s="11" t="s">
        <v>7</v>
      </c>
      <c r="J10" s="9" t="s">
        <v>8</v>
      </c>
      <c r="K10" s="25" t="s">
        <v>9</v>
      </c>
      <c r="L10" s="10" t="s">
        <v>10</v>
      </c>
      <c r="M10" s="10" t="s">
        <v>11</v>
      </c>
      <c r="N10" s="14" t="s">
        <v>12</v>
      </c>
      <c r="O10" s="7"/>
      <c r="P10" s="7"/>
      <c r="Q10" s="7"/>
      <c r="R10" s="7"/>
      <c r="S10" s="7"/>
      <c r="T10" s="7"/>
      <c r="U10" s="7"/>
      <c r="V10" s="7"/>
      <c r="W10" s="7"/>
      <c r="X10" s="7"/>
      <c r="Y10" s="7"/>
      <c r="Z10" s="7"/>
      <c r="AA10" s="7"/>
      <c r="AB10" s="7"/>
      <c r="AC10" s="7"/>
      <c r="AD10" s="7"/>
      <c r="AE10" s="7"/>
      <c r="AF10" s="7"/>
      <c r="AG10" s="7"/>
      <c r="AH10" s="7"/>
      <c r="AI10" s="7"/>
      <c r="AJ10" s="7"/>
      <c r="AK10" s="7"/>
      <c r="AL10" s="7"/>
      <c r="AM10" s="7"/>
    </row>
    <row r="11" spans="2:39" ht="15.6" x14ac:dyDescent="0.3">
      <c r="B11" s="38" t="s">
        <v>13</v>
      </c>
      <c r="C11" s="40" t="s">
        <v>14</v>
      </c>
      <c r="D11" s="34">
        <f>E11*0.75</f>
        <v>60000</v>
      </c>
      <c r="E11" s="34">
        <v>80000</v>
      </c>
      <c r="F11" s="34">
        <f>E11</f>
        <v>80000</v>
      </c>
      <c r="G11" s="34">
        <f>E11</f>
        <v>80000</v>
      </c>
      <c r="H11" s="34">
        <f>E11*0.25</f>
        <v>20000</v>
      </c>
      <c r="I11" s="12">
        <v>10</v>
      </c>
      <c r="J11" s="23" t="s">
        <v>15</v>
      </c>
      <c r="K11" s="30">
        <v>0</v>
      </c>
      <c r="L11" s="24">
        <f>I11*K11</f>
        <v>0</v>
      </c>
      <c r="M11" s="36">
        <f>L11+L12+L13+L14+L15+L16</f>
        <v>0</v>
      </c>
      <c r="N11" s="42">
        <f>M11*4</f>
        <v>0</v>
      </c>
      <c r="O11" s="3"/>
      <c r="P11" s="3"/>
      <c r="Q11" s="3"/>
      <c r="R11" s="3"/>
      <c r="S11" s="3"/>
      <c r="T11" s="3"/>
      <c r="U11" s="3"/>
      <c r="V11" s="3"/>
      <c r="W11" s="3"/>
      <c r="X11" s="3"/>
      <c r="Y11" s="3"/>
      <c r="Z11" s="3"/>
      <c r="AA11" s="3"/>
      <c r="AB11" s="3"/>
      <c r="AC11" s="3"/>
      <c r="AD11" s="3"/>
      <c r="AE11" s="3"/>
      <c r="AF11" s="3"/>
      <c r="AG11" s="3"/>
      <c r="AH11" s="3"/>
      <c r="AI11" s="3"/>
      <c r="AJ11" s="3"/>
      <c r="AK11" s="3"/>
      <c r="AL11" s="3"/>
      <c r="AM11" s="3"/>
    </row>
    <row r="12" spans="2:39" ht="15.6" x14ac:dyDescent="0.3">
      <c r="B12" s="39"/>
      <c r="C12" s="41"/>
      <c r="D12" s="35"/>
      <c r="E12" s="35"/>
      <c r="F12" s="35"/>
      <c r="G12" s="35"/>
      <c r="H12" s="35"/>
      <c r="I12" s="12">
        <v>35</v>
      </c>
      <c r="J12" s="23" t="s">
        <v>16</v>
      </c>
      <c r="K12" s="31">
        <v>0</v>
      </c>
      <c r="L12" s="24">
        <f>I12*K12</f>
        <v>0</v>
      </c>
      <c r="M12" s="37"/>
      <c r="N12" s="43"/>
      <c r="O12" s="3"/>
      <c r="P12" s="3"/>
      <c r="Q12" s="3"/>
      <c r="S12" s="3"/>
      <c r="T12" s="3"/>
      <c r="U12" s="3"/>
      <c r="V12" s="3"/>
      <c r="W12" s="3"/>
      <c r="X12" s="3"/>
      <c r="Y12" s="3"/>
      <c r="Z12" s="3"/>
      <c r="AA12" s="3"/>
      <c r="AB12" s="3"/>
      <c r="AC12" s="3"/>
      <c r="AD12" s="3"/>
      <c r="AE12" s="3"/>
      <c r="AF12" s="3"/>
      <c r="AG12" s="3"/>
      <c r="AH12" s="3"/>
      <c r="AI12" s="3"/>
      <c r="AJ12" s="3"/>
      <c r="AK12" s="3"/>
      <c r="AL12" s="3"/>
      <c r="AM12" s="3"/>
    </row>
    <row r="13" spans="2:39" ht="15.6" x14ac:dyDescent="0.3">
      <c r="B13" s="39"/>
      <c r="C13" s="41"/>
      <c r="D13" s="35"/>
      <c r="E13" s="35"/>
      <c r="F13" s="35"/>
      <c r="G13" s="35"/>
      <c r="H13" s="35"/>
      <c r="I13" s="12">
        <v>60</v>
      </c>
      <c r="J13" s="23" t="s">
        <v>17</v>
      </c>
      <c r="K13" s="31">
        <v>0</v>
      </c>
      <c r="L13" s="24">
        <f>I13*K13</f>
        <v>0</v>
      </c>
      <c r="M13" s="37"/>
      <c r="N13" s="43"/>
      <c r="O13" s="3"/>
      <c r="P13" s="3"/>
      <c r="Q13" s="3"/>
      <c r="R13" s="3"/>
      <c r="S13" s="3"/>
      <c r="T13" s="3"/>
      <c r="U13" s="3"/>
      <c r="V13" s="3"/>
      <c r="W13" s="3"/>
      <c r="X13" s="3"/>
      <c r="Y13" s="3"/>
      <c r="Z13" s="3"/>
      <c r="AA13" s="3"/>
      <c r="AB13" s="3"/>
      <c r="AC13" s="3"/>
      <c r="AD13" s="3"/>
      <c r="AE13" s="3"/>
      <c r="AF13" s="3"/>
      <c r="AG13" s="3"/>
      <c r="AH13" s="3"/>
      <c r="AI13" s="3"/>
      <c r="AJ13" s="3"/>
      <c r="AK13" s="3"/>
      <c r="AL13" s="3"/>
      <c r="AM13" s="3"/>
    </row>
    <row r="14" spans="2:39" ht="19.2" customHeight="1" x14ac:dyDescent="0.3">
      <c r="B14" s="39"/>
      <c r="C14" s="41"/>
      <c r="D14" s="35"/>
      <c r="E14" s="35"/>
      <c r="F14" s="35"/>
      <c r="G14" s="35"/>
      <c r="H14" s="35"/>
      <c r="I14" s="12">
        <v>160</v>
      </c>
      <c r="J14" s="23" t="s">
        <v>18</v>
      </c>
      <c r="K14" s="31">
        <v>0</v>
      </c>
      <c r="L14" s="24">
        <f>I14*K14</f>
        <v>0</v>
      </c>
      <c r="M14" s="37"/>
      <c r="N14" s="43"/>
      <c r="O14" s="3"/>
      <c r="P14" s="3"/>
      <c r="Q14" s="3"/>
      <c r="R14" s="3"/>
      <c r="S14" s="3"/>
      <c r="T14" s="3"/>
      <c r="U14" s="3"/>
      <c r="V14" s="3"/>
      <c r="W14" s="3"/>
      <c r="X14" s="3"/>
      <c r="Y14" s="3"/>
      <c r="Z14" s="3"/>
      <c r="AA14" s="3"/>
      <c r="AB14" s="3"/>
      <c r="AC14" s="3"/>
      <c r="AD14" s="3"/>
      <c r="AE14" s="3"/>
      <c r="AF14" s="3"/>
      <c r="AG14" s="3"/>
      <c r="AH14" s="3"/>
      <c r="AI14" s="3"/>
      <c r="AJ14" s="3"/>
      <c r="AK14" s="3"/>
      <c r="AL14" s="3"/>
      <c r="AM14" s="3"/>
    </row>
    <row r="15" spans="2:39" ht="15.6" x14ac:dyDescent="0.3">
      <c r="B15" s="39"/>
      <c r="C15" s="41"/>
      <c r="D15" s="35"/>
      <c r="E15" s="35"/>
      <c r="F15" s="35"/>
      <c r="G15" s="35"/>
      <c r="H15" s="35"/>
      <c r="I15" s="12">
        <v>160</v>
      </c>
      <c r="J15" s="23" t="s">
        <v>19</v>
      </c>
      <c r="K15" s="31">
        <v>0</v>
      </c>
      <c r="L15" s="24">
        <f t="shared" ref="L15:L16" si="0">I15*K15</f>
        <v>0</v>
      </c>
      <c r="M15" s="37"/>
      <c r="N15" s="43"/>
      <c r="O15" s="3"/>
      <c r="P15" s="3"/>
      <c r="Q15" s="3"/>
      <c r="R15" s="3"/>
      <c r="S15" s="3"/>
      <c r="T15" s="3"/>
      <c r="U15" s="3"/>
      <c r="V15" s="3"/>
      <c r="W15" s="3"/>
      <c r="X15" s="3"/>
      <c r="Y15" s="3"/>
      <c r="Z15" s="3"/>
      <c r="AA15" s="3"/>
      <c r="AB15" s="3"/>
      <c r="AC15" s="3"/>
      <c r="AD15" s="3"/>
      <c r="AE15" s="3"/>
      <c r="AF15" s="3"/>
      <c r="AG15" s="3"/>
      <c r="AH15" s="3"/>
      <c r="AI15" s="3"/>
      <c r="AJ15" s="3"/>
      <c r="AK15" s="3"/>
      <c r="AL15" s="3"/>
      <c r="AM15" s="3"/>
    </row>
    <row r="16" spans="2:39" ht="15.6" x14ac:dyDescent="0.3">
      <c r="B16" s="39"/>
      <c r="C16" s="41"/>
      <c r="D16" s="35"/>
      <c r="E16" s="35"/>
      <c r="F16" s="35"/>
      <c r="G16" s="35"/>
      <c r="H16" s="35"/>
      <c r="I16" s="12">
        <v>80</v>
      </c>
      <c r="J16" s="23" t="s">
        <v>20</v>
      </c>
      <c r="K16" s="31">
        <v>0</v>
      </c>
      <c r="L16" s="24">
        <f t="shared" si="0"/>
        <v>0</v>
      </c>
      <c r="M16" s="37"/>
      <c r="N16" s="43"/>
      <c r="O16" s="3"/>
      <c r="P16" s="3"/>
      <c r="Q16" s="3"/>
      <c r="R16" s="3"/>
      <c r="S16" s="3"/>
      <c r="T16" s="3"/>
      <c r="U16" s="3"/>
      <c r="V16" s="3"/>
      <c r="W16" s="3"/>
      <c r="X16" s="3"/>
      <c r="Y16" s="3"/>
      <c r="Z16" s="3"/>
      <c r="AA16" s="3"/>
      <c r="AB16" s="3"/>
      <c r="AC16" s="3"/>
      <c r="AD16" s="3"/>
      <c r="AE16" s="3"/>
      <c r="AF16" s="3"/>
      <c r="AG16" s="3"/>
      <c r="AH16" s="3"/>
      <c r="AI16" s="3"/>
      <c r="AJ16" s="3"/>
      <c r="AK16" s="3"/>
      <c r="AL16" s="3"/>
      <c r="AM16" s="3"/>
    </row>
    <row r="17" spans="2:39" ht="15.6" x14ac:dyDescent="0.3">
      <c r="B17" s="38" t="s">
        <v>21</v>
      </c>
      <c r="C17" s="40" t="s">
        <v>22</v>
      </c>
      <c r="D17" s="34">
        <f>E17*0.75</f>
        <v>15000</v>
      </c>
      <c r="E17" s="34">
        <v>20000</v>
      </c>
      <c r="F17" s="34">
        <f t="shared" ref="F17" si="1">E17</f>
        <v>20000</v>
      </c>
      <c r="G17" s="34">
        <f t="shared" ref="G17" si="2">E17</f>
        <v>20000</v>
      </c>
      <c r="H17" s="34">
        <f>E17*0.25</f>
        <v>5000</v>
      </c>
      <c r="I17" s="12">
        <v>5</v>
      </c>
      <c r="J17" s="23" t="s">
        <v>15</v>
      </c>
      <c r="K17" s="31">
        <v>0</v>
      </c>
      <c r="L17" s="24">
        <f>I17*K17</f>
        <v>0</v>
      </c>
      <c r="M17" s="36">
        <f>L17+L18+L19+L20+L21+L22</f>
        <v>0</v>
      </c>
      <c r="N17" s="42">
        <f>M17*4</f>
        <v>0</v>
      </c>
      <c r="O17" s="3"/>
      <c r="P17" s="3"/>
      <c r="Q17" s="3"/>
      <c r="R17" s="3"/>
      <c r="S17" s="3"/>
      <c r="T17" s="3"/>
      <c r="U17" s="3"/>
      <c r="V17" s="3"/>
      <c r="W17" s="3"/>
      <c r="X17" s="3"/>
      <c r="Y17" s="3"/>
      <c r="Z17" s="3"/>
      <c r="AA17" s="3"/>
      <c r="AB17" s="3"/>
      <c r="AC17" s="3"/>
      <c r="AD17" s="3"/>
      <c r="AE17" s="3"/>
      <c r="AF17" s="3"/>
      <c r="AG17" s="3"/>
      <c r="AH17" s="3"/>
      <c r="AI17" s="3"/>
      <c r="AJ17" s="3"/>
      <c r="AK17" s="3"/>
      <c r="AL17" s="3"/>
      <c r="AM17" s="3"/>
    </row>
    <row r="18" spans="2:39" ht="15.6" x14ac:dyDescent="0.3">
      <c r="B18" s="39"/>
      <c r="C18" s="41"/>
      <c r="D18" s="35"/>
      <c r="E18" s="35"/>
      <c r="F18" s="35"/>
      <c r="G18" s="35"/>
      <c r="H18" s="35"/>
      <c r="I18" s="12">
        <v>5</v>
      </c>
      <c r="J18" s="23" t="s">
        <v>16</v>
      </c>
      <c r="K18" s="31">
        <v>0</v>
      </c>
      <c r="L18" s="24">
        <f t="shared" ref="L18:L22" si="3">I18*K18</f>
        <v>0</v>
      </c>
      <c r="M18" s="37"/>
      <c r="N18" s="43"/>
      <c r="O18" s="3"/>
      <c r="P18" s="3"/>
      <c r="Q18" s="3"/>
      <c r="R18" s="3"/>
      <c r="S18" s="3"/>
      <c r="T18" s="3"/>
      <c r="U18" s="3"/>
      <c r="V18" s="3"/>
      <c r="W18" s="3"/>
      <c r="X18" s="3"/>
      <c r="Y18" s="3"/>
      <c r="Z18" s="3"/>
      <c r="AA18" s="3"/>
      <c r="AB18" s="3"/>
      <c r="AC18" s="3"/>
      <c r="AD18" s="3"/>
      <c r="AE18" s="3"/>
      <c r="AF18" s="3"/>
      <c r="AG18" s="3"/>
      <c r="AH18" s="3"/>
      <c r="AI18" s="3"/>
      <c r="AJ18" s="3"/>
      <c r="AK18" s="3"/>
      <c r="AL18" s="3"/>
      <c r="AM18" s="3"/>
    </row>
    <row r="19" spans="2:39" ht="15.6" x14ac:dyDescent="0.3">
      <c r="B19" s="39"/>
      <c r="C19" s="41"/>
      <c r="D19" s="35"/>
      <c r="E19" s="35"/>
      <c r="F19" s="35"/>
      <c r="G19" s="35"/>
      <c r="H19" s="35"/>
      <c r="I19" s="12">
        <v>10</v>
      </c>
      <c r="J19" s="23" t="s">
        <v>17</v>
      </c>
      <c r="K19" s="31">
        <v>0</v>
      </c>
      <c r="L19" s="24">
        <f t="shared" si="3"/>
        <v>0</v>
      </c>
      <c r="M19" s="37"/>
      <c r="N19" s="43"/>
      <c r="O19" s="3"/>
      <c r="P19" s="3"/>
      <c r="Q19" s="3"/>
      <c r="R19" s="3"/>
      <c r="S19" s="3"/>
      <c r="T19" s="3"/>
      <c r="U19" s="3"/>
      <c r="V19" s="3"/>
      <c r="W19" s="3"/>
      <c r="X19" s="3"/>
      <c r="Y19" s="3"/>
      <c r="Z19" s="3"/>
      <c r="AA19" s="3"/>
      <c r="AB19" s="3"/>
      <c r="AC19" s="3"/>
      <c r="AD19" s="3"/>
      <c r="AE19" s="3"/>
      <c r="AF19" s="3"/>
      <c r="AG19" s="3"/>
      <c r="AH19" s="3"/>
      <c r="AI19" s="3"/>
      <c r="AJ19" s="3"/>
      <c r="AK19" s="3"/>
      <c r="AL19" s="3"/>
      <c r="AM19" s="3"/>
    </row>
    <row r="20" spans="2:39" ht="19.2" customHeight="1" x14ac:dyDescent="0.3">
      <c r="B20" s="39"/>
      <c r="C20" s="41"/>
      <c r="D20" s="35"/>
      <c r="E20" s="35"/>
      <c r="F20" s="35"/>
      <c r="G20" s="35"/>
      <c r="H20" s="35"/>
      <c r="I20" s="12">
        <v>60</v>
      </c>
      <c r="J20" s="23" t="s">
        <v>18</v>
      </c>
      <c r="K20" s="31">
        <v>0</v>
      </c>
      <c r="L20" s="24">
        <f t="shared" si="3"/>
        <v>0</v>
      </c>
      <c r="M20" s="37"/>
      <c r="N20" s="43"/>
      <c r="O20" s="3"/>
      <c r="P20" s="3"/>
      <c r="Q20" s="3"/>
      <c r="R20" s="3"/>
      <c r="S20" s="3"/>
      <c r="T20" s="3"/>
      <c r="U20" s="3"/>
      <c r="V20" s="3"/>
      <c r="W20" s="3"/>
      <c r="X20" s="3"/>
      <c r="Y20" s="3"/>
      <c r="Z20" s="3"/>
      <c r="AA20" s="3"/>
      <c r="AB20" s="3"/>
      <c r="AC20" s="3"/>
      <c r="AD20" s="3"/>
      <c r="AE20" s="3"/>
      <c r="AF20" s="3"/>
      <c r="AG20" s="3"/>
      <c r="AH20" s="3"/>
      <c r="AI20" s="3"/>
      <c r="AJ20" s="3"/>
      <c r="AK20" s="3"/>
      <c r="AL20" s="3"/>
      <c r="AM20" s="3"/>
    </row>
    <row r="21" spans="2:39" ht="15.6" x14ac:dyDescent="0.3">
      <c r="B21" s="39"/>
      <c r="C21" s="41"/>
      <c r="D21" s="35"/>
      <c r="E21" s="35"/>
      <c r="F21" s="35"/>
      <c r="G21" s="35"/>
      <c r="H21" s="35"/>
      <c r="I21" s="12">
        <v>40</v>
      </c>
      <c r="J21" s="23" t="s">
        <v>19</v>
      </c>
      <c r="K21" s="31">
        <v>0</v>
      </c>
      <c r="L21" s="24">
        <f t="shared" si="3"/>
        <v>0</v>
      </c>
      <c r="M21" s="37"/>
      <c r="N21" s="43"/>
      <c r="O21" s="3"/>
      <c r="P21" s="3"/>
      <c r="Q21" s="3"/>
      <c r="R21" s="3"/>
      <c r="S21" s="3"/>
      <c r="T21" s="3"/>
      <c r="U21" s="3"/>
      <c r="V21" s="3"/>
      <c r="W21" s="3"/>
      <c r="X21" s="3"/>
      <c r="Y21" s="3"/>
      <c r="Z21" s="3"/>
      <c r="AA21" s="3"/>
      <c r="AB21" s="3"/>
      <c r="AC21" s="3"/>
      <c r="AD21" s="3"/>
      <c r="AE21" s="3"/>
      <c r="AF21" s="3"/>
      <c r="AG21" s="3"/>
      <c r="AH21" s="3"/>
      <c r="AI21" s="3"/>
      <c r="AJ21" s="3"/>
      <c r="AK21" s="3"/>
      <c r="AL21" s="3"/>
      <c r="AM21" s="3"/>
    </row>
    <row r="22" spans="2:39" ht="28.95" customHeight="1" x14ac:dyDescent="0.3">
      <c r="B22" s="39"/>
      <c r="C22" s="41"/>
      <c r="D22" s="35"/>
      <c r="E22" s="35"/>
      <c r="F22" s="35"/>
      <c r="G22" s="35"/>
      <c r="H22" s="35"/>
      <c r="I22" s="12">
        <v>40</v>
      </c>
      <c r="J22" s="23" t="s">
        <v>20</v>
      </c>
      <c r="K22" s="31">
        <v>0</v>
      </c>
      <c r="L22" s="24">
        <f t="shared" si="3"/>
        <v>0</v>
      </c>
      <c r="M22" s="37"/>
      <c r="N22" s="43"/>
      <c r="O22" s="3"/>
      <c r="P22" s="3"/>
      <c r="Q22" s="3"/>
      <c r="R22" s="3"/>
      <c r="S22" s="3"/>
      <c r="T22" s="3"/>
      <c r="U22" s="3"/>
      <c r="V22" s="3"/>
      <c r="W22" s="3"/>
      <c r="X22" s="3"/>
      <c r="Y22" s="3"/>
      <c r="Z22" s="3"/>
      <c r="AA22" s="3"/>
      <c r="AB22" s="3"/>
      <c r="AC22" s="3"/>
      <c r="AD22" s="3"/>
      <c r="AE22" s="3"/>
      <c r="AF22" s="3"/>
      <c r="AG22" s="3"/>
      <c r="AH22" s="3"/>
      <c r="AI22" s="3"/>
      <c r="AJ22" s="3"/>
      <c r="AK22" s="3"/>
      <c r="AL22" s="3"/>
      <c r="AM22" s="3"/>
    </row>
    <row r="23" spans="2:39" ht="15.6" x14ac:dyDescent="0.3">
      <c r="B23" s="38" t="s">
        <v>23</v>
      </c>
      <c r="C23" s="40" t="s">
        <v>24</v>
      </c>
      <c r="D23" s="34">
        <f>E23*0.75</f>
        <v>45000</v>
      </c>
      <c r="E23" s="34">
        <v>60000</v>
      </c>
      <c r="F23" s="34">
        <v>60000</v>
      </c>
      <c r="G23" s="34">
        <f t="shared" ref="G23" si="4">E23</f>
        <v>60000</v>
      </c>
      <c r="H23" s="34">
        <f>E23*0.25</f>
        <v>15000</v>
      </c>
      <c r="I23" s="12">
        <v>8</v>
      </c>
      <c r="J23" s="23" t="s">
        <v>15</v>
      </c>
      <c r="K23" s="31">
        <v>0</v>
      </c>
      <c r="L23" s="24">
        <f>I23*K23</f>
        <v>0</v>
      </c>
      <c r="M23" s="36">
        <f>L23+L24+L25+L26+L27+L28</f>
        <v>0</v>
      </c>
      <c r="N23" s="42">
        <f>M23*4</f>
        <v>0</v>
      </c>
      <c r="O23" s="3"/>
      <c r="P23" s="3"/>
      <c r="Q23" s="3"/>
      <c r="R23" s="3"/>
      <c r="S23" s="3"/>
      <c r="T23" s="3"/>
      <c r="U23" s="3"/>
      <c r="V23" s="3"/>
      <c r="W23" s="3"/>
      <c r="X23" s="3"/>
      <c r="Y23" s="3"/>
      <c r="Z23" s="3"/>
      <c r="AA23" s="3"/>
      <c r="AB23" s="3"/>
      <c r="AC23" s="3"/>
      <c r="AD23" s="3"/>
      <c r="AE23" s="3"/>
      <c r="AF23" s="3"/>
      <c r="AG23" s="3"/>
      <c r="AH23" s="3"/>
      <c r="AI23" s="3"/>
      <c r="AJ23" s="3"/>
      <c r="AK23" s="3"/>
      <c r="AL23" s="3"/>
      <c r="AM23" s="3"/>
    </row>
    <row r="24" spans="2:39" ht="15.6" x14ac:dyDescent="0.3">
      <c r="B24" s="39"/>
      <c r="C24" s="41"/>
      <c r="D24" s="35"/>
      <c r="E24" s="35"/>
      <c r="F24" s="35"/>
      <c r="G24" s="35"/>
      <c r="H24" s="35"/>
      <c r="I24" s="12">
        <v>8</v>
      </c>
      <c r="J24" s="23" t="s">
        <v>16</v>
      </c>
      <c r="K24" s="31">
        <v>0</v>
      </c>
      <c r="L24" s="24">
        <f t="shared" ref="L24:L28" si="5">I24*K24</f>
        <v>0</v>
      </c>
      <c r="M24" s="37"/>
      <c r="N24" s="43"/>
      <c r="O24" s="3"/>
      <c r="P24" s="3"/>
      <c r="Q24" s="3"/>
      <c r="R24" s="3"/>
      <c r="S24" s="3"/>
      <c r="T24" s="3"/>
      <c r="U24" s="3"/>
      <c r="V24" s="3"/>
      <c r="W24" s="3"/>
      <c r="X24" s="3"/>
      <c r="Y24" s="3"/>
      <c r="Z24" s="3"/>
      <c r="AA24" s="3"/>
      <c r="AB24" s="3"/>
      <c r="AC24" s="3"/>
      <c r="AD24" s="3"/>
      <c r="AE24" s="3"/>
      <c r="AF24" s="3"/>
      <c r="AG24" s="3"/>
      <c r="AH24" s="3"/>
      <c r="AI24" s="3"/>
      <c r="AJ24" s="3"/>
      <c r="AK24" s="3"/>
      <c r="AL24" s="3"/>
      <c r="AM24" s="3"/>
    </row>
    <row r="25" spans="2:39" ht="15.6" x14ac:dyDescent="0.3">
      <c r="B25" s="39"/>
      <c r="C25" s="41"/>
      <c r="D25" s="35"/>
      <c r="E25" s="35"/>
      <c r="F25" s="35"/>
      <c r="G25" s="35"/>
      <c r="H25" s="35"/>
      <c r="I25" s="12">
        <v>30</v>
      </c>
      <c r="J25" s="23" t="s">
        <v>17</v>
      </c>
      <c r="K25" s="31">
        <v>0</v>
      </c>
      <c r="L25" s="24">
        <f t="shared" si="5"/>
        <v>0</v>
      </c>
      <c r="M25" s="37"/>
      <c r="N25" s="43"/>
      <c r="O25" s="3"/>
      <c r="P25" s="3"/>
      <c r="Q25" s="3"/>
      <c r="R25" s="3"/>
      <c r="S25" s="3"/>
      <c r="T25" s="3"/>
      <c r="U25" s="3"/>
      <c r="V25" s="3"/>
      <c r="W25" s="3"/>
      <c r="X25" s="3"/>
      <c r="Y25" s="3"/>
      <c r="Z25" s="3"/>
      <c r="AA25" s="3"/>
      <c r="AB25" s="3"/>
      <c r="AC25" s="3"/>
      <c r="AD25" s="3"/>
      <c r="AE25" s="3"/>
      <c r="AF25" s="3"/>
      <c r="AG25" s="3"/>
      <c r="AH25" s="3"/>
      <c r="AI25" s="3"/>
      <c r="AJ25" s="3"/>
      <c r="AK25" s="3"/>
      <c r="AL25" s="3"/>
      <c r="AM25" s="3"/>
    </row>
    <row r="26" spans="2:39" ht="19.2" customHeight="1" x14ac:dyDescent="0.3">
      <c r="B26" s="39"/>
      <c r="C26" s="41"/>
      <c r="D26" s="35"/>
      <c r="E26" s="35"/>
      <c r="F26" s="35"/>
      <c r="G26" s="35"/>
      <c r="H26" s="35"/>
      <c r="I26" s="12">
        <v>120</v>
      </c>
      <c r="J26" s="23" t="s">
        <v>18</v>
      </c>
      <c r="K26" s="31">
        <v>0</v>
      </c>
      <c r="L26" s="24">
        <f t="shared" si="5"/>
        <v>0</v>
      </c>
      <c r="M26" s="37"/>
      <c r="N26" s="43"/>
      <c r="O26" s="3"/>
      <c r="P26" s="3"/>
      <c r="Q26" s="3"/>
      <c r="R26" s="3"/>
      <c r="S26" s="3"/>
      <c r="T26" s="3"/>
      <c r="U26" s="3"/>
      <c r="V26" s="3"/>
      <c r="W26" s="3"/>
      <c r="X26" s="3"/>
      <c r="Y26" s="3"/>
      <c r="Z26" s="3"/>
      <c r="AA26" s="3"/>
      <c r="AB26" s="3"/>
      <c r="AC26" s="3"/>
      <c r="AD26" s="3"/>
      <c r="AE26" s="3"/>
      <c r="AF26" s="3"/>
      <c r="AG26" s="3"/>
      <c r="AH26" s="3"/>
      <c r="AI26" s="3"/>
      <c r="AJ26" s="3"/>
      <c r="AK26" s="3"/>
      <c r="AL26" s="3"/>
      <c r="AM26" s="3"/>
    </row>
    <row r="27" spans="2:39" ht="15.6" x14ac:dyDescent="0.3">
      <c r="B27" s="39"/>
      <c r="C27" s="41"/>
      <c r="D27" s="35"/>
      <c r="E27" s="35"/>
      <c r="F27" s="35"/>
      <c r="G27" s="35"/>
      <c r="H27" s="35"/>
      <c r="I27" s="12">
        <v>130</v>
      </c>
      <c r="J27" s="23" t="s">
        <v>19</v>
      </c>
      <c r="K27" s="31">
        <v>0</v>
      </c>
      <c r="L27" s="24">
        <f t="shared" si="5"/>
        <v>0</v>
      </c>
      <c r="M27" s="37"/>
      <c r="N27" s="43"/>
      <c r="O27" s="3"/>
      <c r="P27" s="3"/>
      <c r="Q27" s="3"/>
      <c r="R27" s="3"/>
      <c r="S27" s="3"/>
      <c r="T27" s="3"/>
      <c r="U27" s="3"/>
      <c r="V27" s="3"/>
      <c r="W27" s="3"/>
      <c r="X27" s="3"/>
      <c r="Y27" s="3"/>
      <c r="Z27" s="3"/>
      <c r="AA27" s="3"/>
      <c r="AB27" s="3"/>
      <c r="AC27" s="3"/>
      <c r="AD27" s="3"/>
      <c r="AE27" s="3"/>
      <c r="AF27" s="3"/>
      <c r="AG27" s="3"/>
      <c r="AH27" s="3"/>
      <c r="AI27" s="3"/>
      <c r="AJ27" s="3"/>
      <c r="AK27" s="3"/>
      <c r="AL27" s="3"/>
      <c r="AM27" s="3"/>
    </row>
    <row r="28" spans="2:39" ht="28.95" customHeight="1" x14ac:dyDescent="0.3">
      <c r="B28" s="39"/>
      <c r="C28" s="41"/>
      <c r="D28" s="35"/>
      <c r="E28" s="35"/>
      <c r="F28" s="35"/>
      <c r="G28" s="35"/>
      <c r="H28" s="35"/>
      <c r="I28" s="12">
        <v>100</v>
      </c>
      <c r="J28" s="23" t="s">
        <v>20</v>
      </c>
      <c r="K28" s="31">
        <v>0</v>
      </c>
      <c r="L28" s="24">
        <f t="shared" si="5"/>
        <v>0</v>
      </c>
      <c r="M28" s="37"/>
      <c r="N28" s="43"/>
      <c r="O28" s="3"/>
      <c r="P28" s="3"/>
      <c r="Q28" s="3"/>
      <c r="R28" s="3"/>
      <c r="S28" s="3"/>
      <c r="T28" s="3"/>
      <c r="U28" s="3"/>
      <c r="V28" s="3"/>
      <c r="W28" s="3"/>
      <c r="X28" s="3"/>
      <c r="Y28" s="3"/>
      <c r="Z28" s="3"/>
      <c r="AA28" s="3"/>
      <c r="AB28" s="3"/>
      <c r="AC28" s="3"/>
      <c r="AD28" s="3"/>
      <c r="AE28" s="3"/>
      <c r="AF28" s="3"/>
      <c r="AG28" s="3"/>
      <c r="AH28" s="3"/>
      <c r="AI28" s="3"/>
      <c r="AJ28" s="3"/>
      <c r="AK28" s="3"/>
      <c r="AL28" s="3"/>
      <c r="AM28" s="3"/>
    </row>
    <row r="29" spans="2:39" ht="15.6" x14ac:dyDescent="0.3">
      <c r="B29" s="38" t="s">
        <v>25</v>
      </c>
      <c r="C29" s="40" t="s">
        <v>26</v>
      </c>
      <c r="D29" s="34">
        <f>E29*0.75</f>
        <v>7500</v>
      </c>
      <c r="E29" s="34">
        <v>10000</v>
      </c>
      <c r="F29" s="34">
        <f t="shared" ref="F29" si="6">E29</f>
        <v>10000</v>
      </c>
      <c r="G29" s="34">
        <f t="shared" ref="G29" si="7">E29</f>
        <v>10000</v>
      </c>
      <c r="H29" s="34">
        <f>E29*0.25</f>
        <v>2500</v>
      </c>
      <c r="I29" s="12">
        <v>8</v>
      </c>
      <c r="J29" s="23" t="s">
        <v>15</v>
      </c>
      <c r="K29" s="31">
        <v>0</v>
      </c>
      <c r="L29" s="24">
        <f>I29*K29</f>
        <v>0</v>
      </c>
      <c r="M29" s="36">
        <f>L29+L30+L31+L32+L33+L34</f>
        <v>0</v>
      </c>
      <c r="N29" s="42">
        <f>M29*4</f>
        <v>0</v>
      </c>
      <c r="O29" s="3"/>
      <c r="P29" s="3"/>
      <c r="Q29" s="3"/>
      <c r="R29" s="3"/>
      <c r="S29" s="3"/>
      <c r="T29" s="3"/>
      <c r="U29" s="3"/>
      <c r="V29" s="3"/>
      <c r="W29" s="3"/>
      <c r="X29" s="3"/>
      <c r="Y29" s="3"/>
      <c r="Z29" s="3"/>
      <c r="AA29" s="3"/>
      <c r="AB29" s="3"/>
      <c r="AC29" s="3"/>
      <c r="AD29" s="3"/>
      <c r="AE29" s="3"/>
      <c r="AF29" s="3"/>
      <c r="AG29" s="3"/>
      <c r="AH29" s="3"/>
      <c r="AI29" s="3"/>
      <c r="AJ29" s="3"/>
      <c r="AK29" s="3"/>
      <c r="AL29" s="3"/>
      <c r="AM29" s="3"/>
    </row>
    <row r="30" spans="2:39" ht="15.6" x14ac:dyDescent="0.3">
      <c r="B30" s="39"/>
      <c r="C30" s="41"/>
      <c r="D30" s="35"/>
      <c r="E30" s="35"/>
      <c r="F30" s="35"/>
      <c r="G30" s="35"/>
      <c r="H30" s="35"/>
      <c r="I30" s="12">
        <v>3</v>
      </c>
      <c r="J30" s="23" t="s">
        <v>16</v>
      </c>
      <c r="K30" s="31">
        <v>0</v>
      </c>
      <c r="L30" s="24">
        <f t="shared" ref="L30:L34" si="8">I30*K30</f>
        <v>0</v>
      </c>
      <c r="M30" s="37"/>
      <c r="N30" s="43"/>
      <c r="O30" s="3"/>
      <c r="P30" s="3"/>
      <c r="Q30" s="3"/>
      <c r="R30" s="3"/>
      <c r="S30" s="3"/>
      <c r="T30" s="3"/>
      <c r="U30" s="3"/>
      <c r="V30" s="3"/>
      <c r="W30" s="3"/>
      <c r="X30" s="3"/>
      <c r="Y30" s="3"/>
      <c r="Z30" s="3"/>
      <c r="AA30" s="3"/>
      <c r="AB30" s="3"/>
      <c r="AC30" s="3"/>
      <c r="AD30" s="3"/>
      <c r="AE30" s="3"/>
      <c r="AF30" s="3"/>
      <c r="AG30" s="3"/>
      <c r="AH30" s="3"/>
      <c r="AI30" s="3"/>
      <c r="AJ30" s="3"/>
      <c r="AK30" s="3"/>
      <c r="AL30" s="3"/>
      <c r="AM30" s="3"/>
    </row>
    <row r="31" spans="2:39" ht="15.6" x14ac:dyDescent="0.3">
      <c r="B31" s="39"/>
      <c r="C31" s="41"/>
      <c r="D31" s="35"/>
      <c r="E31" s="35"/>
      <c r="F31" s="35"/>
      <c r="G31" s="35"/>
      <c r="H31" s="35"/>
      <c r="I31" s="12">
        <v>12</v>
      </c>
      <c r="J31" s="23" t="s">
        <v>17</v>
      </c>
      <c r="K31" s="31">
        <v>0</v>
      </c>
      <c r="L31" s="24">
        <f t="shared" si="8"/>
        <v>0</v>
      </c>
      <c r="M31" s="37"/>
      <c r="N31" s="43"/>
      <c r="O31" s="3"/>
      <c r="P31" s="3"/>
      <c r="Q31" s="3"/>
      <c r="R31" s="3"/>
      <c r="S31" s="3"/>
      <c r="T31" s="3"/>
      <c r="U31" s="3"/>
      <c r="V31" s="3"/>
      <c r="W31" s="3"/>
      <c r="X31" s="3"/>
      <c r="Y31" s="3"/>
      <c r="Z31" s="3"/>
      <c r="AA31" s="3"/>
      <c r="AB31" s="3"/>
      <c r="AC31" s="3"/>
      <c r="AD31" s="3"/>
      <c r="AE31" s="3"/>
      <c r="AF31" s="3"/>
      <c r="AG31" s="3"/>
      <c r="AH31" s="3"/>
      <c r="AI31" s="3"/>
      <c r="AJ31" s="3"/>
      <c r="AK31" s="3"/>
      <c r="AL31" s="3"/>
      <c r="AM31" s="3"/>
    </row>
    <row r="32" spans="2:39" ht="19.2" customHeight="1" x14ac:dyDescent="0.3">
      <c r="B32" s="39"/>
      <c r="C32" s="41"/>
      <c r="D32" s="35"/>
      <c r="E32" s="35"/>
      <c r="F32" s="35"/>
      <c r="G32" s="35"/>
      <c r="H32" s="35"/>
      <c r="I32" s="12">
        <v>60</v>
      </c>
      <c r="J32" s="23" t="s">
        <v>18</v>
      </c>
      <c r="K32" s="31">
        <v>0</v>
      </c>
      <c r="L32" s="24">
        <f t="shared" si="8"/>
        <v>0</v>
      </c>
      <c r="M32" s="37"/>
      <c r="N32" s="43"/>
      <c r="O32" s="3"/>
      <c r="P32" s="3"/>
      <c r="Q32" s="3"/>
      <c r="R32" s="3"/>
      <c r="S32" s="3"/>
      <c r="T32" s="3"/>
      <c r="U32" s="3"/>
      <c r="V32" s="3"/>
      <c r="W32" s="3"/>
      <c r="X32" s="3"/>
      <c r="Y32" s="3"/>
      <c r="Z32" s="3"/>
      <c r="AA32" s="3"/>
      <c r="AB32" s="3"/>
      <c r="AC32" s="3"/>
      <c r="AD32" s="3"/>
      <c r="AE32" s="3"/>
      <c r="AF32" s="3"/>
      <c r="AG32" s="3"/>
      <c r="AH32" s="3"/>
      <c r="AI32" s="3"/>
      <c r="AJ32" s="3"/>
      <c r="AK32" s="3"/>
      <c r="AL32" s="3"/>
      <c r="AM32" s="3"/>
    </row>
    <row r="33" spans="2:39" ht="15.6" x14ac:dyDescent="0.3">
      <c r="B33" s="39"/>
      <c r="C33" s="41"/>
      <c r="D33" s="35"/>
      <c r="E33" s="35"/>
      <c r="F33" s="35"/>
      <c r="G33" s="35"/>
      <c r="H33" s="35"/>
      <c r="I33" s="12">
        <v>60</v>
      </c>
      <c r="J33" s="23" t="s">
        <v>19</v>
      </c>
      <c r="K33" s="31">
        <v>0</v>
      </c>
      <c r="L33" s="24">
        <f t="shared" si="8"/>
        <v>0</v>
      </c>
      <c r="M33" s="37"/>
      <c r="N33" s="43"/>
      <c r="O33" s="3"/>
      <c r="P33" s="3"/>
      <c r="Q33" s="3"/>
      <c r="R33" s="3"/>
      <c r="S33" s="3"/>
      <c r="T33" s="3"/>
      <c r="U33" s="3"/>
      <c r="V33" s="3"/>
      <c r="W33" s="3"/>
      <c r="X33" s="3"/>
      <c r="Y33" s="3"/>
      <c r="Z33" s="3"/>
      <c r="AA33" s="3"/>
      <c r="AB33" s="3"/>
      <c r="AC33" s="3"/>
      <c r="AD33" s="3"/>
      <c r="AE33" s="3"/>
      <c r="AF33" s="3"/>
      <c r="AG33" s="3"/>
      <c r="AH33" s="3"/>
      <c r="AI33" s="3"/>
      <c r="AJ33" s="3"/>
      <c r="AK33" s="3"/>
      <c r="AL33" s="3"/>
      <c r="AM33" s="3"/>
    </row>
    <row r="34" spans="2:39" ht="39.6" customHeight="1" x14ac:dyDescent="0.3">
      <c r="B34" s="39"/>
      <c r="C34" s="41"/>
      <c r="D34" s="35"/>
      <c r="E34" s="35"/>
      <c r="F34" s="35"/>
      <c r="G34" s="35"/>
      <c r="H34" s="35"/>
      <c r="I34" s="12">
        <v>50</v>
      </c>
      <c r="J34" s="23" t="s">
        <v>20</v>
      </c>
      <c r="K34" s="31">
        <v>0</v>
      </c>
      <c r="L34" s="24">
        <f t="shared" si="8"/>
        <v>0</v>
      </c>
      <c r="M34" s="37"/>
      <c r="N34" s="43"/>
      <c r="O34" s="3"/>
      <c r="P34" s="3"/>
      <c r="Q34" s="3"/>
      <c r="R34" s="3"/>
      <c r="S34" s="3"/>
      <c r="T34" s="3"/>
      <c r="U34" s="3"/>
      <c r="V34" s="3"/>
      <c r="W34" s="3"/>
      <c r="X34" s="3"/>
      <c r="Y34" s="3"/>
      <c r="Z34" s="3"/>
      <c r="AA34" s="3"/>
      <c r="AB34" s="3"/>
      <c r="AC34" s="3"/>
      <c r="AD34" s="3"/>
      <c r="AE34" s="3"/>
      <c r="AF34" s="3"/>
      <c r="AG34" s="3"/>
      <c r="AH34" s="3"/>
      <c r="AI34" s="3"/>
      <c r="AJ34" s="3"/>
      <c r="AK34" s="3"/>
      <c r="AL34" s="3"/>
      <c r="AM34" s="3"/>
    </row>
    <row r="35" spans="2:39" ht="15.6" x14ac:dyDescent="0.3">
      <c r="B35" s="38" t="s">
        <v>27</v>
      </c>
      <c r="C35" s="40" t="s">
        <v>28</v>
      </c>
      <c r="D35" s="34">
        <f>E35*0.75</f>
        <v>15000</v>
      </c>
      <c r="E35" s="34">
        <v>20000</v>
      </c>
      <c r="F35" s="34">
        <f t="shared" ref="F35" si="9">E35</f>
        <v>20000</v>
      </c>
      <c r="G35" s="34">
        <f t="shared" ref="G35" si="10">E35</f>
        <v>20000</v>
      </c>
      <c r="H35" s="34">
        <f>E35*0.25</f>
        <v>5000</v>
      </c>
      <c r="I35" s="12">
        <v>4</v>
      </c>
      <c r="J35" s="23" t="s">
        <v>15</v>
      </c>
      <c r="K35" s="31">
        <v>0</v>
      </c>
      <c r="L35" s="24">
        <f>I35*K35</f>
        <v>0</v>
      </c>
      <c r="M35" s="36">
        <f>L35+L36+L37+L38+L39+L40</f>
        <v>0</v>
      </c>
      <c r="N35" s="42">
        <f>M35*4</f>
        <v>0</v>
      </c>
      <c r="O35" s="3"/>
      <c r="P35" s="3"/>
      <c r="Q35" s="3"/>
      <c r="R35" s="3"/>
      <c r="S35" s="3"/>
      <c r="T35" s="3"/>
      <c r="U35" s="3"/>
      <c r="V35" s="3"/>
      <c r="W35" s="3"/>
      <c r="X35" s="3"/>
      <c r="Y35" s="3"/>
      <c r="Z35" s="3"/>
      <c r="AA35" s="3"/>
      <c r="AB35" s="3"/>
      <c r="AC35" s="3"/>
      <c r="AD35" s="3"/>
      <c r="AE35" s="3"/>
      <c r="AF35" s="3"/>
      <c r="AG35" s="3"/>
      <c r="AH35" s="3"/>
      <c r="AI35" s="3"/>
      <c r="AJ35" s="3"/>
      <c r="AK35" s="3"/>
      <c r="AL35" s="3"/>
      <c r="AM35" s="3"/>
    </row>
    <row r="36" spans="2:39" ht="15.6" x14ac:dyDescent="0.3">
      <c r="B36" s="39"/>
      <c r="C36" s="41"/>
      <c r="D36" s="35"/>
      <c r="E36" s="35"/>
      <c r="F36" s="35"/>
      <c r="G36" s="35"/>
      <c r="H36" s="35"/>
      <c r="I36" s="12">
        <v>2</v>
      </c>
      <c r="J36" s="23" t="s">
        <v>16</v>
      </c>
      <c r="K36" s="31">
        <v>0</v>
      </c>
      <c r="L36" s="24">
        <f t="shared" ref="L36:L40" si="11">I36*K36</f>
        <v>0</v>
      </c>
      <c r="M36" s="37"/>
      <c r="N36" s="4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2:39" ht="15.6" x14ac:dyDescent="0.3">
      <c r="B37" s="39"/>
      <c r="C37" s="41"/>
      <c r="D37" s="35"/>
      <c r="E37" s="35"/>
      <c r="F37" s="35"/>
      <c r="G37" s="35"/>
      <c r="H37" s="35"/>
      <c r="I37" s="12">
        <v>4</v>
      </c>
      <c r="J37" s="23" t="s">
        <v>17</v>
      </c>
      <c r="K37" s="31">
        <v>0</v>
      </c>
      <c r="L37" s="24">
        <f t="shared" si="11"/>
        <v>0</v>
      </c>
      <c r="M37" s="37"/>
      <c r="N37" s="43"/>
      <c r="O37" s="3"/>
      <c r="P37" s="3"/>
      <c r="Q37" s="3"/>
      <c r="R37" s="3"/>
      <c r="S37" s="3"/>
      <c r="T37" s="3"/>
      <c r="U37" s="3"/>
      <c r="V37" s="3"/>
      <c r="W37" s="3"/>
      <c r="X37" s="3"/>
      <c r="Y37" s="3"/>
      <c r="Z37" s="3"/>
      <c r="AA37" s="3"/>
      <c r="AB37" s="3"/>
      <c r="AC37" s="3"/>
      <c r="AD37" s="3"/>
      <c r="AE37" s="3"/>
      <c r="AF37" s="3"/>
      <c r="AG37" s="3"/>
      <c r="AH37" s="3"/>
      <c r="AI37" s="3"/>
      <c r="AJ37" s="3"/>
      <c r="AK37" s="3"/>
      <c r="AL37" s="3"/>
      <c r="AM37" s="3"/>
    </row>
    <row r="38" spans="2:39" ht="19.2" customHeight="1" x14ac:dyDescent="0.3">
      <c r="B38" s="39"/>
      <c r="C38" s="41"/>
      <c r="D38" s="35"/>
      <c r="E38" s="35"/>
      <c r="F38" s="35"/>
      <c r="G38" s="35"/>
      <c r="H38" s="35"/>
      <c r="I38" s="12">
        <v>60</v>
      </c>
      <c r="J38" s="23" t="s">
        <v>18</v>
      </c>
      <c r="K38" s="31">
        <v>0</v>
      </c>
      <c r="L38" s="24">
        <f t="shared" si="11"/>
        <v>0</v>
      </c>
      <c r="M38" s="37"/>
      <c r="N38" s="43"/>
      <c r="O38" s="3"/>
      <c r="P38" s="3"/>
      <c r="Q38" s="3"/>
      <c r="R38" s="3"/>
      <c r="S38" s="3"/>
      <c r="T38" s="3"/>
      <c r="U38" s="3"/>
      <c r="V38" s="3"/>
      <c r="W38" s="3"/>
      <c r="X38" s="3"/>
      <c r="Y38" s="3"/>
      <c r="Z38" s="3"/>
      <c r="AA38" s="3"/>
      <c r="AB38" s="3"/>
      <c r="AC38" s="3"/>
      <c r="AD38" s="3"/>
      <c r="AE38" s="3"/>
      <c r="AF38" s="3"/>
      <c r="AG38" s="3"/>
      <c r="AH38" s="3"/>
      <c r="AI38" s="3"/>
      <c r="AJ38" s="3"/>
      <c r="AK38" s="3"/>
      <c r="AL38" s="3"/>
      <c r="AM38" s="3"/>
    </row>
    <row r="39" spans="2:39" ht="15.6" x14ac:dyDescent="0.3">
      <c r="B39" s="39"/>
      <c r="C39" s="41"/>
      <c r="D39" s="35"/>
      <c r="E39" s="35"/>
      <c r="F39" s="35"/>
      <c r="G39" s="35"/>
      <c r="H39" s="35"/>
      <c r="I39" s="12">
        <v>60</v>
      </c>
      <c r="J39" s="23" t="s">
        <v>19</v>
      </c>
      <c r="K39" s="31">
        <v>0</v>
      </c>
      <c r="L39" s="24">
        <f t="shared" si="11"/>
        <v>0</v>
      </c>
      <c r="M39" s="37"/>
      <c r="N39" s="43"/>
      <c r="O39" s="3"/>
      <c r="P39" s="3"/>
      <c r="Q39" s="3"/>
      <c r="R39" s="3"/>
      <c r="S39" s="3"/>
      <c r="T39" s="3"/>
      <c r="U39" s="3"/>
      <c r="V39" s="3"/>
      <c r="W39" s="3"/>
      <c r="X39" s="3"/>
      <c r="Y39" s="3"/>
      <c r="Z39" s="3"/>
      <c r="AA39" s="3"/>
      <c r="AB39" s="3"/>
      <c r="AC39" s="3"/>
      <c r="AD39" s="3"/>
      <c r="AE39" s="3"/>
      <c r="AF39" s="3"/>
      <c r="AG39" s="3"/>
      <c r="AH39" s="3"/>
      <c r="AI39" s="3"/>
      <c r="AJ39" s="3"/>
      <c r="AK39" s="3"/>
      <c r="AL39" s="3"/>
      <c r="AM39" s="3"/>
    </row>
    <row r="40" spans="2:39" ht="21.6" customHeight="1" thickBot="1" x14ac:dyDescent="0.35">
      <c r="B40" s="39"/>
      <c r="C40" s="41"/>
      <c r="D40" s="35"/>
      <c r="E40" s="35"/>
      <c r="F40" s="35"/>
      <c r="G40" s="35"/>
      <c r="H40" s="35"/>
      <c r="I40" s="12">
        <v>30</v>
      </c>
      <c r="J40" s="23" t="s">
        <v>20</v>
      </c>
      <c r="K40" s="32">
        <v>0</v>
      </c>
      <c r="L40" s="24">
        <f t="shared" si="11"/>
        <v>0</v>
      </c>
      <c r="M40" s="37"/>
      <c r="N40" s="43"/>
      <c r="O40" s="3"/>
      <c r="P40" s="3"/>
      <c r="Q40" s="3"/>
      <c r="R40" s="3"/>
      <c r="S40" s="3"/>
      <c r="T40" s="3"/>
      <c r="U40" s="3"/>
      <c r="V40" s="3"/>
      <c r="W40" s="3"/>
      <c r="X40" s="3"/>
      <c r="Y40" s="3"/>
      <c r="Z40" s="3"/>
      <c r="AA40" s="3"/>
      <c r="AB40" s="3"/>
      <c r="AC40" s="3"/>
      <c r="AD40" s="3"/>
      <c r="AE40" s="3"/>
      <c r="AF40" s="3"/>
      <c r="AG40" s="3"/>
      <c r="AH40" s="3"/>
      <c r="AI40" s="3"/>
      <c r="AJ40" s="3"/>
      <c r="AK40" s="3"/>
      <c r="AL40" s="3"/>
      <c r="AM40" s="3"/>
    </row>
    <row r="41" spans="2:39" ht="15" thickBot="1" x14ac:dyDescent="0.35">
      <c r="B41" s="19"/>
      <c r="C41" s="20"/>
      <c r="D41" s="20"/>
      <c r="E41" s="20"/>
      <c r="F41" s="20"/>
      <c r="G41" s="20"/>
      <c r="H41" s="20"/>
      <c r="I41" s="20"/>
      <c r="J41" s="20"/>
      <c r="K41" s="26"/>
      <c r="L41" s="20"/>
      <c r="M41" s="20"/>
      <c r="N41" s="22"/>
    </row>
    <row r="42" spans="2:39" ht="18.600000000000001" thickBot="1" x14ac:dyDescent="0.4">
      <c r="B42" s="47" t="s">
        <v>29</v>
      </c>
      <c r="C42" s="48"/>
      <c r="D42" s="18">
        <f>SUM(D11:D41)</f>
        <v>142500</v>
      </c>
      <c r="E42" s="18">
        <f t="shared" ref="E42:H42" si="12">SUM(E11:E41)</f>
        <v>190000</v>
      </c>
      <c r="F42" s="18">
        <f t="shared" si="12"/>
        <v>190000</v>
      </c>
      <c r="G42" s="18">
        <f t="shared" si="12"/>
        <v>190000</v>
      </c>
      <c r="H42" s="18">
        <f t="shared" si="12"/>
        <v>47500</v>
      </c>
      <c r="I42" s="27" t="s">
        <v>30</v>
      </c>
      <c r="K42" s="21"/>
      <c r="L42" s="21"/>
      <c r="M42" s="21"/>
      <c r="N42" s="33">
        <v>0</v>
      </c>
    </row>
    <row r="43" spans="2:39" ht="21.6" thickBot="1" x14ac:dyDescent="0.45">
      <c r="B43" s="49" t="s">
        <v>31</v>
      </c>
      <c r="C43" s="50"/>
      <c r="D43" s="44">
        <f>D42+E42+F42+G42+H42</f>
        <v>760000</v>
      </c>
      <c r="E43" s="45"/>
      <c r="F43" s="45"/>
      <c r="G43" s="45"/>
      <c r="H43" s="46"/>
      <c r="I43" s="15"/>
      <c r="J43" s="16"/>
      <c r="K43" s="51" t="s">
        <v>32</v>
      </c>
      <c r="L43" s="51"/>
      <c r="M43" s="52"/>
      <c r="N43" s="28">
        <f>N11+N17+N23+N29+N35+N42</f>
        <v>0</v>
      </c>
    </row>
    <row r="45" spans="2:39" x14ac:dyDescent="0.3">
      <c r="L45" s="1" t="s">
        <v>33</v>
      </c>
    </row>
  </sheetData>
  <sheetProtection algorithmName="SHA-512" hashValue="LQofI0wmt3thBSBSKNZtPYa4gNiuyddIxEppPfwsRUEXJltMxmATFaUEt/GDAqkg+duQUefenX51Aff2iH+tXQ==" saltValue="T4VV8QKsfH2yipn5pEVNtw==" spinCount="100000" sheet="1" objects="1" scenarios="1"/>
  <mergeCells count="55">
    <mergeCell ref="B2:U2"/>
    <mergeCell ref="B4:U4"/>
    <mergeCell ref="D9:H9"/>
    <mergeCell ref="H11:H16"/>
    <mergeCell ref="G11:G16"/>
    <mergeCell ref="F11:F16"/>
    <mergeCell ref="E11:E16"/>
    <mergeCell ref="D11:D16"/>
    <mergeCell ref="C11:C16"/>
    <mergeCell ref="M11:M16"/>
    <mergeCell ref="N11:N16"/>
    <mergeCell ref="B9:C9"/>
    <mergeCell ref="I9:N9"/>
    <mergeCell ref="B6:N6"/>
    <mergeCell ref="B11:B16"/>
    <mergeCell ref="N17:N22"/>
    <mergeCell ref="B23:B28"/>
    <mergeCell ref="C23:C28"/>
    <mergeCell ref="D23:D28"/>
    <mergeCell ref="E23:E28"/>
    <mergeCell ref="F23:F28"/>
    <mergeCell ref="G23:G28"/>
    <mergeCell ref="H23:H28"/>
    <mergeCell ref="M23:M28"/>
    <mergeCell ref="N23:N28"/>
    <mergeCell ref="B17:B22"/>
    <mergeCell ref="C17:C22"/>
    <mergeCell ref="D17:D22"/>
    <mergeCell ref="E17:E22"/>
    <mergeCell ref="F17:F22"/>
    <mergeCell ref="G17:G22"/>
    <mergeCell ref="H17:H22"/>
    <mergeCell ref="M17:M22"/>
    <mergeCell ref="N35:N40"/>
    <mergeCell ref="D43:H43"/>
    <mergeCell ref="B29:B34"/>
    <mergeCell ref="C29:C34"/>
    <mergeCell ref="D29:D34"/>
    <mergeCell ref="E29:E34"/>
    <mergeCell ref="F29:F34"/>
    <mergeCell ref="G29:G34"/>
    <mergeCell ref="H29:H34"/>
    <mergeCell ref="M29:M34"/>
    <mergeCell ref="N29:N34"/>
    <mergeCell ref="B42:C42"/>
    <mergeCell ref="B43:C43"/>
    <mergeCell ref="K43:M43"/>
    <mergeCell ref="G35:G40"/>
    <mergeCell ref="H35:H40"/>
    <mergeCell ref="M35:M40"/>
    <mergeCell ref="B35:B40"/>
    <mergeCell ref="C35:C40"/>
    <mergeCell ref="D35:D40"/>
    <mergeCell ref="E35:E40"/>
    <mergeCell ref="F35:F40"/>
  </mergeCells>
  <conditionalFormatting sqref="K11:K40">
    <cfRule type="cellIs" dxfId="1" priority="2" operator="lessThan">
      <formula>0</formula>
    </cfRule>
  </conditionalFormatting>
  <conditionalFormatting sqref="N42">
    <cfRule type="cellIs" dxfId="0" priority="1" operator="lessThan">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C9CC00B1EDAB4AB9C56C3F844573F5" ma:contentTypeVersion="4" ma:contentTypeDescription="Een nieuw document maken." ma:contentTypeScope="" ma:versionID="1fb833776d1fe5094e88055817556927">
  <xsd:schema xmlns:xsd="http://www.w3.org/2001/XMLSchema" xmlns:xs="http://www.w3.org/2001/XMLSchema" xmlns:p="http://schemas.microsoft.com/office/2006/metadata/properties" xmlns:ns2="048f4aa2-e74c-4027-b3fd-1473c623ec3e" targetNamespace="http://schemas.microsoft.com/office/2006/metadata/properties" ma:root="true" ma:fieldsID="92a583095ea83d4900483070b9094efb" ns2:_="">
    <xsd:import namespace="048f4aa2-e74c-4027-b3fd-1473c623ec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f4aa2-e74c-4027-b3fd-1473c623ec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067D44-96A0-4177-BC8A-8FB31C563644}">
  <ds:schemaRefs>
    <ds:schemaRef ds:uri="http://schemas.microsoft.com/sharepoint/v3/contenttype/forms"/>
  </ds:schemaRefs>
</ds:datastoreItem>
</file>

<file path=customXml/itemProps2.xml><?xml version="1.0" encoding="utf-8"?>
<ds:datastoreItem xmlns:ds="http://schemas.openxmlformats.org/officeDocument/2006/customXml" ds:itemID="{DE2F0EE7-558F-465F-B566-56624EE4BA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8f4aa2-e74c-4027-b3fd-1473c623ec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Sjak Okkerman</dc:creator>
  <cp:keywords/>
  <dc:description/>
  <cp:lastModifiedBy>Sjak Okkerman</cp:lastModifiedBy>
  <cp:revision/>
  <dcterms:created xsi:type="dcterms:W3CDTF">2024-08-28T10:55:27Z</dcterms:created>
  <dcterms:modified xsi:type="dcterms:W3CDTF">2024-11-19T09:55:55Z</dcterms:modified>
  <cp:category/>
  <cp:contentStatus/>
</cp:coreProperties>
</file>