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ate1904="1"/>
  <mc:AlternateContent xmlns:mc="http://schemas.openxmlformats.org/markup-compatibility/2006">
    <mc:Choice Requires="x15">
      <x15ac:absPath xmlns:x15ac="http://schemas.microsoft.com/office/spreadsheetml/2010/11/ac" url="M:\Inkoop en Aanbesteding\Aanbesteding 2025\"/>
    </mc:Choice>
  </mc:AlternateContent>
  <xr:revisionPtr revIDLastSave="0" documentId="8_{E39C43C2-14C0-4EF0-BC1E-4B0C5AF59BB7}" xr6:coauthVersionLast="47" xr6:coauthVersionMax="47" xr10:uidLastSave="{00000000-0000-0000-0000-000000000000}"/>
  <bookViews>
    <workbookView xWindow="-108" yWindow="-108" windowWidth="23256" windowHeight="12456" tabRatio="222" xr2:uid="{00000000-000D-0000-FFFF-FFFF00000000}"/>
  </bookViews>
  <sheets>
    <sheet name="Totaaloverzich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" l="1"/>
  <c r="R7" i="1" s="1"/>
  <c r="S7" i="1" s="1"/>
  <c r="Q8" i="1"/>
  <c r="R8" i="1" s="1"/>
  <c r="S8" i="1" s="1"/>
  <c r="Q9" i="1"/>
  <c r="R9" i="1" s="1"/>
  <c r="S9" i="1" s="1"/>
  <c r="Q10" i="1"/>
  <c r="R10" i="1" s="1"/>
  <c r="S10" i="1" s="1"/>
  <c r="Q11" i="1"/>
  <c r="R11" i="1" s="1"/>
  <c r="S11" i="1" s="1"/>
  <c r="Q12" i="1"/>
  <c r="R12" i="1" s="1"/>
  <c r="S12" i="1" s="1"/>
  <c r="Q13" i="1"/>
  <c r="R13" i="1" s="1"/>
  <c r="S13" i="1" s="1"/>
  <c r="Q14" i="1"/>
  <c r="R14" i="1" s="1"/>
  <c r="S14" i="1" s="1"/>
  <c r="Q15" i="1"/>
  <c r="R15" i="1" s="1"/>
  <c r="S15" i="1" s="1"/>
  <c r="Q16" i="1"/>
  <c r="R16" i="1" s="1"/>
  <c r="S16" i="1" s="1"/>
  <c r="Q17" i="1"/>
  <c r="R17" i="1" s="1"/>
  <c r="S17" i="1" s="1"/>
  <c r="Q18" i="1"/>
  <c r="R18" i="1" s="1"/>
  <c r="S18" i="1" s="1"/>
  <c r="Q19" i="1"/>
  <c r="R19" i="1" s="1"/>
  <c r="S19" i="1" s="1"/>
  <c r="Q20" i="1"/>
  <c r="R20" i="1" s="1"/>
  <c r="S20" i="1" s="1"/>
  <c r="Q21" i="1"/>
  <c r="R21" i="1" s="1"/>
  <c r="S21" i="1" s="1"/>
  <c r="Q30" i="1"/>
  <c r="R30" i="1" s="1"/>
  <c r="S30" i="1" s="1"/>
  <c r="Q31" i="1"/>
  <c r="R31" i="1" s="1"/>
  <c r="S31" i="1" s="1"/>
  <c r="Q32" i="1"/>
  <c r="R32" i="1" s="1"/>
  <c r="S32" i="1" s="1"/>
  <c r="R34" i="1" l="1"/>
  <c r="R36" i="1" s="1"/>
  <c r="R37" i="1" l="1"/>
  <c r="R39" i="1" s="1"/>
</calcChain>
</file>

<file path=xl/sharedStrings.xml><?xml version="1.0" encoding="utf-8"?>
<sst xmlns="http://schemas.openxmlformats.org/spreadsheetml/2006/main" count="100" uniqueCount="62">
  <si>
    <t>Naam Opdrachtgever</t>
  </si>
  <si>
    <t>Naam dienstverlener</t>
  </si>
  <si>
    <t xml:space="preserve">Prijspeil </t>
  </si>
  <si>
    <r>
      <t>De heer of mevrouw</t>
    </r>
    <r>
      <rPr>
        <sz val="10"/>
        <color theme="0"/>
        <rFont val="Century Gothic"/>
        <family val="2"/>
      </rPr>
      <t xml:space="preserve"> (in het kader van de AVG geen namen verstrekken)</t>
    </r>
  </si>
  <si>
    <t>Geboortejaar</t>
  </si>
  <si>
    <t>Werkzaam op locatie</t>
  </si>
  <si>
    <t>Werktijd van - tot</t>
  </si>
  <si>
    <t>In bezit van VOG</t>
  </si>
  <si>
    <t>Branche-erkend diploma ja/nee</t>
  </si>
  <si>
    <t>Datum werkzaam in de branche</t>
  </si>
  <si>
    <t>Datum in dienst project opdracht gever</t>
  </si>
  <si>
    <t>Contracturen per week</t>
  </si>
  <si>
    <t>Contractweken per jaar</t>
  </si>
  <si>
    <t>CAO loongroep</t>
  </si>
  <si>
    <t>Opgebouwd bruto uurloon</t>
  </si>
  <si>
    <t>Reiskosten per uur</t>
  </si>
  <si>
    <t>CAO basis bruto uurloon</t>
  </si>
  <si>
    <t>Verschil bruto uurloon</t>
  </si>
  <si>
    <t>Verschil bruto loonkosten per week</t>
  </si>
  <si>
    <t>Verschil bruto loonkosten per jaar</t>
  </si>
  <si>
    <t>Subtotaal loonkosten</t>
  </si>
  <si>
    <t>Vakantietoeslag</t>
  </si>
  <si>
    <t>Sociale lasten</t>
  </si>
  <si>
    <t>Loonkosten overname personeel</t>
  </si>
  <si>
    <t>Toelichting:</t>
  </si>
  <si>
    <t xml:space="preserve">genoemd artikel staat onder andere dat bij contractwisseling het schoonmaakbedrijf, dat de opdracht verwerft, verplicht is 100% van het aantal onder de regeling vallende werknemers over te nemen. Dit betreft: </t>
  </si>
  <si>
    <t>- de werknemer die minimaal anderhalf jaar op het betreffende object werkzaam is;</t>
  </si>
  <si>
    <t>- de werknemer die op of na januari 2012 nieuw* in dienst is getreden, anders dan door contractwisseling, beschikt over een door de branche erkend diploma.</t>
  </si>
  <si>
    <t>* Hieraan is voldaan als een werknemer 3 maanden of langer niet in de branche heeft gewerkt.</t>
  </si>
  <si>
    <t>Overname kosten personeel (CAO Art. 44)</t>
  </si>
  <si>
    <t>Bij gunning dient de dienstverlener de werkgelegenheidsclausule bij contractwisseling volgens de geldende CAO voor het Schoonmaak- en Glazenwassersbedrijf (artikel 44) toe te passen. In</t>
  </si>
  <si>
    <t>Gemeente Zoetermeer</t>
  </si>
  <si>
    <t xml:space="preserve">dhr. </t>
  </si>
  <si>
    <t>Oosterheemplein 198</t>
  </si>
  <si>
    <t>Petuniatuin 7a</t>
  </si>
  <si>
    <t>mevr.</t>
  </si>
  <si>
    <t>Croesinckplein 24-26</t>
  </si>
  <si>
    <t>Broekwegschouw 199</t>
  </si>
  <si>
    <t>Hoflaan 2</t>
  </si>
  <si>
    <t>Boerhavelaan</t>
  </si>
  <si>
    <t>Amsterdamsestraat 5</t>
  </si>
  <si>
    <t>Blijdorpplein 471-477</t>
  </si>
  <si>
    <t>Albrandswaard 1</t>
  </si>
  <si>
    <t>Uiterwaard 21-31</t>
  </si>
  <si>
    <t>Fonteinbos</t>
  </si>
  <si>
    <t>Nataliegang 79</t>
  </si>
  <si>
    <t>Nataliegang 80</t>
  </si>
  <si>
    <t>6 - 8 uur</t>
  </si>
  <si>
    <t>6 - 10 uur</t>
  </si>
  <si>
    <t>16:30 - 20 uur</t>
  </si>
  <si>
    <t>10 - 12 uur</t>
  </si>
  <si>
    <t>13 - 15 uur</t>
  </si>
  <si>
    <t>10 - 13 uur</t>
  </si>
  <si>
    <t>6:30 - 8 uur</t>
  </si>
  <si>
    <t>6 - 9 uur</t>
  </si>
  <si>
    <t>12 - 17 uur</t>
  </si>
  <si>
    <t>Ja</t>
  </si>
  <si>
    <t>Uren per week project</t>
  </si>
  <si>
    <t>Datum in dienst opdrachtgevcer</t>
  </si>
  <si>
    <t>B2 Cleaning</t>
  </si>
  <si>
    <t>Referentienummer</t>
  </si>
  <si>
    <t>2025-045275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</si>
</sst>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fl&quot;\ * #,##0.00_-;_-&quot;fl&quot;\ * #,##0.00\-;_-&quot;fl&quot;\ * &quot;-&quot;??_-;_-@_-"/>
    <numFmt numFmtId="165" formatCode="0.000%"/>
    <numFmt numFmtId="166" formatCode="_([$€-2]\ * #,##0.00_);_([$€-2]\ * \(#,##0.00\);_([$€-2]\ * &quot;-&quot;??_);_(@_)"/>
    <numFmt numFmtId="167" formatCode="_-* #,##0.00_-;\-* #,##0.00_-;_-* &quot;-&quot;??_-;_-@_-"/>
  </numFmts>
  <fonts count="13" x14ac:knownFonts="1">
    <font>
      <sz val="10"/>
      <name val="Verdana"/>
    </font>
    <font>
      <sz val="8"/>
      <name val="Verdana"/>
      <family val="2"/>
    </font>
    <font>
      <sz val="10"/>
      <name val="Helv"/>
    </font>
    <font>
      <b/>
      <sz val="10"/>
      <color theme="0"/>
      <name val="Century Gothic"/>
      <family val="2"/>
    </font>
    <font>
      <b/>
      <i/>
      <sz val="12"/>
      <color indexed="18"/>
      <name val="Century Gothic"/>
      <family val="2"/>
    </font>
    <font>
      <sz val="12"/>
      <color indexed="18"/>
      <name val="Century Gothic"/>
      <family val="2"/>
    </font>
    <font>
      <b/>
      <i/>
      <sz val="12"/>
      <color indexed="10"/>
      <name val="Century Gothic"/>
      <family val="2"/>
    </font>
    <font>
      <b/>
      <sz val="12"/>
      <color indexed="18"/>
      <name val="Century Gothic"/>
      <family val="2"/>
    </font>
    <font>
      <sz val="12"/>
      <name val="Century Gothic"/>
      <family val="2"/>
    </font>
    <font>
      <sz val="12"/>
      <color indexed="8"/>
      <name val="Century Gothic"/>
      <family val="2"/>
    </font>
    <font>
      <i/>
      <sz val="12"/>
      <name val="Century Gothic"/>
      <family val="2"/>
    </font>
    <font>
      <b/>
      <sz val="12"/>
      <name val="Century Gothic"/>
      <family val="2"/>
    </font>
    <font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A498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7" fontId="2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2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vertical="top" wrapText="1"/>
    </xf>
    <xf numFmtId="166" fontId="8" fillId="0" borderId="1" xfId="0" applyNumberFormat="1" applyFont="1" applyBorder="1"/>
    <xf numFmtId="0" fontId="8" fillId="0" borderId="0" xfId="0" applyFont="1"/>
    <xf numFmtId="0" fontId="8" fillId="0" borderId="4" xfId="0" applyFont="1" applyBorder="1"/>
    <xf numFmtId="2" fontId="8" fillId="0" borderId="0" xfId="0" applyNumberFormat="1" applyFont="1"/>
    <xf numFmtId="164" fontId="8" fillId="0" borderId="0" xfId="0" applyNumberFormat="1" applyFont="1"/>
    <xf numFmtId="0" fontId="8" fillId="0" borderId="5" xfId="0" applyFont="1" applyBorder="1"/>
    <xf numFmtId="0" fontId="8" fillId="0" borderId="2" xfId="0" applyFont="1" applyBorder="1"/>
    <xf numFmtId="0" fontId="8" fillId="0" borderId="3" xfId="0" applyFont="1" applyBorder="1"/>
    <xf numFmtId="2" fontId="8" fillId="0" borderId="3" xfId="0" applyNumberFormat="1" applyFont="1" applyBorder="1"/>
    <xf numFmtId="164" fontId="8" fillId="0" borderId="3" xfId="0" applyNumberFormat="1" applyFont="1" applyBorder="1"/>
    <xf numFmtId="166" fontId="8" fillId="0" borderId="6" xfId="0" applyNumberFormat="1" applyFont="1" applyBorder="1"/>
    <xf numFmtId="166" fontId="8" fillId="0" borderId="0" xfId="0" applyNumberFormat="1" applyFont="1"/>
    <xf numFmtId="0" fontId="9" fillId="0" borderId="2" xfId="2" applyFont="1" applyBorder="1" applyProtection="1">
      <protection hidden="1"/>
    </xf>
    <xf numFmtId="0" fontId="9" fillId="0" borderId="3" xfId="2" applyFont="1" applyBorder="1" applyProtection="1">
      <protection hidden="1"/>
    </xf>
    <xf numFmtId="167" fontId="9" fillId="0" borderId="1" xfId="1" applyFont="1" applyFill="1" applyBorder="1" applyAlignment="1" applyProtection="1">
      <protection locked="0"/>
    </xf>
    <xf numFmtId="0" fontId="10" fillId="0" borderId="3" xfId="0" applyFont="1" applyBorder="1"/>
    <xf numFmtId="2" fontId="10" fillId="0" borderId="3" xfId="0" applyNumberFormat="1" applyFont="1" applyBorder="1"/>
    <xf numFmtId="165" fontId="10" fillId="0" borderId="3" xfId="0" applyNumberFormat="1" applyFont="1" applyBorder="1"/>
    <xf numFmtId="167" fontId="9" fillId="0" borderId="1" xfId="1" applyFont="1" applyFill="1" applyBorder="1" applyAlignment="1" applyProtection="1">
      <protection hidden="1"/>
    </xf>
    <xf numFmtId="0" fontId="10" fillId="0" borderId="0" xfId="0" applyFont="1"/>
    <xf numFmtId="0" fontId="7" fillId="0" borderId="3" xfId="2" applyFont="1" applyBorder="1" applyProtection="1">
      <protection hidden="1"/>
    </xf>
    <xf numFmtId="0" fontId="7" fillId="0" borderId="3" xfId="0" applyFont="1" applyBorder="1"/>
    <xf numFmtId="2" fontId="7" fillId="0" borderId="3" xfId="0" applyNumberFormat="1" applyFont="1" applyBorder="1"/>
    <xf numFmtId="164" fontId="7" fillId="0" borderId="3" xfId="0" applyNumberFormat="1" applyFont="1" applyBorder="1"/>
    <xf numFmtId="0" fontId="7" fillId="0" borderId="0" xfId="0" applyFont="1"/>
    <xf numFmtId="0" fontId="8" fillId="0" borderId="0" xfId="0" quotePrefix="1" applyFont="1"/>
    <xf numFmtId="0" fontId="8" fillId="3" borderId="1" xfId="0" applyFont="1" applyFill="1" applyBorder="1"/>
    <xf numFmtId="0" fontId="8" fillId="3" borderId="1" xfId="0" quotePrefix="1" applyFont="1" applyFill="1" applyBorder="1"/>
    <xf numFmtId="14" fontId="8" fillId="3" borderId="1" xfId="0" quotePrefix="1" applyNumberFormat="1" applyFont="1" applyFill="1" applyBorder="1"/>
    <xf numFmtId="2" fontId="8" fillId="3" borderId="1" xfId="0" applyNumberFormat="1" applyFont="1" applyFill="1" applyBorder="1"/>
    <xf numFmtId="166" fontId="8" fillId="3" borderId="1" xfId="0" applyNumberFormat="1" applyFont="1" applyFill="1" applyBorder="1"/>
    <xf numFmtId="165" fontId="8" fillId="3" borderId="1" xfId="0" applyNumberFormat="1" applyFont="1" applyFill="1" applyBorder="1"/>
    <xf numFmtId="0" fontId="11" fillId="0" borderId="0" xfId="0" applyFont="1" applyAlignment="1">
      <alignment horizontal="left"/>
    </xf>
    <xf numFmtId="0" fontId="11" fillId="3" borderId="0" xfId="0" applyFont="1" applyFill="1" applyAlignment="1">
      <alignment horizontal="left"/>
    </xf>
    <xf numFmtId="0" fontId="11" fillId="0" borderId="2" xfId="2" applyFont="1" applyBorder="1" applyProtection="1">
      <protection hidden="1"/>
    </xf>
    <xf numFmtId="0" fontId="11" fillId="0" borderId="0" xfId="0" applyFont="1"/>
    <xf numFmtId="166" fontId="11" fillId="0" borderId="1" xfId="0" applyNumberFormat="1" applyFont="1" applyBorder="1"/>
    <xf numFmtId="0" fontId="11" fillId="0" borderId="3" xfId="2" applyFont="1" applyBorder="1" applyProtection="1">
      <protection hidden="1"/>
    </xf>
    <xf numFmtId="15" fontId="6" fillId="0" borderId="0" xfId="0" applyNumberFormat="1" applyFont="1" applyAlignment="1">
      <alignment horizontal="left"/>
    </xf>
    <xf numFmtId="2" fontId="3" fillId="4" borderId="7" xfId="0" applyNumberFormat="1" applyFont="1" applyFill="1" applyBorder="1" applyAlignment="1">
      <alignment horizontal="left" vertical="top" wrapText="1"/>
    </xf>
    <xf numFmtId="15" fontId="11" fillId="0" borderId="0" xfId="0" applyNumberFormat="1" applyFont="1" applyAlignment="1">
      <alignment horizontal="left"/>
    </xf>
  </cellXfs>
  <cellStyles count="3">
    <cellStyle name="Comma_Uurtarieven 2000 LEVERANCIER" xfId="1" xr:uid="{00000000-0005-0000-0000-000000000000}"/>
    <cellStyle name="Normal_Uurtarieven 2000 LEVERANCIER" xfId="2" xr:uid="{00000000-0005-0000-0000-000001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7"/>
  <sheetViews>
    <sheetView showGridLines="0" tabSelected="1" zoomScale="76" zoomScaleNormal="80" zoomScaleSheetLayoutView="100" workbookViewId="0">
      <pane ySplit="6" topLeftCell="A7" activePane="bottomLeft" state="frozen"/>
      <selection pane="bottomLeft" activeCell="C4" sqref="C4"/>
    </sheetView>
  </sheetViews>
  <sheetFormatPr defaultColWidth="7.90625" defaultRowHeight="15" x14ac:dyDescent="0.25"/>
  <cols>
    <col min="1" max="1" width="30.26953125" style="8" customWidth="1"/>
    <col min="2" max="2" width="16.6328125" style="8" customWidth="1"/>
    <col min="3" max="4" width="25" style="8" customWidth="1"/>
    <col min="5" max="6" width="14.26953125" style="8" customWidth="1"/>
    <col min="7" max="9" width="14.6328125" style="8" customWidth="1"/>
    <col min="10" max="12" width="14.6328125" style="10" customWidth="1"/>
    <col min="13" max="13" width="14.6328125" style="11" customWidth="1"/>
    <col min="14" max="18" width="14.6328125" style="8" customWidth="1"/>
    <col min="19" max="19" width="11.08984375" style="8" customWidth="1"/>
    <col min="20" max="16384" width="7.90625" style="8"/>
  </cols>
  <sheetData>
    <row r="1" spans="1:19" s="5" customFormat="1" x14ac:dyDescent="0.25">
      <c r="A1" s="39" t="s">
        <v>0</v>
      </c>
      <c r="B1" s="39" t="s">
        <v>31</v>
      </c>
      <c r="E1" s="2"/>
      <c r="F1" s="1"/>
      <c r="G1" s="39" t="s">
        <v>29</v>
      </c>
      <c r="H1" s="1"/>
      <c r="I1" s="1"/>
      <c r="J1" s="3"/>
      <c r="K1" s="3"/>
      <c r="L1" s="3"/>
      <c r="M1" s="4"/>
    </row>
    <row r="2" spans="1:19" s="5" customFormat="1" x14ac:dyDescent="0.25">
      <c r="A2" s="39" t="s">
        <v>1</v>
      </c>
      <c r="B2" s="40" t="s">
        <v>59</v>
      </c>
      <c r="E2" s="1"/>
      <c r="F2" s="1"/>
      <c r="G2" s="1"/>
      <c r="H2" s="1"/>
      <c r="I2" s="1"/>
      <c r="J2" s="3"/>
      <c r="K2" s="3"/>
      <c r="L2" s="3"/>
      <c r="M2" s="4"/>
    </row>
    <row r="3" spans="1:19" s="5" customFormat="1" x14ac:dyDescent="0.25">
      <c r="A3" s="39" t="s">
        <v>2</v>
      </c>
      <c r="B3" s="45">
        <v>44377</v>
      </c>
      <c r="E3" s="1"/>
      <c r="F3" s="1"/>
      <c r="G3" s="1"/>
      <c r="H3" s="1"/>
      <c r="I3" s="1"/>
      <c r="J3" s="3"/>
      <c r="K3" s="3"/>
      <c r="L3" s="3"/>
      <c r="M3" s="4"/>
    </row>
    <row r="4" spans="1:19" s="5" customFormat="1" x14ac:dyDescent="0.25">
      <c r="A4" s="39" t="s">
        <v>60</v>
      </c>
      <c r="B4" s="47" t="s">
        <v>61</v>
      </c>
      <c r="E4" s="1"/>
      <c r="F4" s="1"/>
      <c r="G4" s="1"/>
      <c r="H4" s="1"/>
      <c r="I4" s="1"/>
      <c r="J4" s="3"/>
      <c r="K4" s="3"/>
      <c r="L4" s="3"/>
      <c r="M4" s="4"/>
    </row>
    <row r="5" spans="1:19" s="5" customFormat="1" x14ac:dyDescent="0.25">
      <c r="A5" s="1"/>
      <c r="B5" s="1"/>
      <c r="C5" s="1"/>
      <c r="D5" s="1"/>
      <c r="E5" s="1"/>
      <c r="F5" s="1"/>
      <c r="G5" s="1"/>
      <c r="H5" s="1"/>
      <c r="I5" s="1"/>
      <c r="J5" s="3"/>
      <c r="K5" s="3"/>
      <c r="L5" s="3"/>
      <c r="M5" s="4"/>
    </row>
    <row r="6" spans="1:19" s="6" customFormat="1" ht="71.25" customHeight="1" x14ac:dyDescent="0.2">
      <c r="A6" s="46" t="s">
        <v>3</v>
      </c>
      <c r="B6" s="46" t="s">
        <v>4</v>
      </c>
      <c r="C6" s="46" t="s">
        <v>5</v>
      </c>
      <c r="D6" s="46" t="s">
        <v>6</v>
      </c>
      <c r="E6" s="46" t="s">
        <v>7</v>
      </c>
      <c r="F6" s="46" t="s">
        <v>8</v>
      </c>
      <c r="G6" s="46" t="s">
        <v>9</v>
      </c>
      <c r="H6" s="46" t="s">
        <v>58</v>
      </c>
      <c r="I6" s="46" t="s">
        <v>10</v>
      </c>
      <c r="J6" s="46" t="s">
        <v>11</v>
      </c>
      <c r="K6" s="46" t="s">
        <v>57</v>
      </c>
      <c r="L6" s="46" t="s">
        <v>12</v>
      </c>
      <c r="M6" s="46" t="s">
        <v>13</v>
      </c>
      <c r="N6" s="46" t="s">
        <v>14</v>
      </c>
      <c r="O6" s="46" t="s">
        <v>15</v>
      </c>
      <c r="P6" s="46" t="s">
        <v>16</v>
      </c>
      <c r="Q6" s="46" t="s">
        <v>17</v>
      </c>
      <c r="R6" s="46" t="s">
        <v>18</v>
      </c>
      <c r="S6" s="46" t="s">
        <v>19</v>
      </c>
    </row>
    <row r="7" spans="1:19" x14ac:dyDescent="0.25">
      <c r="A7" s="33" t="s">
        <v>32</v>
      </c>
      <c r="B7" s="33">
        <v>1954</v>
      </c>
      <c r="C7" s="33" t="s">
        <v>33</v>
      </c>
      <c r="D7" s="33" t="s">
        <v>47</v>
      </c>
      <c r="E7" s="34" t="s">
        <v>56</v>
      </c>
      <c r="F7" s="34" t="s">
        <v>56</v>
      </c>
      <c r="G7" s="35"/>
      <c r="H7" s="35">
        <v>42522</v>
      </c>
      <c r="I7" s="35">
        <v>43746</v>
      </c>
      <c r="J7" s="34">
        <v>5</v>
      </c>
      <c r="K7" s="36">
        <v>5</v>
      </c>
      <c r="L7" s="36">
        <v>52</v>
      </c>
      <c r="M7" s="36">
        <v>1</v>
      </c>
      <c r="N7" s="37">
        <v>16.059999999999999</v>
      </c>
      <c r="O7" s="37">
        <v>0</v>
      </c>
      <c r="P7" s="37">
        <v>16.059999999999999</v>
      </c>
      <c r="Q7" s="7">
        <f>(N7+O7)-P7</f>
        <v>0</v>
      </c>
      <c r="R7" s="7">
        <f>K7*Q7</f>
        <v>0</v>
      </c>
      <c r="S7" s="7">
        <f>(R7/5)*255</f>
        <v>0</v>
      </c>
    </row>
    <row r="8" spans="1:19" x14ac:dyDescent="0.25">
      <c r="A8" s="33" t="s">
        <v>32</v>
      </c>
      <c r="B8" s="33">
        <v>1988</v>
      </c>
      <c r="C8" s="33" t="s">
        <v>34</v>
      </c>
      <c r="D8" s="33" t="s">
        <v>48</v>
      </c>
      <c r="E8" s="34" t="s">
        <v>56</v>
      </c>
      <c r="F8" s="34" t="s">
        <v>56</v>
      </c>
      <c r="G8" s="35"/>
      <c r="H8" s="35">
        <v>42087</v>
      </c>
      <c r="I8" s="35">
        <v>43747</v>
      </c>
      <c r="J8" s="34">
        <v>34.5</v>
      </c>
      <c r="K8" s="36">
        <v>3.75</v>
      </c>
      <c r="L8" s="36">
        <v>52</v>
      </c>
      <c r="M8" s="36">
        <v>1</v>
      </c>
      <c r="N8" s="37">
        <v>16.059999999999999</v>
      </c>
      <c r="O8" s="37">
        <v>1.5</v>
      </c>
      <c r="P8" s="37">
        <v>16.059999999999999</v>
      </c>
      <c r="Q8" s="7">
        <f t="shared" ref="Q8:Q32" si="0">(N8+O8)-P8</f>
        <v>1.5</v>
      </c>
      <c r="R8" s="7">
        <f t="shared" ref="R8:R32" si="1">K8*Q8</f>
        <v>5.625</v>
      </c>
      <c r="S8" s="7">
        <f t="shared" ref="S8:S32" si="2">(R8/5)*255</f>
        <v>286.875</v>
      </c>
    </row>
    <row r="9" spans="1:19" x14ac:dyDescent="0.25">
      <c r="A9" s="33" t="s">
        <v>35</v>
      </c>
      <c r="B9" s="33">
        <v>1969</v>
      </c>
      <c r="C9" s="33" t="s">
        <v>36</v>
      </c>
      <c r="D9" s="33" t="s">
        <v>49</v>
      </c>
      <c r="E9" s="34" t="s">
        <v>56</v>
      </c>
      <c r="F9" s="34" t="s">
        <v>56</v>
      </c>
      <c r="G9" s="35"/>
      <c r="H9" s="35">
        <v>42627</v>
      </c>
      <c r="I9" s="35">
        <v>43746</v>
      </c>
      <c r="J9" s="34">
        <v>21.25</v>
      </c>
      <c r="K9" s="36">
        <v>14</v>
      </c>
      <c r="L9" s="36">
        <v>52</v>
      </c>
      <c r="M9" s="36">
        <v>1</v>
      </c>
      <c r="N9" s="37">
        <v>16.059999999999999</v>
      </c>
      <c r="O9" s="37">
        <v>0</v>
      </c>
      <c r="P9" s="37">
        <v>16.059999999999999</v>
      </c>
      <c r="Q9" s="7">
        <f t="shared" si="0"/>
        <v>0</v>
      </c>
      <c r="R9" s="7">
        <f t="shared" si="1"/>
        <v>0</v>
      </c>
      <c r="S9" s="7">
        <f t="shared" si="2"/>
        <v>0</v>
      </c>
    </row>
    <row r="10" spans="1:19" x14ac:dyDescent="0.25">
      <c r="A10" s="33" t="s">
        <v>35</v>
      </c>
      <c r="B10" s="33">
        <v>1982</v>
      </c>
      <c r="C10" s="33" t="s">
        <v>36</v>
      </c>
      <c r="D10" s="33" t="s">
        <v>49</v>
      </c>
      <c r="E10" s="34" t="s">
        <v>56</v>
      </c>
      <c r="F10" s="34" t="s">
        <v>56</v>
      </c>
      <c r="G10" s="35"/>
      <c r="H10" s="35">
        <v>42886</v>
      </c>
      <c r="I10" s="35">
        <v>43746</v>
      </c>
      <c r="J10" s="34">
        <v>14</v>
      </c>
      <c r="K10" s="36">
        <v>14</v>
      </c>
      <c r="L10" s="36">
        <v>52</v>
      </c>
      <c r="M10" s="36">
        <v>1</v>
      </c>
      <c r="N10" s="37">
        <v>15.58</v>
      </c>
      <c r="O10" s="37">
        <v>0</v>
      </c>
      <c r="P10" s="37">
        <v>15.58</v>
      </c>
      <c r="Q10" s="7">
        <f t="shared" si="0"/>
        <v>0</v>
      </c>
      <c r="R10" s="7">
        <f t="shared" si="1"/>
        <v>0</v>
      </c>
      <c r="S10" s="7">
        <f t="shared" si="2"/>
        <v>0</v>
      </c>
    </row>
    <row r="11" spans="1:19" x14ac:dyDescent="0.25">
      <c r="A11" s="33"/>
      <c r="B11" s="33"/>
      <c r="C11" s="33" t="s">
        <v>36</v>
      </c>
      <c r="D11" s="33" t="s">
        <v>49</v>
      </c>
      <c r="E11" s="34"/>
      <c r="F11" s="34"/>
      <c r="G11" s="35"/>
      <c r="H11" s="35"/>
      <c r="I11" s="35"/>
      <c r="J11" s="34"/>
      <c r="K11" s="36"/>
      <c r="L11" s="36"/>
      <c r="M11" s="36"/>
      <c r="N11" s="37"/>
      <c r="O11" s="37"/>
      <c r="P11" s="37"/>
      <c r="Q11" s="7">
        <f t="shared" si="0"/>
        <v>0</v>
      </c>
      <c r="R11" s="7">
        <f t="shared" si="1"/>
        <v>0</v>
      </c>
      <c r="S11" s="7">
        <f t="shared" si="2"/>
        <v>0</v>
      </c>
    </row>
    <row r="12" spans="1:19" x14ac:dyDescent="0.25">
      <c r="A12" s="33" t="s">
        <v>35</v>
      </c>
      <c r="B12" s="33">
        <v>1980</v>
      </c>
      <c r="C12" s="33" t="s">
        <v>37</v>
      </c>
      <c r="D12" s="33" t="s">
        <v>47</v>
      </c>
      <c r="E12" s="34" t="s">
        <v>56</v>
      </c>
      <c r="F12" s="34" t="s">
        <v>56</v>
      </c>
      <c r="G12" s="35"/>
      <c r="H12" s="35">
        <v>41578</v>
      </c>
      <c r="I12" s="35">
        <v>43748</v>
      </c>
      <c r="J12" s="34">
        <v>34.5</v>
      </c>
      <c r="K12" s="36">
        <v>2.25</v>
      </c>
      <c r="L12" s="36">
        <v>52</v>
      </c>
      <c r="M12" s="36">
        <v>1</v>
      </c>
      <c r="N12" s="37">
        <v>16.059999999999999</v>
      </c>
      <c r="O12" s="37">
        <v>1.5</v>
      </c>
      <c r="P12" s="37">
        <v>16.059999999999999</v>
      </c>
      <c r="Q12" s="7">
        <f t="shared" si="0"/>
        <v>1.5</v>
      </c>
      <c r="R12" s="7">
        <f t="shared" si="1"/>
        <v>3.375</v>
      </c>
      <c r="S12" s="7">
        <f t="shared" si="2"/>
        <v>172.125</v>
      </c>
    </row>
    <row r="13" spans="1:19" x14ac:dyDescent="0.25">
      <c r="A13" s="33"/>
      <c r="B13" s="33"/>
      <c r="C13" s="33" t="s">
        <v>38</v>
      </c>
      <c r="D13" s="33" t="s">
        <v>50</v>
      </c>
      <c r="E13" s="34"/>
      <c r="F13" s="34"/>
      <c r="G13" s="35"/>
      <c r="H13" s="35"/>
      <c r="I13" s="35"/>
      <c r="J13" s="34"/>
      <c r="K13" s="36"/>
      <c r="L13" s="36"/>
      <c r="M13" s="36"/>
      <c r="N13" s="37"/>
      <c r="O13" s="37"/>
      <c r="P13" s="37"/>
      <c r="Q13" s="7">
        <f t="shared" si="0"/>
        <v>0</v>
      </c>
      <c r="R13" s="7">
        <f t="shared" si="1"/>
        <v>0</v>
      </c>
      <c r="S13" s="7">
        <f t="shared" si="2"/>
        <v>0</v>
      </c>
    </row>
    <row r="14" spans="1:19" x14ac:dyDescent="0.25">
      <c r="A14" s="33" t="s">
        <v>35</v>
      </c>
      <c r="B14" s="33">
        <v>1964</v>
      </c>
      <c r="C14" s="33" t="s">
        <v>39</v>
      </c>
      <c r="D14" s="33" t="s">
        <v>51</v>
      </c>
      <c r="E14" s="34" t="s">
        <v>56</v>
      </c>
      <c r="F14" s="34" t="s">
        <v>56</v>
      </c>
      <c r="G14" s="35"/>
      <c r="H14" s="35">
        <v>41081</v>
      </c>
      <c r="I14" s="35">
        <v>43922</v>
      </c>
      <c r="J14" s="34">
        <v>30.5</v>
      </c>
      <c r="K14" s="36">
        <v>3</v>
      </c>
      <c r="L14" s="36">
        <v>52</v>
      </c>
      <c r="M14" s="36">
        <v>11</v>
      </c>
      <c r="N14" s="37">
        <v>16.059999999999999</v>
      </c>
      <c r="O14" s="37">
        <v>0</v>
      </c>
      <c r="P14" s="37">
        <v>16.059999999999999</v>
      </c>
      <c r="Q14" s="7">
        <f t="shared" si="0"/>
        <v>0</v>
      </c>
      <c r="R14" s="7">
        <f t="shared" si="1"/>
        <v>0</v>
      </c>
      <c r="S14" s="7">
        <f t="shared" si="2"/>
        <v>0</v>
      </c>
    </row>
    <row r="15" spans="1:19" x14ac:dyDescent="0.25">
      <c r="A15" s="33" t="s">
        <v>32</v>
      </c>
      <c r="B15" s="33">
        <v>1988</v>
      </c>
      <c r="C15" s="33" t="s">
        <v>40</v>
      </c>
      <c r="D15" s="33" t="s">
        <v>52</v>
      </c>
      <c r="E15" s="34" t="s">
        <v>56</v>
      </c>
      <c r="F15" s="34" t="s">
        <v>56</v>
      </c>
      <c r="G15" s="35"/>
      <c r="H15" s="35">
        <v>42087</v>
      </c>
      <c r="I15" s="35">
        <v>43883</v>
      </c>
      <c r="J15" s="34">
        <v>34.5</v>
      </c>
      <c r="K15" s="36">
        <v>1.5</v>
      </c>
      <c r="L15" s="36">
        <v>52</v>
      </c>
      <c r="M15" s="36">
        <v>1</v>
      </c>
      <c r="N15" s="37">
        <v>16.059999999999999</v>
      </c>
      <c r="O15" s="37">
        <v>1.5</v>
      </c>
      <c r="P15" s="37">
        <v>16.059999999999999</v>
      </c>
      <c r="Q15" s="7">
        <f t="shared" si="0"/>
        <v>1.5</v>
      </c>
      <c r="R15" s="7">
        <f t="shared" si="1"/>
        <v>2.25</v>
      </c>
      <c r="S15" s="7">
        <f t="shared" si="2"/>
        <v>114.75</v>
      </c>
    </row>
    <row r="16" spans="1:19" x14ac:dyDescent="0.25">
      <c r="A16" s="33" t="s">
        <v>32</v>
      </c>
      <c r="B16" s="33">
        <v>1988</v>
      </c>
      <c r="C16" s="33" t="s">
        <v>41</v>
      </c>
      <c r="D16" s="33" t="s">
        <v>48</v>
      </c>
      <c r="E16" s="34" t="s">
        <v>56</v>
      </c>
      <c r="F16" s="34" t="s">
        <v>56</v>
      </c>
      <c r="G16" s="35"/>
      <c r="H16" s="35">
        <v>42087</v>
      </c>
      <c r="I16" s="35">
        <v>43747</v>
      </c>
      <c r="J16" s="34">
        <v>34.5</v>
      </c>
      <c r="K16" s="36">
        <v>7.5</v>
      </c>
      <c r="L16" s="36">
        <v>52</v>
      </c>
      <c r="M16" s="36">
        <v>1</v>
      </c>
      <c r="N16" s="37">
        <v>16.059999999999999</v>
      </c>
      <c r="O16" s="37">
        <v>1.5</v>
      </c>
      <c r="P16" s="37">
        <v>16.059999999999999</v>
      </c>
      <c r="Q16" s="7">
        <f t="shared" si="0"/>
        <v>1.5</v>
      </c>
      <c r="R16" s="7">
        <f t="shared" si="1"/>
        <v>11.25</v>
      </c>
      <c r="S16" s="7">
        <f t="shared" si="2"/>
        <v>573.75</v>
      </c>
    </row>
    <row r="17" spans="1:19" x14ac:dyDescent="0.25">
      <c r="A17" s="33" t="s">
        <v>32</v>
      </c>
      <c r="B17" s="33">
        <v>1983</v>
      </c>
      <c r="C17" s="33" t="s">
        <v>42</v>
      </c>
      <c r="D17" s="33" t="s">
        <v>53</v>
      </c>
      <c r="E17" s="34" t="s">
        <v>56</v>
      </c>
      <c r="F17" s="34" t="s">
        <v>56</v>
      </c>
      <c r="G17" s="35">
        <v>40241</v>
      </c>
      <c r="H17" s="35">
        <v>43748</v>
      </c>
      <c r="I17" s="35">
        <v>44007</v>
      </c>
      <c r="J17" s="34">
        <v>27.5</v>
      </c>
      <c r="K17" s="36">
        <v>5</v>
      </c>
      <c r="L17" s="36">
        <v>52</v>
      </c>
      <c r="M17" s="36">
        <v>1</v>
      </c>
      <c r="N17" s="37">
        <v>16.059999999999999</v>
      </c>
      <c r="O17" s="37">
        <v>4.4000000000000004</v>
      </c>
      <c r="P17" s="37">
        <v>16.059999999999999</v>
      </c>
      <c r="Q17" s="7">
        <f t="shared" si="0"/>
        <v>4.4000000000000021</v>
      </c>
      <c r="R17" s="7">
        <f t="shared" si="1"/>
        <v>22.000000000000011</v>
      </c>
      <c r="S17" s="7">
        <f t="shared" si="2"/>
        <v>1122.0000000000005</v>
      </c>
    </row>
    <row r="18" spans="1:19" x14ac:dyDescent="0.25">
      <c r="A18" s="33"/>
      <c r="B18" s="33"/>
      <c r="C18" s="33" t="s">
        <v>43</v>
      </c>
      <c r="D18" s="33" t="s">
        <v>54</v>
      </c>
      <c r="E18" s="34"/>
      <c r="F18" s="34"/>
      <c r="G18" s="34"/>
      <c r="H18" s="34"/>
      <c r="I18" s="34"/>
      <c r="J18" s="34"/>
      <c r="K18" s="36"/>
      <c r="L18" s="36"/>
      <c r="M18" s="36"/>
      <c r="N18" s="37"/>
      <c r="O18" s="37"/>
      <c r="P18" s="37"/>
      <c r="Q18" s="7">
        <f t="shared" si="0"/>
        <v>0</v>
      </c>
      <c r="R18" s="7">
        <f t="shared" si="1"/>
        <v>0</v>
      </c>
      <c r="S18" s="7">
        <f t="shared" si="2"/>
        <v>0</v>
      </c>
    </row>
    <row r="19" spans="1:19" x14ac:dyDescent="0.25">
      <c r="A19" s="33"/>
      <c r="B19" s="33"/>
      <c r="C19" s="33" t="s">
        <v>44</v>
      </c>
      <c r="D19" s="33" t="s">
        <v>55</v>
      </c>
      <c r="E19" s="34"/>
      <c r="F19" s="34"/>
      <c r="G19" s="34"/>
      <c r="H19" s="34"/>
      <c r="I19" s="34"/>
      <c r="J19" s="34"/>
      <c r="K19" s="36"/>
      <c r="L19" s="36"/>
      <c r="M19" s="36"/>
      <c r="N19" s="37"/>
      <c r="O19" s="37"/>
      <c r="P19" s="37"/>
      <c r="Q19" s="7">
        <f t="shared" si="0"/>
        <v>0</v>
      </c>
      <c r="R19" s="7">
        <f t="shared" si="1"/>
        <v>0</v>
      </c>
      <c r="S19" s="7">
        <f t="shared" si="2"/>
        <v>0</v>
      </c>
    </row>
    <row r="20" spans="1:19" x14ac:dyDescent="0.25">
      <c r="A20" s="33" t="s">
        <v>35</v>
      </c>
      <c r="B20" s="33">
        <v>1979</v>
      </c>
      <c r="C20" s="33" t="s">
        <v>45</v>
      </c>
      <c r="D20" s="33" t="s">
        <v>54</v>
      </c>
      <c r="E20" s="34" t="s">
        <v>56</v>
      </c>
      <c r="F20" s="34" t="s">
        <v>56</v>
      </c>
      <c r="G20" s="35">
        <v>40834</v>
      </c>
      <c r="H20" s="35">
        <v>41608</v>
      </c>
      <c r="I20" s="35">
        <v>43746</v>
      </c>
      <c r="J20" s="34">
        <v>13.75</v>
      </c>
      <c r="K20" s="36">
        <v>8.75</v>
      </c>
      <c r="L20" s="36">
        <v>52</v>
      </c>
      <c r="M20" s="36">
        <v>2</v>
      </c>
      <c r="N20" s="37">
        <v>16.89</v>
      </c>
      <c r="O20" s="37">
        <v>0</v>
      </c>
      <c r="P20" s="37">
        <v>16.89</v>
      </c>
      <c r="Q20" s="7">
        <f t="shared" si="0"/>
        <v>0</v>
      </c>
      <c r="R20" s="7">
        <f t="shared" si="1"/>
        <v>0</v>
      </c>
      <c r="S20" s="7">
        <f t="shared" si="2"/>
        <v>0</v>
      </c>
    </row>
    <row r="21" spans="1:19" x14ac:dyDescent="0.25">
      <c r="A21" s="33" t="s">
        <v>35</v>
      </c>
      <c r="B21" s="33">
        <v>1979</v>
      </c>
      <c r="C21" s="33" t="s">
        <v>46</v>
      </c>
      <c r="D21" s="33" t="s">
        <v>54</v>
      </c>
      <c r="E21" s="34" t="s">
        <v>56</v>
      </c>
      <c r="F21" s="34" t="s">
        <v>56</v>
      </c>
      <c r="G21" s="35">
        <v>40834</v>
      </c>
      <c r="H21" s="35">
        <v>41608</v>
      </c>
      <c r="I21" s="35">
        <v>43746</v>
      </c>
      <c r="J21" s="34">
        <v>13.75</v>
      </c>
      <c r="K21" s="36">
        <v>5</v>
      </c>
      <c r="L21" s="36">
        <v>52</v>
      </c>
      <c r="M21" s="36">
        <v>2</v>
      </c>
      <c r="N21" s="37">
        <v>16.89</v>
      </c>
      <c r="O21" s="37">
        <v>0</v>
      </c>
      <c r="P21" s="37">
        <v>16.89</v>
      </c>
      <c r="Q21" s="7">
        <f t="shared" si="0"/>
        <v>0</v>
      </c>
      <c r="R21" s="7">
        <f t="shared" si="1"/>
        <v>0</v>
      </c>
      <c r="S21" s="7">
        <f t="shared" si="2"/>
        <v>0</v>
      </c>
    </row>
    <row r="22" spans="1:19" x14ac:dyDescent="0.25">
      <c r="A22" s="33"/>
      <c r="B22" s="33"/>
      <c r="C22" s="33"/>
      <c r="D22" s="33"/>
      <c r="E22" s="34"/>
      <c r="F22" s="34"/>
      <c r="G22" s="35"/>
      <c r="H22" s="35"/>
      <c r="I22" s="35"/>
      <c r="J22" s="34"/>
      <c r="K22" s="36"/>
      <c r="L22" s="36"/>
      <c r="M22" s="36"/>
      <c r="N22" s="37"/>
      <c r="O22" s="37"/>
      <c r="P22" s="37"/>
      <c r="Q22" s="7"/>
      <c r="R22" s="7"/>
      <c r="S22" s="7"/>
    </row>
    <row r="23" spans="1:19" x14ac:dyDescent="0.25">
      <c r="A23" s="33"/>
      <c r="B23" s="33"/>
      <c r="C23" s="33"/>
      <c r="D23" s="33"/>
      <c r="E23" s="34"/>
      <c r="F23" s="34"/>
      <c r="G23" s="35"/>
      <c r="H23" s="35"/>
      <c r="I23" s="35"/>
      <c r="J23" s="34"/>
      <c r="K23" s="36"/>
      <c r="L23" s="36"/>
      <c r="M23" s="36"/>
      <c r="N23" s="37"/>
      <c r="O23" s="37"/>
      <c r="P23" s="37"/>
      <c r="Q23" s="7"/>
      <c r="R23" s="7"/>
      <c r="S23" s="7"/>
    </row>
    <row r="24" spans="1:19" x14ac:dyDescent="0.25">
      <c r="A24" s="33"/>
      <c r="B24" s="33"/>
      <c r="C24" s="33"/>
      <c r="D24" s="33"/>
      <c r="E24" s="34"/>
      <c r="F24" s="34"/>
      <c r="G24" s="35"/>
      <c r="H24" s="35"/>
      <c r="I24" s="35"/>
      <c r="J24" s="34"/>
      <c r="K24" s="36"/>
      <c r="L24" s="36"/>
      <c r="M24" s="36"/>
      <c r="N24" s="37"/>
      <c r="O24" s="37"/>
      <c r="P24" s="37"/>
      <c r="Q24" s="7"/>
      <c r="R24" s="7"/>
      <c r="S24" s="7"/>
    </row>
    <row r="25" spans="1:19" x14ac:dyDescent="0.25">
      <c r="A25" s="33"/>
      <c r="B25" s="33"/>
      <c r="C25" s="33"/>
      <c r="D25" s="33"/>
      <c r="E25" s="34"/>
      <c r="F25" s="34"/>
      <c r="G25" s="35"/>
      <c r="H25" s="35"/>
      <c r="I25" s="35"/>
      <c r="J25" s="34"/>
      <c r="K25" s="36"/>
      <c r="L25" s="36"/>
      <c r="M25" s="36"/>
      <c r="N25" s="37"/>
      <c r="O25" s="37"/>
      <c r="P25" s="37"/>
      <c r="Q25" s="7"/>
      <c r="R25" s="7"/>
      <c r="S25" s="7"/>
    </row>
    <row r="26" spans="1:19" x14ac:dyDescent="0.25">
      <c r="A26" s="33"/>
      <c r="B26" s="33"/>
      <c r="C26" s="33"/>
      <c r="D26" s="33"/>
      <c r="E26" s="34"/>
      <c r="F26" s="34"/>
      <c r="G26" s="35"/>
      <c r="H26" s="35"/>
      <c r="I26" s="35"/>
      <c r="J26" s="34"/>
      <c r="K26" s="36"/>
      <c r="L26" s="36"/>
      <c r="M26" s="36"/>
      <c r="N26" s="37"/>
      <c r="O26" s="37"/>
      <c r="P26" s="37"/>
      <c r="Q26" s="7"/>
      <c r="R26" s="7"/>
      <c r="S26" s="7"/>
    </row>
    <row r="27" spans="1:19" x14ac:dyDescent="0.25">
      <c r="A27" s="33"/>
      <c r="B27" s="33"/>
      <c r="C27" s="33"/>
      <c r="D27" s="33"/>
      <c r="E27" s="34"/>
      <c r="F27" s="34"/>
      <c r="G27" s="35"/>
      <c r="H27" s="35"/>
      <c r="I27" s="35"/>
      <c r="J27" s="34"/>
      <c r="K27" s="36"/>
      <c r="L27" s="36"/>
      <c r="M27" s="36"/>
      <c r="N27" s="37"/>
      <c r="O27" s="37"/>
      <c r="P27" s="37"/>
      <c r="Q27" s="7"/>
      <c r="R27" s="7"/>
      <c r="S27" s="7"/>
    </row>
    <row r="28" spans="1:19" x14ac:dyDescent="0.25">
      <c r="A28" s="33"/>
      <c r="B28" s="33"/>
      <c r="C28" s="33"/>
      <c r="D28" s="33"/>
      <c r="E28" s="34"/>
      <c r="F28" s="34"/>
      <c r="G28" s="35"/>
      <c r="H28" s="35"/>
      <c r="I28" s="35"/>
      <c r="J28" s="34"/>
      <c r="K28" s="36"/>
      <c r="L28" s="36"/>
      <c r="M28" s="36"/>
      <c r="N28" s="37"/>
      <c r="O28" s="37"/>
      <c r="P28" s="37"/>
      <c r="Q28" s="7"/>
      <c r="R28" s="7"/>
      <c r="S28" s="7"/>
    </row>
    <row r="29" spans="1:19" x14ac:dyDescent="0.25">
      <c r="A29" s="33"/>
      <c r="B29" s="33"/>
      <c r="C29" s="33"/>
      <c r="D29" s="33"/>
      <c r="E29" s="34"/>
      <c r="F29" s="34"/>
      <c r="G29" s="35"/>
      <c r="H29" s="35"/>
      <c r="I29" s="35"/>
      <c r="J29" s="34"/>
      <c r="K29" s="36"/>
      <c r="L29" s="36"/>
      <c r="M29" s="36"/>
      <c r="N29" s="37"/>
      <c r="O29" s="37"/>
      <c r="P29" s="37"/>
      <c r="Q29" s="7"/>
      <c r="R29" s="7"/>
      <c r="S29" s="7"/>
    </row>
    <row r="30" spans="1:19" x14ac:dyDescent="0.25">
      <c r="A30" s="33"/>
      <c r="B30" s="33"/>
      <c r="C30" s="33"/>
      <c r="D30" s="33"/>
      <c r="E30" s="34"/>
      <c r="F30" s="34"/>
      <c r="G30" s="34"/>
      <c r="H30" s="34"/>
      <c r="I30" s="34"/>
      <c r="J30" s="34"/>
      <c r="K30" s="36"/>
      <c r="L30" s="36"/>
      <c r="M30" s="36"/>
      <c r="N30" s="37"/>
      <c r="O30" s="37"/>
      <c r="P30" s="37"/>
      <c r="Q30" s="7">
        <f t="shared" si="0"/>
        <v>0</v>
      </c>
      <c r="R30" s="7">
        <f t="shared" si="1"/>
        <v>0</v>
      </c>
      <c r="S30" s="7">
        <f t="shared" si="2"/>
        <v>0</v>
      </c>
    </row>
    <row r="31" spans="1:19" x14ac:dyDescent="0.25">
      <c r="A31" s="33"/>
      <c r="B31" s="33"/>
      <c r="C31" s="33"/>
      <c r="D31" s="33"/>
      <c r="E31" s="34"/>
      <c r="F31" s="34"/>
      <c r="G31" s="34"/>
      <c r="H31" s="34"/>
      <c r="I31" s="34"/>
      <c r="J31" s="34"/>
      <c r="K31" s="36"/>
      <c r="L31" s="36"/>
      <c r="M31" s="36"/>
      <c r="N31" s="37"/>
      <c r="O31" s="37"/>
      <c r="P31" s="37"/>
      <c r="Q31" s="7">
        <f t="shared" si="0"/>
        <v>0</v>
      </c>
      <c r="R31" s="7">
        <f t="shared" si="1"/>
        <v>0</v>
      </c>
      <c r="S31" s="7">
        <f t="shared" si="2"/>
        <v>0</v>
      </c>
    </row>
    <row r="32" spans="1:19" x14ac:dyDescent="0.25">
      <c r="A32" s="33"/>
      <c r="B32" s="33"/>
      <c r="C32" s="33"/>
      <c r="D32" s="33"/>
      <c r="E32" s="34"/>
      <c r="F32" s="34"/>
      <c r="G32" s="34"/>
      <c r="H32" s="34"/>
      <c r="I32" s="34"/>
      <c r="J32" s="34"/>
      <c r="K32" s="36"/>
      <c r="L32" s="36"/>
      <c r="M32" s="36"/>
      <c r="N32" s="37"/>
      <c r="O32" s="37"/>
      <c r="P32" s="37"/>
      <c r="Q32" s="7">
        <f t="shared" si="0"/>
        <v>0</v>
      </c>
      <c r="R32" s="7">
        <f t="shared" si="1"/>
        <v>0</v>
      </c>
      <c r="S32" s="7">
        <f t="shared" si="2"/>
        <v>0</v>
      </c>
    </row>
    <row r="33" spans="1:18" x14ac:dyDescent="0.25">
      <c r="A33" s="9"/>
      <c r="R33" s="12"/>
    </row>
    <row r="34" spans="1:18" x14ac:dyDescent="0.25">
      <c r="A34" s="13" t="s">
        <v>20</v>
      </c>
      <c r="B34" s="14"/>
      <c r="C34" s="14"/>
      <c r="D34" s="14"/>
      <c r="E34" s="14"/>
      <c r="F34" s="14"/>
      <c r="G34" s="14"/>
      <c r="H34" s="14"/>
      <c r="I34" s="14"/>
      <c r="J34" s="15"/>
      <c r="K34" s="15"/>
      <c r="L34" s="15"/>
      <c r="M34" s="16"/>
      <c r="N34" s="14"/>
      <c r="O34" s="14"/>
      <c r="P34" s="14"/>
      <c r="Q34" s="16"/>
      <c r="R34" s="17">
        <f>SUM(S7:S32)</f>
        <v>2269.5000000000005</v>
      </c>
    </row>
    <row r="35" spans="1:18" x14ac:dyDescent="0.25">
      <c r="Q35" s="11"/>
      <c r="R35" s="18"/>
    </row>
    <row r="36" spans="1:18" x14ac:dyDescent="0.25">
      <c r="A36" s="19" t="s">
        <v>21</v>
      </c>
      <c r="B36" s="20"/>
      <c r="C36" s="20"/>
      <c r="D36" s="20"/>
      <c r="E36" s="14"/>
      <c r="F36" s="14"/>
      <c r="G36" s="14"/>
      <c r="H36" s="14"/>
      <c r="I36" s="14"/>
      <c r="J36" s="15"/>
      <c r="K36" s="15"/>
      <c r="L36" s="15"/>
      <c r="M36" s="14"/>
      <c r="N36" s="14"/>
      <c r="O36" s="14"/>
      <c r="P36" s="14"/>
      <c r="Q36" s="38"/>
      <c r="R36" s="21">
        <f>R34*$Q$36</f>
        <v>0</v>
      </c>
    </row>
    <row r="37" spans="1:18" s="26" customFormat="1" x14ac:dyDescent="0.25">
      <c r="A37" s="19" t="s">
        <v>22</v>
      </c>
      <c r="B37" s="20"/>
      <c r="C37" s="20"/>
      <c r="D37" s="20"/>
      <c r="E37" s="22"/>
      <c r="F37" s="22"/>
      <c r="G37" s="22"/>
      <c r="H37" s="22"/>
      <c r="I37" s="22"/>
      <c r="J37" s="23"/>
      <c r="K37" s="23"/>
      <c r="L37" s="23"/>
      <c r="M37" s="24"/>
      <c r="N37" s="22"/>
      <c r="O37" s="22"/>
      <c r="P37" s="22"/>
      <c r="Q37" s="38"/>
      <c r="R37" s="25">
        <f>R34*$Q$37</f>
        <v>0</v>
      </c>
    </row>
    <row r="39" spans="1:18" x14ac:dyDescent="0.25">
      <c r="A39" s="41" t="s">
        <v>23</v>
      </c>
      <c r="B39" s="44"/>
      <c r="C39" s="27"/>
      <c r="D39" s="27"/>
      <c r="E39" s="28"/>
      <c r="F39" s="28"/>
      <c r="G39" s="28"/>
      <c r="H39" s="28"/>
      <c r="I39" s="28"/>
      <c r="J39" s="29"/>
      <c r="K39" s="29"/>
      <c r="L39" s="29"/>
      <c r="M39" s="30"/>
      <c r="N39" s="28"/>
      <c r="O39" s="28"/>
      <c r="P39" s="28"/>
      <c r="Q39" s="28"/>
      <c r="R39" s="43">
        <f>SUM(R34:R37)</f>
        <v>2269.5000000000005</v>
      </c>
    </row>
    <row r="41" spans="1:18" x14ac:dyDescent="0.25">
      <c r="A41" s="42" t="s">
        <v>24</v>
      </c>
      <c r="B41" s="42"/>
      <c r="C41" s="31"/>
      <c r="D41" s="31"/>
    </row>
    <row r="42" spans="1:18" x14ac:dyDescent="0.25">
      <c r="A42" s="8" t="s">
        <v>30</v>
      </c>
    </row>
    <row r="43" spans="1:18" x14ac:dyDescent="0.25">
      <c r="A43" s="8" t="s">
        <v>25</v>
      </c>
    </row>
    <row r="44" spans="1:18" x14ac:dyDescent="0.25">
      <c r="A44" s="32" t="s">
        <v>26</v>
      </c>
      <c r="B44" s="32"/>
    </row>
    <row r="45" spans="1:18" x14ac:dyDescent="0.25">
      <c r="A45" s="32" t="s">
        <v>27</v>
      </c>
      <c r="B45" s="32"/>
    </row>
    <row r="47" spans="1:18" x14ac:dyDescent="0.25">
      <c r="A47" s="32" t="s">
        <v>28</v>
      </c>
      <c r="B47" s="32"/>
    </row>
  </sheetData>
  <phoneticPr fontId="1"/>
  <pageMargins left="0.74803149606299213" right="0.74803149606299213" top="0.59055118110236227" bottom="0.98425196850393704" header="0.51181102362204722" footer="0.51181102362204722"/>
  <pageSetup paperSize="9" scale="67" orientation="landscape" horizontalDpi="4294967292" verticalDpi="4294967292" r:id="rId1"/>
  <headerFooter alignWithMargins="0">
    <oddFooter>&amp;L&amp;F
&amp;D&amp;C&amp;R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EFF8443EE11845A41456F9D8B7C393" ma:contentTypeVersion="4" ma:contentTypeDescription="Een nieuw document maken." ma:contentTypeScope="" ma:versionID="1da0d433267a1ea4f2e22f883fbbbab7">
  <xsd:schema xmlns:xsd="http://www.w3.org/2001/XMLSchema" xmlns:xs="http://www.w3.org/2001/XMLSchema" xmlns:p="http://schemas.microsoft.com/office/2006/metadata/properties" xmlns:ns2="a8c941f6-bf32-4c67-8466-cbfbf71c1140" xmlns:ns3="88226d1a-3472-47af-aee5-72451a1083b4" targetNamespace="http://schemas.microsoft.com/office/2006/metadata/properties" ma:root="true" ma:fieldsID="e4de6ddb682631742abddfb6bbd592f5" ns2:_="" ns3:_="">
    <xsd:import namespace="a8c941f6-bf32-4c67-8466-cbfbf71c1140"/>
    <xsd:import namespace="88226d1a-3472-47af-aee5-72451a1083b4"/>
    <xsd:element name="properties">
      <xsd:complexType>
        <xsd:sequence>
          <xsd:element name="documentManagement">
            <xsd:complexType>
              <xsd:all>
                <xsd:element ref="ns2:Archief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941f6-bf32-4c67-8466-cbfbf71c1140" elementFormDefault="qualified">
    <xsd:import namespace="http://schemas.microsoft.com/office/2006/documentManagement/types"/>
    <xsd:import namespace="http://schemas.microsoft.com/office/infopath/2007/PartnerControls"/>
    <xsd:element name="Archief" ma:index="8" nillable="true" ma:displayName="Archief" ma:default="1" ma:internalName="Archie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26d1a-3472-47af-aee5-72451a1083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 xmlns="a8c941f6-bf32-4c67-8466-cbfbf71c1140">true</Archief>
  </documentManagement>
</p:properties>
</file>

<file path=customXml/itemProps1.xml><?xml version="1.0" encoding="utf-8"?>
<ds:datastoreItem xmlns:ds="http://schemas.openxmlformats.org/officeDocument/2006/customXml" ds:itemID="{7C3299E6-7658-4AE8-813A-393A301068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245B02-CA25-40BE-A57C-EA289BD2E6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941f6-bf32-4c67-8466-cbfbf71c1140"/>
    <ds:schemaRef ds:uri="88226d1a-3472-47af-aee5-72451a1083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638444-9781-40F1-81D4-7D2458F62EF0}">
  <ds:schemaRefs>
    <ds:schemaRef ds:uri="http://schemas.microsoft.com/office/2006/documentManagement/types"/>
    <ds:schemaRef ds:uri="http://www.w3.org/XML/1998/namespace"/>
    <ds:schemaRef ds:uri="a8c941f6-bf32-4c67-8466-cbfbf71c1140"/>
    <ds:schemaRef ds:uri="http://purl.org/dc/dcmitype/"/>
    <ds:schemaRef ds:uri="http://purl.org/dc/terms/"/>
    <ds:schemaRef ds:uri="http://schemas.microsoft.com/office/2006/metadata/properties"/>
    <ds:schemaRef ds:uri="88226d1a-3472-47af-aee5-72451a1083b4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8832eccc-8a64-4f2d-9156-75c175b095ab}" enabled="0" method="" siteId="{8832eccc-8a64-4f2d-9156-75c175b095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Totaaloverzicht</vt:lpstr>
    </vt:vector>
  </TitlesOfParts>
  <Manager/>
  <Company>Atir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Nelleke Diepeveen</dc:creator>
  <cp:keywords/>
  <dc:description/>
  <cp:lastModifiedBy>Bredie C. (Charlotte)</cp:lastModifiedBy>
  <cp:revision/>
  <dcterms:created xsi:type="dcterms:W3CDTF">2005-05-04T11:20:23Z</dcterms:created>
  <dcterms:modified xsi:type="dcterms:W3CDTF">2025-05-26T13:20:28Z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0x010100E3EFF8443EE11845A41456F9D8B7C393</vt:lpwstr>
  </property>
  <property fmtid="{D5CDD505-2E9C-101B-9397-08002B2CF9AE}" pid="3" name="MediaServiceImageTags">
    <vt:lpwstr/>
  </property>
</Properties>
</file>