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https://uwvnl.sharepoint.com/sites/FBInkuitv1Lopendetraject/Gedeelde documenten/General/303 Mult Funct Afdrukdiensten (MFA)/1. Aanbestedingsdossier/5. Publicatiedoc/"/>
    </mc:Choice>
  </mc:AlternateContent>
  <xr:revisionPtr revIDLastSave="319" documentId="8_{9C05CD16-4117-4939-9189-54AE3E00071A}" xr6:coauthVersionLast="47" xr6:coauthVersionMax="47" xr10:uidLastSave="{C49EDCAE-564D-47C8-AC96-9B5073649229}"/>
  <bookViews>
    <workbookView xWindow="28680" yWindow="-120" windowWidth="29040" windowHeight="15840" activeTab="4" xr2:uid="{00000000-000D-0000-FFFF-FFFF00000000}"/>
  </bookViews>
  <sheets>
    <sheet name="Instructie " sheetId="6" r:id="rId1"/>
    <sheet name="Totaal fictieve aanneemsom" sheetId="4" r:id="rId2"/>
    <sheet name="Integrale Dienstverlening" sheetId="8" r:id="rId3"/>
    <sheet name=" Implementatie en retransitie" sheetId="12" r:id="rId4"/>
    <sheet name="Aanvullende Dienstverlening" sheetId="7"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11" i="8" l="1"/>
  <c r="L210" i="8"/>
  <c r="L208" i="8"/>
  <c r="L207" i="8"/>
  <c r="L198" i="8"/>
  <c r="L197" i="8"/>
  <c r="L195" i="8"/>
  <c r="L194" i="8"/>
  <c r="L185" i="8"/>
  <c r="L184" i="8"/>
  <c r="L182" i="8"/>
  <c r="L181" i="8"/>
  <c r="L172" i="8"/>
  <c r="L171" i="8"/>
  <c r="L169" i="8"/>
  <c r="L168" i="8"/>
  <c r="L159" i="8"/>
  <c r="L158" i="8"/>
  <c r="L156" i="8"/>
  <c r="L155" i="8"/>
  <c r="L146" i="8"/>
  <c r="L145" i="8"/>
  <c r="L143" i="8"/>
  <c r="L142" i="8"/>
  <c r="L133" i="8"/>
  <c r="L132" i="8"/>
  <c r="L130" i="8"/>
  <c r="L129" i="8"/>
  <c r="L120" i="8"/>
  <c r="L119" i="8"/>
  <c r="L117" i="8"/>
  <c r="L116" i="8"/>
  <c r="L107" i="8"/>
  <c r="L106" i="8"/>
  <c r="L104" i="8"/>
  <c r="L103" i="8"/>
  <c r="L94" i="8"/>
  <c r="L93" i="8"/>
  <c r="L91" i="8"/>
  <c r="L90" i="8"/>
  <c r="L81" i="8"/>
  <c r="L80" i="8"/>
  <c r="L78" i="8"/>
  <c r="L77" i="8"/>
  <c r="L68" i="8"/>
  <c r="L67" i="8"/>
  <c r="L65" i="8"/>
  <c r="L64" i="8"/>
  <c r="L55" i="8"/>
  <c r="L54" i="8"/>
  <c r="L52" i="8"/>
  <c r="L51" i="8"/>
  <c r="L42" i="8"/>
  <c r="L41" i="8"/>
  <c r="L39" i="8"/>
  <c r="L38" i="8"/>
  <c r="L29" i="8"/>
  <c r="L28" i="8"/>
  <c r="L26" i="8"/>
  <c r="L25" i="8"/>
  <c r="L15" i="8"/>
  <c r="L16" i="8"/>
  <c r="L13" i="8"/>
  <c r="L12" i="8"/>
  <c r="C10" i="12"/>
  <c r="C9" i="12"/>
  <c r="C8" i="12"/>
  <c r="G74" i="12"/>
  <c r="I73" i="12"/>
  <c r="I72" i="12"/>
  <c r="I71" i="12"/>
  <c r="I70" i="12"/>
  <c r="I69" i="12"/>
  <c r="I79" i="12"/>
  <c r="I80" i="12"/>
  <c r="I81" i="12"/>
  <c r="I82" i="12"/>
  <c r="I83" i="12"/>
  <c r="G84" i="12"/>
  <c r="G64" i="12"/>
  <c r="I63" i="12"/>
  <c r="I62" i="12"/>
  <c r="I61" i="12"/>
  <c r="I60" i="12"/>
  <c r="I59" i="12"/>
  <c r="G54" i="12"/>
  <c r="I53" i="12"/>
  <c r="I52" i="12"/>
  <c r="I51" i="12"/>
  <c r="I50" i="12"/>
  <c r="I49" i="12"/>
  <c r="G44" i="12"/>
  <c r="I43" i="12"/>
  <c r="I42" i="12"/>
  <c r="I41" i="12"/>
  <c r="I40" i="12"/>
  <c r="I39" i="12"/>
  <c r="G33" i="12"/>
  <c r="I32" i="12"/>
  <c r="I31" i="12"/>
  <c r="I30" i="12"/>
  <c r="I29" i="12"/>
  <c r="I28" i="12"/>
  <c r="E4" i="7"/>
  <c r="F4" i="7" s="1"/>
  <c r="C7" i="12"/>
  <c r="C12" i="12"/>
  <c r="E18" i="7"/>
  <c r="F18" i="7" s="1"/>
  <c r="L58" i="8" l="1"/>
  <c r="L97" i="8"/>
  <c r="L136" i="8"/>
  <c r="L214" i="8"/>
  <c r="L149" i="8"/>
  <c r="L19" i="8"/>
  <c r="L32" i="8"/>
  <c r="L71" i="8"/>
  <c r="L110" i="8"/>
  <c r="L175" i="8"/>
  <c r="L188" i="8"/>
  <c r="L45" i="8"/>
  <c r="L123" i="8"/>
  <c r="L84" i="8"/>
  <c r="L162" i="8"/>
  <c r="L201" i="8"/>
  <c r="I74" i="12"/>
  <c r="D10" i="12" s="1"/>
  <c r="I64" i="12"/>
  <c r="D9" i="12" s="1"/>
  <c r="I84" i="12"/>
  <c r="D12" i="12" s="1"/>
  <c r="I54" i="12"/>
  <c r="D8" i="12" s="1"/>
  <c r="I44" i="12"/>
  <c r="D7" i="12" s="1"/>
  <c r="I33" i="12"/>
  <c r="D6" i="12" s="1"/>
  <c r="E17" i="7"/>
  <c r="F17" i="7" s="1"/>
  <c r="E16" i="7"/>
  <c r="F16" i="7" s="1"/>
  <c r="E15" i="7"/>
  <c r="F15" i="7" s="1"/>
  <c r="E14" i="7"/>
  <c r="F14" i="7" s="1"/>
  <c r="E13" i="7"/>
  <c r="F13" i="7" s="1"/>
  <c r="E12" i="7"/>
  <c r="F12" i="7" s="1"/>
  <c r="E11" i="7"/>
  <c r="F11" i="7" s="1"/>
  <c r="E7" i="7"/>
  <c r="F7" i="7" s="1"/>
  <c r="I38" i="12"/>
  <c r="G23" i="12"/>
  <c r="I22" i="12"/>
  <c r="I21" i="12"/>
  <c r="I20" i="12"/>
  <c r="I19" i="12"/>
  <c r="I18" i="12"/>
  <c r="C6" i="12"/>
  <c r="C5" i="12"/>
  <c r="B5" i="8" l="1"/>
  <c r="I23" i="12"/>
  <c r="D5" i="12" s="1"/>
  <c r="D13" i="12" l="1"/>
  <c r="C10" i="4" s="1"/>
  <c r="E9" i="7" l="1"/>
  <c r="F9" i="7" s="1"/>
  <c r="E5" i="7"/>
  <c r="F5" i="7" s="1"/>
  <c r="F21" i="7" l="1"/>
  <c r="C12" i="4" s="1"/>
  <c r="C8" i="4" l="1"/>
  <c r="C14" i="4" s="1"/>
</calcChain>
</file>

<file path=xl/sharedStrings.xml><?xml version="1.0" encoding="utf-8"?>
<sst xmlns="http://schemas.openxmlformats.org/spreadsheetml/2006/main" count="1959" uniqueCount="196">
  <si>
    <r>
      <rPr>
        <b/>
        <u/>
        <sz val="12"/>
        <color theme="0"/>
        <rFont val="Verdana"/>
        <family val="2"/>
      </rPr>
      <t xml:space="preserve">Bijlage 4: Prijsopgaveformulier
</t>
    </r>
    <r>
      <rPr>
        <b/>
        <sz val="12"/>
        <color theme="0"/>
        <rFont val="Verdana"/>
        <family val="2"/>
      </rPr>
      <t xml:space="preserve">
</t>
    </r>
    <r>
      <rPr>
        <b/>
        <sz val="11"/>
        <color theme="0"/>
        <rFont val="Verdana"/>
        <family val="2"/>
      </rPr>
      <t>Europese Aanbesteding Managed Print Services UWV 2024</t>
    </r>
  </si>
  <si>
    <t>Toelichting Bijlage 4 Prijzenopgaveformulier en invulinstructie:</t>
  </si>
  <si>
    <t>Bij het invullen van Bijlage 4 Prijsopgaveformulier dient Inschrijver de volgende instructies op te volgen:</t>
  </si>
  <si>
    <t>·    </t>
  </si>
  <si>
    <r>
      <rPr>
        <sz val="9"/>
        <color rgb="FF000000"/>
        <rFont val="Verdana"/>
        <family val="2"/>
      </rPr>
      <t xml:space="preserve">Alle </t>
    </r>
    <r>
      <rPr>
        <sz val="9"/>
        <color rgb="FF00B050"/>
        <rFont val="Verdana"/>
        <family val="2"/>
      </rPr>
      <t xml:space="preserve">groene </t>
    </r>
    <r>
      <rPr>
        <sz val="9"/>
        <color rgb="FF000000"/>
        <rFont val="Verdana"/>
        <family val="2"/>
      </rPr>
      <t>velden op de werkbladen: Integrale Dienstverlening, Implementatie en retransitie en Aanvullende Dienstverlening dienen door Inschrijver ingevuld te worden;</t>
    </r>
  </si>
  <si>
    <r>
      <rPr>
        <sz val="7"/>
        <color theme="1"/>
        <rFont val="Times New Roman"/>
        <family val="1"/>
      </rPr>
      <t xml:space="preserve"> </t>
    </r>
    <r>
      <rPr>
        <sz val="9"/>
        <color theme="1"/>
        <rFont val="Verdana"/>
        <family val="2"/>
      </rPr>
      <t xml:space="preserve">Vult u </t>
    </r>
    <r>
      <rPr>
        <u/>
        <sz val="9"/>
        <color theme="1"/>
        <rFont val="Verdana"/>
        <family val="2"/>
      </rPr>
      <t>0 in of geen waarde of een negatieve waarde</t>
    </r>
    <r>
      <rPr>
        <sz val="9"/>
        <color theme="1"/>
        <rFont val="Verdana"/>
        <family val="2"/>
      </rPr>
      <t xml:space="preserve"> op het prijsopgaveformulier? Dan is uw Inschrijving ongeldig en sluiten we u uit van verdere deelname aan de Aanbesteding. Geeft u prijzen, kortingen, voorwaarden of andere informatie op waar niet om is gevraagd? Dan nemen we die informatie niet mee in de beoordeling.</t>
    </r>
  </si>
  <si>
    <t xml:space="preserve">Resultaat voor beoordeling van het financiële gunningscriterium: </t>
  </si>
  <si>
    <t xml:space="preserve">De ingevulde prijzen worden automatisch vermenigvuldigd met het fictief aantal producten/diensten dat gedurende de looptijd van de Overeenkomst naar verwachting worden afgenomen; </t>
  </si>
  <si>
    <t xml:space="preserve">De subtotalen van de werkbladen: Integrale Dienstverlening, Implementatie en retransitie en Aanvullende Dienstverlening worden bij elkaar opgeteld tot de Totaal fictieve aanneemsom exclusief BTW op het tabblad Totaal fictieve aanneemsom; </t>
  </si>
  <si>
    <t>De Totaal fictieve aanneemsom is het bedrag dat wordt beoordeeld, conform de beoordelingsmethodiek van het financiële gunningscriterium, dat is beschreven in paragraaf 4.2.2 van het Beschrijvend Document;</t>
  </si>
  <si>
    <t>De prijzen die Inschrijver in dit prijsopgaveformulier opgeeft zijn all-in tarieven voor de Dienstverlening zoals vermeld en beschreven in paragraaf 4.2.2 van het Beschrijvend document;</t>
  </si>
  <si>
    <t>De prijzen die Inschrijver in dit prijsopgaveformulier opgeeft, gelden gedurende de contractperiode;</t>
  </si>
  <si>
    <r>
      <rPr>
        <sz val="7"/>
        <color theme="1"/>
        <rFont val="Times New Roman"/>
        <family val="1"/>
      </rPr>
      <t xml:space="preserve"> </t>
    </r>
    <r>
      <rPr>
        <sz val="9"/>
        <color theme="1"/>
        <rFont val="Verdana"/>
        <family val="2"/>
      </rPr>
      <t xml:space="preserve">De ingevulde prijzen zijn </t>
    </r>
    <r>
      <rPr>
        <b/>
        <u/>
        <sz val="9"/>
        <color theme="1"/>
        <rFont val="Verdana"/>
        <family val="2"/>
      </rPr>
      <t>exclusief btw</t>
    </r>
    <r>
      <rPr>
        <sz val="9"/>
        <color theme="1"/>
        <rFont val="Verdana"/>
        <family val="2"/>
      </rPr>
      <t xml:space="preserve"> en afgerond op twee decimalen;</t>
    </r>
  </si>
  <si>
    <t>UVW behoudt zich het recht voor de prijzen (tarieven) te allen tijde te toetsen;</t>
  </si>
  <si>
    <t>Aan de in dit prijsopgaveformulier gehanteerde aantallen kan door Inschrijver nu en in de toekomst geen enkel recht worden ontleend ten aanzien van de tijdens de uitvoering van de Opdracht werkelijk af te nemen/te realiseren hoeveelheden c.q. te realiseren omzet.</t>
  </si>
  <si>
    <t>Werkblad Integrale Dienstverlening:</t>
  </si>
  <si>
    <t>Ter toelichting van het werkblad Integrale Dienstverlening:</t>
  </si>
  <si>
    <t>Er worden in het werkblad Integrale Dienstverlening 16 staffels uitgevraagd, gebaseerd op het aantal in te zetten Printers. UWV kiest voor deze wijze van uitvragen van de Tellektiktarieven omdat het de verwachting is dat gedurende de looptijd van de Overeenkomst het aantal Printers wijzigt;</t>
  </si>
  <si>
    <t>Door het toepassen van staffels, krijgt UWV inzicht in de impact van het aantal in gebruik zijnde Printers op de Telleriktarieven. Bovendien worden alle staffels hiermee op een gelijke mate meegenomen in de beoordeling van de Totaal fictieve aanneemsom;</t>
  </si>
  <si>
    <t>Naar huidig inzicht start UWV met een indicatief aantal van maximaal 350 Printers;</t>
  </si>
  <si>
    <t xml:space="preserve">Door toenemende digitalisering en de wens van UWV om zowel het aantal afdrukken als het aantal Printers af te laten nemen, is het aannemelijk dat gedurende de looptijd van de Overeenkomst het aantal Printers afneemt; </t>
  </si>
  <si>
    <r>
      <t>UWV biedt Inschrijvers de mogelijkheid tot compensatie voor terugname van Printers tijdens de looptijd van de Overeenkomst. Dit prijscomponent kunt u opnemen in het Werkblad Aanvullende Dienstverlening;</t>
    </r>
    <r>
      <rPr>
        <sz val="11"/>
        <color theme="1"/>
        <rFont val="Aptos"/>
        <family val="2"/>
      </rPr>
      <t xml:space="preserve"> </t>
    </r>
  </si>
  <si>
    <r>
      <rPr>
        <sz val="10"/>
        <color theme="1"/>
        <rFont val="Verdana"/>
        <family val="2"/>
      </rPr>
      <t xml:space="preserve">Het vermelde </t>
    </r>
    <r>
      <rPr>
        <sz val="9"/>
        <color theme="1"/>
        <rFont val="Verdana"/>
        <family val="2"/>
      </rPr>
      <t>aantal afdrukken is gebaseerd op de doelstelling om conform het MVO-beleid het aantal afdrukken in de contractperiode (2026 – 2034) met 4.500.000 stuks afdrukken totaal per jaar te reduceren;</t>
    </r>
  </si>
  <si>
    <t xml:space="preserve">Indien na een wijziging het aantal Printers gaat vallen binnen een andere staffel, dan treedt de geoffreerde staffelprijs per de eerste van de volgende maand in werking; </t>
  </si>
  <si>
    <r>
      <rPr>
        <sz val="9"/>
        <color rgb="FF000000"/>
        <rFont val="Verdana"/>
        <family val="2"/>
      </rPr>
      <t>In het geval dat het aantal in gebruik zijnde Printers valt tussen twee staffels dan geldt de prijs van de staffel met het hogere aantal Printers. Als bijvoorbeeld vanaf een bepaald moment 315 Printers worden ingezet bij UWV, dan geldt het Tellertiktarief van de staffel voor 330 Printers.</t>
    </r>
    <r>
      <rPr>
        <sz val="8"/>
        <color rgb="FF000000"/>
        <rFont val="Aptos"/>
        <family val="2"/>
      </rPr>
      <t> </t>
    </r>
  </si>
  <si>
    <t>Indexatiepercentage: Hier vult Inschrijver het aandeel van de looncomponent en het aandeel van papier, in percentages, dat onderdeel uitmaakt van het gevraagde tellertiktarief. Dit percentage wordt gebruikt in het geval er indexatie van het tellertiktarief aan de orde is. De hier gevraagde en vermelde percentages worden niet beoordeeld.</t>
  </si>
  <si>
    <t>Werkblad Implementatie en retransitie:</t>
  </si>
  <si>
    <t>Ter toelichting van het werkblad Implementatie en retransitie:</t>
  </si>
  <si>
    <t xml:space="preserve">Inschrijver wordt gevraagd om een realistische uiteenzetting te vermelden van de Implementatie van Managed Print Services (de Dienstverlening). Inschrijver dient de werkzaamheden/mijlpalen, het aantal inzeturen en het tarief per uur van de betreffende activiteit in het werkblad Implementatie en retransitie te vermelden; </t>
  </si>
  <si>
    <t>Tabel 1 bevat een overzicht van alle implementatieprojecten van Inschrijver die worden uitgevoerd gedurende de Implementatie en beschreven zijn in het Implementatieplan van Inschrijver (zie ook Beschrijvend document paragraaf 4.2.1 Sub-gunningscriterium 2. Implementatie) en de retransitie;</t>
  </si>
  <si>
    <t xml:space="preserve">Tabel 1 wordt automatisch gevuld met de totalen uit de onderliggende detailtabellen (2, 3, 4 etc). De totale implementatiekosten behorende bij het Implementatieplan en de retransitie van Inschrijver worden meegerekend in de Totale Fictieve Aanneemsom; </t>
  </si>
  <si>
    <t>Tabel 2 t/m tabel 8 bevatten de details per fase. Inschrijver wordt gevraagd om voor elke fase de corresponderende detailtabel in te vullen. Hierbij is van belang dat er aansluiting is met het opgestelde Implementatieplan van Inschrijver in termen van fases, activiteiten / mijlpalen en inspanning / capaciteitsplanning;</t>
  </si>
  <si>
    <t>Het is aan de Inschrijver om te bepalen in hoeveel fases en activiteiten de Implementatie wordt opgedeeld. De intentie voor het opdelen is om het begrip van de Opdrachtgever te verhogen hoe de Implementatie is opgebouwd en welke kosten hiermee gemoeid zijn;</t>
  </si>
  <si>
    <t>De benodigde kosten en inspanning van Inschrijver komen per fase in respectievelijk kolom G en H terecht. Deze vergoeding is op basis van vaste prijs. Voor het facturatieschema wordt verwezen naar Bijlage 13 Dossier Financiële Afspraken (DFA).</t>
  </si>
  <si>
    <t>Voor de implementatiekosten heeft Inschrijver enkel recht op de vergoeding voor haar eigen inspanning (kolom D in tabel 1 Overzicht implementatieproject en retransitieproject).</t>
  </si>
  <si>
    <t>Werkblad Aanvullende Dienstverlening:</t>
  </si>
  <si>
    <t>Ter toelichting van het werkblad Aanvullende Dienstverlening:</t>
  </si>
  <si>
    <t>Het tarief voor de compensatie bij reductie en terugname Printers bevat de afschrijvingskosten van de Printer en de kosten voor het ophalen, vernietigen van data en het afvoeren van de Printer. Compensatie wordt uitsluitend betaald in het geval dat een Printer niet meer nodig is en niet vervangen wordt door een ander type Printer.</t>
  </si>
  <si>
    <t>Indexatiepercentage: Hier vult Inschrijver het aandeel van de looncomponent, in percentages, dat onderdeel uitmaakt van het gevraagde tarief. Dit percentage wordt gebruikt in het geval er indexatie van het tarief aan de orde is. De hier gevraagde en vermelde percentages worden niet beoordeeld.</t>
  </si>
  <si>
    <t>Totale fictieve aanneemsom</t>
  </si>
  <si>
    <t>Naam Inschrijver</t>
  </si>
  <si>
    <t>Managed Print Services UWV 2024</t>
  </si>
  <si>
    <t>Totaal  exclusief BTW</t>
  </si>
  <si>
    <t xml:space="preserve">Integrale Dienstverlening </t>
  </si>
  <si>
    <t>Implementatie en retransitie</t>
  </si>
  <si>
    <t xml:space="preserve">Aanvullende Dienstverlening </t>
  </si>
  <si>
    <t>TOTALE FICTIEVE AANNEEMSOM - Managed Print Services - (exclusief BTW)</t>
  </si>
  <si>
    <t> </t>
  </si>
  <si>
    <t>Werkblad Integrale Dienstverlening</t>
  </si>
  <si>
    <t>Looncomponent</t>
  </si>
  <si>
    <t>Gewogen gemiddelde totaal fictieve prijs integrale Dienstverlening:</t>
  </si>
  <si>
    <t>Papier</t>
  </si>
  <si>
    <t xml:space="preserve"> Staffel 1.</t>
  </si>
  <si>
    <t>Managed Print Service UWV 2024</t>
  </si>
  <si>
    <r>
      <t xml:space="preserve">Prijs exclusief BTW bij inzet van </t>
    </r>
    <r>
      <rPr>
        <b/>
        <u/>
        <sz val="9"/>
        <color rgb="FFFFFFFF"/>
        <rFont val="Verdana"/>
        <family val="2"/>
      </rPr>
      <t>110</t>
    </r>
    <r>
      <rPr>
        <b/>
        <sz val="9"/>
        <color rgb="FFFFFFFF"/>
        <rFont val="Verdana"/>
        <family val="2"/>
      </rPr>
      <t xml:space="preserve"> Printers</t>
    </r>
  </si>
  <si>
    <t xml:space="preserve">Fictief aantal producten/diensten </t>
  </si>
  <si>
    <t>Totaal fictieve prijs integrale Dienstverlening - exclusief BTW</t>
  </si>
  <si>
    <t>JAAR 1</t>
  </si>
  <si>
    <t>JAAR 2</t>
  </si>
  <si>
    <t>JAAR 3</t>
  </si>
  <si>
    <t>JAAR 4</t>
  </si>
  <si>
    <t>JAAR 5</t>
  </si>
  <si>
    <t>JAAR 6</t>
  </si>
  <si>
    <t>JAAR 7</t>
  </si>
  <si>
    <t>JAAR 8</t>
  </si>
  <si>
    <t>Totaal Jaar 1 - 8</t>
  </si>
  <si>
    <t>Integrale Dienstverlening afgerekend per tellertik</t>
  </si>
  <si>
    <t>Afdrukken in aantal</t>
  </si>
  <si>
    <t>Tellertiktarief zwart/wit</t>
  </si>
  <si>
    <t>A4 afdrukken</t>
  </si>
  <si>
    <t>A3 afdrukken</t>
  </si>
  <si>
    <t>Tellertiktarief kleur</t>
  </si>
  <si>
    <t>Totaal stuks afdrukken per jaar</t>
  </si>
  <si>
    <t>1. TOTALE FICTIEVE PRIJS INTEGRALE DIENSTVERLENING - (exclusief BTW) bij inzet 110 Printers</t>
  </si>
  <si>
    <t>Staffel 2.</t>
  </si>
  <si>
    <r>
      <t xml:space="preserve">Prijs exclusief BTW bij inzet van </t>
    </r>
    <r>
      <rPr>
        <b/>
        <u/>
        <sz val="9"/>
        <color rgb="FFFFFFFF"/>
        <rFont val="Verdana"/>
        <family val="2"/>
      </rPr>
      <t>130</t>
    </r>
    <r>
      <rPr>
        <b/>
        <sz val="9"/>
        <color rgb="FFFFFFFF"/>
        <rFont val="Verdana"/>
        <family val="2"/>
      </rPr>
      <t xml:space="preserve"> Printers</t>
    </r>
  </si>
  <si>
    <t>2. TOTALE FICTIEVE PRIJS INTEGRALE DIENSTVERLENING - (exclusief BTW) bij inzet 130 Printers</t>
  </si>
  <si>
    <t>Staffel 3.</t>
  </si>
  <si>
    <r>
      <t xml:space="preserve">Prijs exclusief BTW bij inzet van </t>
    </r>
    <r>
      <rPr>
        <b/>
        <u/>
        <sz val="9"/>
        <color rgb="FFFFFFFF"/>
        <rFont val="Verdana"/>
        <family val="2"/>
      </rPr>
      <t>150</t>
    </r>
    <r>
      <rPr>
        <b/>
        <sz val="9"/>
        <color rgb="FFFFFFFF"/>
        <rFont val="Verdana"/>
        <family val="2"/>
      </rPr>
      <t xml:space="preserve"> Printers</t>
    </r>
  </si>
  <si>
    <t>3. TOTALE FICTIEVE PRIJS INTEGRALE DIENSTVERLENING - (exclusief BTW) bij inzet van 150 Printers</t>
  </si>
  <si>
    <t xml:space="preserve"> Staffel 4.</t>
  </si>
  <si>
    <r>
      <t xml:space="preserve">Prijs exclusief BTW bij inzet van </t>
    </r>
    <r>
      <rPr>
        <b/>
        <u/>
        <sz val="9"/>
        <color rgb="FFFFFFFF"/>
        <rFont val="Verdana"/>
        <family val="2"/>
      </rPr>
      <t>170</t>
    </r>
    <r>
      <rPr>
        <b/>
        <sz val="9"/>
        <color rgb="FFFFFFFF"/>
        <rFont val="Verdana"/>
        <family val="2"/>
      </rPr>
      <t xml:space="preserve"> Printers</t>
    </r>
  </si>
  <si>
    <t>4. TOTALE FICTIEVE PRIJS INTEGRALE DIENSTVERLENING - (exclusief BTW) bij inzet van 170 Printers</t>
  </si>
  <si>
    <t>Staffel 5.</t>
  </si>
  <si>
    <r>
      <t xml:space="preserve">Prijs exclusief BTW bij inzet van </t>
    </r>
    <r>
      <rPr>
        <b/>
        <u/>
        <sz val="9"/>
        <color rgb="FFFFFFFF"/>
        <rFont val="Verdana"/>
        <family val="2"/>
      </rPr>
      <t>190</t>
    </r>
    <r>
      <rPr>
        <b/>
        <sz val="9"/>
        <color rgb="FFFFFFFF"/>
        <rFont val="Verdana"/>
        <family val="2"/>
      </rPr>
      <t xml:space="preserve"> Printers</t>
    </r>
  </si>
  <si>
    <t>5. TOTALE FICTIEVE PRIJS INTEGRALE DIENSTVERLENING - (exclusief BTW) bij inzet van 190 Printers</t>
  </si>
  <si>
    <t xml:space="preserve"> Staffel 6.</t>
  </si>
  <si>
    <r>
      <t xml:space="preserve">Prijs exclusief BTW bij inzet van </t>
    </r>
    <r>
      <rPr>
        <b/>
        <u/>
        <sz val="9"/>
        <color rgb="FFFFFFFF"/>
        <rFont val="Verdana"/>
        <family val="2"/>
      </rPr>
      <t>210</t>
    </r>
    <r>
      <rPr>
        <b/>
        <sz val="9"/>
        <color rgb="FFFFFFFF"/>
        <rFont val="Verdana"/>
        <family val="2"/>
      </rPr>
      <t xml:space="preserve"> Printers</t>
    </r>
  </si>
  <si>
    <t>6. TOTALE FICTIEVE PRIJS INTEGRALE DIENSTVERLENING - (exclusief BTW) bij inzet van 210 Printers</t>
  </si>
  <si>
    <t>Staffel 7.</t>
  </si>
  <si>
    <r>
      <t xml:space="preserve">Prijs exclusief BTW bij inzet van </t>
    </r>
    <r>
      <rPr>
        <b/>
        <u/>
        <sz val="9"/>
        <color rgb="FFFFFFFF"/>
        <rFont val="Verdana"/>
        <family val="2"/>
      </rPr>
      <t>230</t>
    </r>
    <r>
      <rPr>
        <b/>
        <sz val="9"/>
        <color rgb="FFFFFFFF"/>
        <rFont val="Verdana"/>
        <family val="2"/>
      </rPr>
      <t xml:space="preserve"> Printers</t>
    </r>
  </si>
  <si>
    <t>7. TOTALE FICTIEVE PRIJS INTEGRALE DIENSTVERLENING - (exclusief BTW) bij inzet van 230 Printers</t>
  </si>
  <si>
    <t xml:space="preserve"> Staffel 8.</t>
  </si>
  <si>
    <r>
      <t xml:space="preserve">Prijs exclusief BTW bij inzet van </t>
    </r>
    <r>
      <rPr>
        <b/>
        <u/>
        <sz val="9"/>
        <color rgb="FFFFFFFF"/>
        <rFont val="Verdana"/>
        <family val="2"/>
      </rPr>
      <t>250</t>
    </r>
    <r>
      <rPr>
        <b/>
        <sz val="9"/>
        <color rgb="FFFFFFFF"/>
        <rFont val="Verdana"/>
        <family val="2"/>
      </rPr>
      <t xml:space="preserve"> Printers</t>
    </r>
  </si>
  <si>
    <t>8. TOTALE FICTIEVE PRIJS INTEGRALE DIENSTVERLENING - (exclusief BTW) bij inzet van 250 Printers</t>
  </si>
  <si>
    <t xml:space="preserve"> Staffel 9.</t>
  </si>
  <si>
    <r>
      <t xml:space="preserve">Prijs exclusief BTW bij inzet van </t>
    </r>
    <r>
      <rPr>
        <b/>
        <u/>
        <sz val="9"/>
        <color rgb="FFFFFFFF"/>
        <rFont val="Verdana"/>
        <family val="2"/>
      </rPr>
      <t>270</t>
    </r>
    <r>
      <rPr>
        <b/>
        <sz val="9"/>
        <color rgb="FFFFFFFF"/>
        <rFont val="Verdana"/>
        <family val="2"/>
      </rPr>
      <t xml:space="preserve"> Printers</t>
    </r>
  </si>
  <si>
    <t>9. TOTALE FICTIEVE PRIJS INTEGRALE DIENSTVERLENING - (exclusief BTW) bij inzet van 270 Printers</t>
  </si>
  <si>
    <t xml:space="preserve"> Staffel 10.</t>
  </si>
  <si>
    <r>
      <t xml:space="preserve">Prijs exclusief BTW bij inzet van </t>
    </r>
    <r>
      <rPr>
        <b/>
        <u/>
        <sz val="9"/>
        <color rgb="FFFFFFFF"/>
        <rFont val="Verdana"/>
        <family val="2"/>
      </rPr>
      <t>290</t>
    </r>
    <r>
      <rPr>
        <b/>
        <sz val="9"/>
        <color rgb="FFFFFFFF"/>
        <rFont val="Verdana"/>
        <family val="2"/>
      </rPr>
      <t xml:space="preserve"> Printers</t>
    </r>
  </si>
  <si>
    <t>10. TOTALE FICTIEVE PRIJS INTEGRALE DIENSTVERLENING - (exclusief BTW) bij inzet van 290 Printers</t>
  </si>
  <si>
    <t xml:space="preserve"> Staffel 11.</t>
  </si>
  <si>
    <r>
      <t xml:space="preserve">Prijs exclusief BTW bij inzet van </t>
    </r>
    <r>
      <rPr>
        <b/>
        <u/>
        <sz val="9"/>
        <color rgb="FFFFFFFF"/>
        <rFont val="Verdana"/>
        <family val="2"/>
      </rPr>
      <t>310</t>
    </r>
    <r>
      <rPr>
        <b/>
        <sz val="9"/>
        <color rgb="FFFFFFFF"/>
        <rFont val="Verdana"/>
        <family val="2"/>
      </rPr>
      <t xml:space="preserve"> Printers</t>
    </r>
  </si>
  <si>
    <t>11. TOTALE FICTIEVE PRIJS INTEGRALE DIENSTVERLENING - (exclusief BTW) bij inzet van 310 Printers</t>
  </si>
  <si>
    <t>Staffel 12.</t>
  </si>
  <si>
    <r>
      <t xml:space="preserve">Prijs exclusief BTW bij inzet van </t>
    </r>
    <r>
      <rPr>
        <b/>
        <u/>
        <sz val="9"/>
        <color rgb="FFFFFFFF"/>
        <rFont val="Verdana"/>
        <family val="2"/>
      </rPr>
      <t>330</t>
    </r>
    <r>
      <rPr>
        <b/>
        <sz val="9"/>
        <color rgb="FFFFFFFF"/>
        <rFont val="Verdana"/>
        <family val="2"/>
      </rPr>
      <t xml:space="preserve"> Printers</t>
    </r>
  </si>
  <si>
    <t>12. TOTALE FICTIEVE PRIJS INTEGRALE DIENSTVERLENING - (exclusief BTW) bij inzet van 330 Printers</t>
  </si>
  <si>
    <t xml:space="preserve"> Staffel 13.</t>
  </si>
  <si>
    <r>
      <t xml:space="preserve">Prijs exclusief BTW bij inzet van </t>
    </r>
    <r>
      <rPr>
        <b/>
        <u/>
        <sz val="9"/>
        <color rgb="FFFFFFFF"/>
        <rFont val="Verdana"/>
        <family val="2"/>
      </rPr>
      <t>350</t>
    </r>
    <r>
      <rPr>
        <b/>
        <sz val="9"/>
        <color rgb="FFFFFFFF"/>
        <rFont val="Verdana"/>
        <family val="2"/>
      </rPr>
      <t xml:space="preserve"> Printers</t>
    </r>
  </si>
  <si>
    <t>13. TOTALE FICTIEVE PRIJS INTEGRALE DIENSTVERLENING - (exclusief BTW) bij inzet van 350 Printers</t>
  </si>
  <si>
    <t xml:space="preserve"> Staffel 14.</t>
  </si>
  <si>
    <r>
      <t xml:space="preserve">Prijs exclusief BTW bij inzet van </t>
    </r>
    <r>
      <rPr>
        <b/>
        <u/>
        <sz val="9"/>
        <color rgb="FFFFFFFF"/>
        <rFont val="Verdana"/>
        <family val="2"/>
      </rPr>
      <t>370</t>
    </r>
    <r>
      <rPr>
        <b/>
        <sz val="9"/>
        <color rgb="FFFFFFFF"/>
        <rFont val="Verdana"/>
        <family val="2"/>
      </rPr>
      <t xml:space="preserve"> Printers</t>
    </r>
  </si>
  <si>
    <t>14. TOTALE FICTIEVE PRIJS INTEGRALE DIENSTVERLENING - (exclusief BTW) bij inzet van 370 Printers</t>
  </si>
  <si>
    <t xml:space="preserve"> Staffel 15.</t>
  </si>
  <si>
    <r>
      <t xml:space="preserve">Prijs exclusief BTW bij inzet van </t>
    </r>
    <r>
      <rPr>
        <b/>
        <u/>
        <sz val="9"/>
        <color rgb="FFFFFFFF"/>
        <rFont val="Verdana"/>
        <family val="2"/>
      </rPr>
      <t>390</t>
    </r>
    <r>
      <rPr>
        <b/>
        <sz val="9"/>
        <color rgb="FFFFFFFF"/>
        <rFont val="Verdana"/>
        <family val="2"/>
      </rPr>
      <t xml:space="preserve"> Printers</t>
    </r>
  </si>
  <si>
    <t>15. TOTALE FICTIEVE PRIJS INTEGRALE DIENSTVERLENING - (exclusief BTW) bij inzet van 390 Printers</t>
  </si>
  <si>
    <t xml:space="preserve"> Staffel 16.</t>
  </si>
  <si>
    <r>
      <t>Prijs exclusief BTW bij inzet van 41</t>
    </r>
    <r>
      <rPr>
        <b/>
        <u/>
        <sz val="9"/>
        <color rgb="FFFFFFFF"/>
        <rFont val="Verdana"/>
        <family val="2"/>
      </rPr>
      <t>0</t>
    </r>
    <r>
      <rPr>
        <b/>
        <sz val="9"/>
        <color rgb="FFFFFFFF"/>
        <rFont val="Verdana"/>
        <family val="2"/>
      </rPr>
      <t xml:space="preserve"> Printers</t>
    </r>
  </si>
  <si>
    <t>16. TOTALE FICTIEVE PRIJS INTEGRALE DIENSTVERLENING - (exclusief BTW) bij inzet van 410 Printers</t>
  </si>
  <si>
    <t>Werkblad Implementatie en retransitie</t>
  </si>
  <si>
    <t>Tabel 1: Overzicht implementatieproject en retransitieproject</t>
  </si>
  <si>
    <t>Nr.</t>
  </si>
  <si>
    <t>Implementatieproject</t>
  </si>
  <si>
    <t>Totale kosten Implementatie Inschrijver</t>
  </si>
  <si>
    <t>P.1</t>
  </si>
  <si>
    <t>P.2</t>
  </si>
  <si>
    <t>P.3</t>
  </si>
  <si>
    <t>P.4</t>
  </si>
  <si>
    <t>P.5</t>
  </si>
  <si>
    <t>P.6</t>
  </si>
  <si>
    <t>Retransitieproject</t>
  </si>
  <si>
    <t>Totale kosten Retransitie Inschrijver</t>
  </si>
  <si>
    <t>P.7</t>
  </si>
  <si>
    <t>Totale kosten Implementatie en retransitie (onderdeel Tot. Fict. Aanneemsom)</t>
  </si>
  <si>
    <t>Tabel 2: details Implementatiefase 1</t>
  </si>
  <si>
    <t>Implementatie Projectstap # 1:</t>
  </si>
  <si>
    <t>Fase 1: Voorbereiding Implementatie</t>
  </si>
  <si>
    <t xml:space="preserve">Inspanning Inschrijver </t>
  </si>
  <si>
    <t>Nr</t>
  </si>
  <si>
    <t>Projectactiviteit / mijlpaal</t>
  </si>
  <si>
    <t>Omschrijving / toelichting</t>
  </si>
  <si>
    <t>Start datum project</t>
  </si>
  <si>
    <t>Eind datum project</t>
  </si>
  <si>
    <t>Inspanning Inschrijver (in uren) Q</t>
  </si>
  <si>
    <t>Tarief per uur P</t>
  </si>
  <si>
    <t>Totale kosten Inschrijver (PxQ)</t>
  </si>
  <si>
    <t>Totaal</t>
  </si>
  <si>
    <t>Tabel 3: details Implementatiefase 2</t>
  </si>
  <si>
    <t>Implementatie Projectstap # 2:</t>
  </si>
  <si>
    <t>Tabel 4: details Implementatiefase 3</t>
  </si>
  <si>
    <t>Implementatie Projectstap # 3:</t>
  </si>
  <si>
    <t xml:space="preserve">Fase 3: </t>
  </si>
  <si>
    <t>Tabel 5: details Implementatiefase 4</t>
  </si>
  <si>
    <t>Implementatie Projectstap # 4:</t>
  </si>
  <si>
    <t xml:space="preserve">Fase 4: </t>
  </si>
  <si>
    <t>Tabel 6: details Implementatiefase 5</t>
  </si>
  <si>
    <t>Implementatie Projectstap # 5:</t>
  </si>
  <si>
    <t xml:space="preserve">Fase 5: </t>
  </si>
  <si>
    <t>Tabel 7: details Implementatiefase 6</t>
  </si>
  <si>
    <t>Implementatie Projectstap # 6:</t>
  </si>
  <si>
    <t>Fase 6: Decharge</t>
  </si>
  <si>
    <t>Tabel 8: details Retransitie</t>
  </si>
  <si>
    <t>Retransitie:</t>
  </si>
  <si>
    <t>Retransitie</t>
  </si>
  <si>
    <t>Werkblad Aanvullende Dienstverlening</t>
  </si>
  <si>
    <t>Vaste prijsafspraken verhuizen Printer</t>
  </si>
  <si>
    <t>Prijs exclusief BTW</t>
  </si>
  <si>
    <t>Aantal Printers per jaar</t>
  </si>
  <si>
    <t>Totaal fictieve prijs (ver)plaatsen Printer per jaar - exclusief BTW</t>
  </si>
  <si>
    <t>Subtotaal over 8 jaar</t>
  </si>
  <si>
    <t>Looncomponent ten behoeve van indexering in %</t>
  </si>
  <si>
    <t xml:space="preserve">Verhuizing Printer binnen 1 pand van UWV (interne verhuizing) </t>
  </si>
  <si>
    <t>Aantal stuks per jaar</t>
  </si>
  <si>
    <t>Totaal fictieve prijs consultancy per jaar - exclusief BTW</t>
  </si>
  <si>
    <t>Vaste prijsafspraken consultancy</t>
  </si>
  <si>
    <t>Aantal inzeturen per jaar</t>
  </si>
  <si>
    <t xml:space="preserve">Inzeturen consultancy </t>
  </si>
  <si>
    <t>Vaste prijsafspraken compensatie bij reductie en terugname Printers</t>
  </si>
  <si>
    <t>Totaal fictieve prijs compensatie per jaar - exclusief BTW</t>
  </si>
  <si>
    <t>Subtotaal per jaar voor de periode 
jaar 1 t/m 8</t>
  </si>
  <si>
    <t>Compensatie bij reductie en terugname Printers (per Printer) tijdens jaar 1.</t>
  </si>
  <si>
    <t>Compensatie bij reductie en terugname Printers (per Printer) tijdens jaar 2.</t>
  </si>
  <si>
    <t>Compensatie bij reductie en terugname Printers (per Printer) tijdens jaar 3.</t>
  </si>
  <si>
    <t>Compensatie bij reductie en terugname Printers (per Printer) tijdens jaar 4.</t>
  </si>
  <si>
    <t>Compensatie bij reductie en terugname Printers (per Printer) tijdens jaar 5.</t>
  </si>
  <si>
    <t>Compensatie bij reductie en terugname Printers (per Printer) tijdens jaar 6.</t>
  </si>
  <si>
    <t>Compensatie bij reductie en terugname Printers (per Printer) tijdens jaar 7.</t>
  </si>
  <si>
    <t>Compensatie bij reductie en terugname Printers (per Printer) tijdens jaar 8.</t>
  </si>
  <si>
    <t xml:space="preserve">Totaal </t>
  </si>
  <si>
    <t xml:space="preserve">UWV vraagt Tellertiktarieven uit; </t>
  </si>
  <si>
    <t>Tellertiktarief indexatiepercentages in %</t>
  </si>
  <si>
    <t>Vaste prijsafspraak centrale cloudinfrastructuur</t>
  </si>
  <si>
    <t>Fixed fee t.a.v. de centrale cloudinfrastructuur inclusief connectie koppelvlak UWV en alle kosten met betrekking tot opslag en dataverkeer van en naar de omgeving</t>
  </si>
  <si>
    <t xml:space="preserve">Verhuizing Printer tussen 2 of meerdere panden van UWV (externe verhuizing) </t>
  </si>
  <si>
    <r>
      <t xml:space="preserve">Tellertiktarieven zijn de prijzen voor de Dienstverlening, inclusief kosten Printers, centrale cloudinfrastructuur (omgeving) en verbruiksartikelen en specifieke diensten hieromtrent. Dit met uitzondering van de aanvullende Dienstverlening (zie werkblad Aanvullende Dienstverlening) en de Implementatie en retransitie (zie werkblad Implementatie en retransitie). Scans en faxen leiden niet tot een tellertik. Voor zowel scans en faxen wordt geen aparte vergoeding in rekening gebracht. Bij de berekening van het Tellertiktarief mag worden uitgegaan van een papierlekkage van maximaal 2%. 
</t>
    </r>
    <r>
      <rPr>
        <b/>
        <sz val="9"/>
        <color rgb="FF000000"/>
        <rFont val="Verdana"/>
        <family val="2"/>
      </rPr>
      <t>NB:</t>
    </r>
    <r>
      <rPr>
        <sz val="9"/>
        <color rgb="FF000000"/>
        <rFont val="Verdana"/>
        <family val="2"/>
      </rPr>
      <t xml:space="preserve"> </t>
    </r>
    <r>
      <rPr>
        <u/>
        <sz val="9"/>
        <color rgb="FF000000"/>
        <rFont val="Verdana"/>
        <family val="2"/>
      </rPr>
      <t xml:space="preserve">De kosten van een </t>
    </r>
    <r>
      <rPr>
        <b/>
        <u/>
        <sz val="9"/>
        <color rgb="FF000000"/>
        <rFont val="Verdana"/>
        <family val="2"/>
      </rPr>
      <t>dubbelzijdige afdruk</t>
    </r>
    <r>
      <rPr>
        <u/>
        <sz val="9"/>
        <color rgb="FF000000"/>
        <rFont val="Verdana"/>
        <family val="2"/>
      </rPr>
      <t xml:space="preserve"> bedragen</t>
    </r>
    <r>
      <rPr>
        <b/>
        <u/>
        <sz val="9"/>
        <color rgb="FF000000"/>
        <rFont val="Verdana"/>
        <family val="2"/>
      </rPr>
      <t xml:space="preserve"> tweemaal (2x)</t>
    </r>
    <r>
      <rPr>
        <u/>
        <sz val="9"/>
        <color rgb="FF000000"/>
        <rFont val="Verdana"/>
        <family val="2"/>
      </rPr>
      <t xml:space="preserve"> de tellertikprijs.</t>
    </r>
    <r>
      <rPr>
        <sz val="9"/>
        <color rgb="FF000000"/>
        <rFont val="Verdana"/>
        <family val="2"/>
      </rPr>
      <t xml:space="preserve"> Een kopie wordt beschouwd als een afdruk;</t>
    </r>
  </si>
  <si>
    <t>Fase 2: Aantonen en opleveren t.b.v. Go/No-go beslissing conform eis 123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</si>
</sst>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 #,##0.00;[Red]&quot;€&quot;\ \-#,##0.00"/>
    <numFmt numFmtId="44" formatCode="_ &quot;€&quot;\ * #,##0.00_ ;_ &quot;€&quot;\ * \-#,##0.00_ ;_ &quot;€&quot;\ * &quot;-&quot;??_ ;_ @_ "/>
    <numFmt numFmtId="43" formatCode="_ * #,##0.00_ ;_ * \-#,##0.00_ ;_ * &quot;-&quot;??_ ;_ @_ "/>
    <numFmt numFmtId="164" formatCode="&quot;€&quot;\ #,##0.00"/>
    <numFmt numFmtId="165" formatCode="&quot;€&quot;\ #,##0.0000;[Red]&quot;€&quot;\ \-#,##0.0000"/>
  </numFmts>
  <fonts count="45" x14ac:knownFonts="1">
    <font>
      <sz val="9"/>
      <color theme="1"/>
      <name val="Verdana"/>
      <family val="2"/>
    </font>
    <font>
      <b/>
      <sz val="9"/>
      <color theme="0"/>
      <name val="Verdana"/>
      <family val="2"/>
    </font>
    <font>
      <b/>
      <sz val="9"/>
      <color theme="1"/>
      <name val="Verdana"/>
      <family val="2"/>
    </font>
    <font>
      <b/>
      <sz val="11"/>
      <color theme="0"/>
      <name val="Verdana"/>
      <family val="2"/>
    </font>
    <font>
      <b/>
      <u/>
      <sz val="9"/>
      <color theme="1"/>
      <name val="Verdana"/>
      <family val="2"/>
    </font>
    <font>
      <sz val="9"/>
      <name val="Verdana"/>
      <family val="2"/>
    </font>
    <font>
      <sz val="10"/>
      <color theme="1"/>
      <name val="Verdana"/>
      <family val="2"/>
    </font>
    <font>
      <b/>
      <sz val="10"/>
      <color theme="1"/>
      <name val="Verdana"/>
      <family val="2"/>
    </font>
    <font>
      <b/>
      <sz val="12"/>
      <color theme="0"/>
      <name val="Verdana"/>
      <family val="2"/>
    </font>
    <font>
      <b/>
      <u/>
      <sz val="12"/>
      <color theme="0"/>
      <name val="Verdana"/>
      <family val="2"/>
    </font>
    <font>
      <sz val="9"/>
      <color rgb="FFFF0000"/>
      <name val="Verdana"/>
      <family val="2"/>
    </font>
    <font>
      <sz val="12"/>
      <name val="Times New Roman"/>
      <family val="1"/>
    </font>
    <font>
      <sz val="18"/>
      <color theme="1"/>
      <name val="Verdana"/>
      <family val="2"/>
    </font>
    <font>
      <b/>
      <sz val="9"/>
      <color rgb="FFFFFFFF"/>
      <name val="Verdana"/>
      <family val="2"/>
    </font>
    <font>
      <b/>
      <u/>
      <sz val="9"/>
      <color rgb="FFFFFFFF"/>
      <name val="Verdana"/>
      <family val="2"/>
    </font>
    <font>
      <sz val="9"/>
      <color theme="1"/>
      <name val="Verdana"/>
      <family val="2"/>
    </font>
    <font>
      <b/>
      <sz val="14"/>
      <color theme="1"/>
      <name val="Verdana"/>
      <family val="2"/>
    </font>
    <font>
      <b/>
      <sz val="14"/>
      <name val="Verdana"/>
      <family val="2"/>
    </font>
    <font>
      <sz val="8"/>
      <name val="Verdana"/>
      <family val="2"/>
    </font>
    <font>
      <sz val="11"/>
      <color theme="1"/>
      <name val="Verdana"/>
      <family val="2"/>
    </font>
    <font>
      <sz val="8"/>
      <color theme="1"/>
      <name val="Verdana"/>
      <family val="2"/>
    </font>
    <font>
      <u/>
      <sz val="8"/>
      <name val="Verdana"/>
      <family val="2"/>
    </font>
    <font>
      <b/>
      <sz val="8"/>
      <color theme="1"/>
      <name val="Verdana"/>
      <family val="2"/>
    </font>
    <font>
      <b/>
      <sz val="8"/>
      <color theme="0"/>
      <name val="Verdana"/>
      <family val="2"/>
    </font>
    <font>
      <i/>
      <sz val="8"/>
      <color theme="1"/>
      <name val="Verdana"/>
      <family val="2"/>
    </font>
    <font>
      <b/>
      <i/>
      <sz val="8"/>
      <name val="Verdana"/>
      <family val="2"/>
    </font>
    <font>
      <b/>
      <sz val="8"/>
      <name val="Verdana"/>
      <family val="2"/>
    </font>
    <font>
      <b/>
      <sz val="10"/>
      <color theme="0"/>
      <name val="Verdana"/>
      <family val="2"/>
    </font>
    <font>
      <b/>
      <sz val="12"/>
      <color theme="1"/>
      <name val="Verdana"/>
      <family val="2"/>
    </font>
    <font>
      <sz val="11"/>
      <color theme="1"/>
      <name val="Aptos"/>
      <family val="2"/>
    </font>
    <font>
      <sz val="9"/>
      <color theme="1"/>
      <name val="Symbol"/>
      <family val="1"/>
      <charset val="2"/>
    </font>
    <font>
      <sz val="7"/>
      <color theme="1"/>
      <name val="Times New Roman"/>
      <family val="1"/>
    </font>
    <font>
      <sz val="9"/>
      <color theme="1"/>
      <name val="Verdana"/>
      <family val="1"/>
    </font>
    <font>
      <b/>
      <sz val="11"/>
      <color theme="1"/>
      <name val="Aptos"/>
      <family val="2"/>
    </font>
    <font>
      <u/>
      <sz val="9"/>
      <color theme="1"/>
      <name val="Verdana"/>
      <family val="2"/>
    </font>
    <font>
      <sz val="9"/>
      <color rgb="FF000000"/>
      <name val="Verdana"/>
      <family val="2"/>
    </font>
    <font>
      <sz val="9"/>
      <color rgb="FF00B050"/>
      <name val="Verdana"/>
      <family val="2"/>
    </font>
    <font>
      <b/>
      <sz val="9"/>
      <color rgb="FF000000"/>
      <name val="Verdana"/>
      <family val="2"/>
    </font>
    <font>
      <u/>
      <sz val="9"/>
      <color rgb="FF000000"/>
      <name val="Verdana"/>
      <family val="2"/>
    </font>
    <font>
      <b/>
      <u/>
      <sz val="9"/>
      <color rgb="FF000000"/>
      <name val="Verdana"/>
      <family val="2"/>
    </font>
    <font>
      <sz val="8"/>
      <color rgb="FF000000"/>
      <name val="Aptos"/>
      <family val="2"/>
    </font>
    <font>
      <sz val="10"/>
      <color rgb="FF000000"/>
      <name val="Verdana"/>
      <family val="2"/>
    </font>
    <font>
      <b/>
      <sz val="14"/>
      <color rgb="FF000000"/>
      <name val="Verdana"/>
      <family val="2"/>
    </font>
    <font>
      <sz val="11"/>
      <color rgb="FF000000"/>
      <name val="Verdana"/>
      <family val="2"/>
    </font>
    <font>
      <b/>
      <sz val="10"/>
      <color rgb="FF000000"/>
      <name val="Verdana"/>
      <family val="2"/>
    </font>
  </fonts>
  <fills count="23">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0078D2"/>
        <bgColor indexed="64"/>
      </patternFill>
    </fill>
    <fill>
      <patternFill patternType="solid">
        <fgColor rgb="FFF08C00"/>
        <bgColor indexed="64"/>
      </patternFill>
    </fill>
    <fill>
      <patternFill patternType="solid">
        <fgColor theme="9" tint="0.79998168889431442"/>
        <bgColor indexed="64"/>
      </patternFill>
    </fill>
    <fill>
      <patternFill patternType="solid">
        <fgColor theme="7"/>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92D050"/>
        <bgColor indexed="64"/>
      </patternFill>
    </fill>
    <fill>
      <patternFill patternType="solid">
        <fgColor rgb="FF0078D2"/>
        <bgColor theme="4"/>
      </patternFill>
    </fill>
    <fill>
      <patternFill patternType="solid">
        <fgColor theme="0"/>
        <bgColor theme="4" tint="0.79998168889431442"/>
      </patternFill>
    </fill>
    <fill>
      <patternFill patternType="solid">
        <fgColor theme="0" tint="-0.14999847407452621"/>
        <bgColor theme="4" tint="0.79998168889431442"/>
      </patternFill>
    </fill>
    <fill>
      <patternFill patternType="solid">
        <fgColor theme="4" tint="0.59999389629810485"/>
        <bgColor indexed="64"/>
      </patternFill>
    </fill>
    <fill>
      <patternFill patternType="solid">
        <fgColor theme="9" tint="0.59999389629810485"/>
        <bgColor theme="4" tint="0.79998168889431442"/>
      </patternFill>
    </fill>
    <fill>
      <patternFill patternType="solid">
        <fgColor theme="0" tint="-0.249977111117893"/>
        <bgColor indexed="64"/>
      </patternFill>
    </fill>
    <fill>
      <patternFill patternType="solid">
        <fgColor rgb="FF92D050"/>
        <bgColor theme="4" tint="0.79998168889431442"/>
      </patternFill>
    </fill>
    <fill>
      <patternFill patternType="solid">
        <fgColor theme="9" tint="0.79998168889431442"/>
        <bgColor theme="4" tint="0.79998168889431442"/>
      </patternFill>
    </fill>
    <fill>
      <patternFill patternType="solid">
        <fgColor rgb="FFF08C00"/>
        <bgColor rgb="FF000000"/>
      </patternFill>
    </fill>
    <fill>
      <patternFill patternType="solid">
        <fgColor rgb="FF0078D2"/>
        <bgColor rgb="FF000000"/>
      </patternFill>
    </fill>
    <fill>
      <patternFill patternType="solid">
        <fgColor rgb="FFD9D9D9"/>
        <bgColor rgb="FF000000"/>
      </patternFill>
    </fill>
    <fill>
      <patternFill patternType="solid">
        <fgColor rgb="FF92D050"/>
        <bgColor rgb="FF000000"/>
      </patternFill>
    </fill>
  </fills>
  <borders count="71">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style="thin">
        <color theme="0"/>
      </right>
      <top/>
      <bottom/>
      <diagonal/>
    </border>
    <border>
      <left style="thin">
        <color theme="0"/>
      </left>
      <right style="thin">
        <color theme="0"/>
      </right>
      <top/>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double">
        <color rgb="FF0078D2"/>
      </left>
      <right/>
      <top style="double">
        <color rgb="FF0078D2"/>
      </top>
      <bottom style="double">
        <color rgb="FF0078D2"/>
      </bottom>
      <diagonal/>
    </border>
    <border>
      <left/>
      <right/>
      <top style="double">
        <color rgb="FF0078D2"/>
      </top>
      <bottom style="double">
        <color rgb="FF0078D2"/>
      </bottom>
      <diagonal/>
    </border>
    <border>
      <left style="hair">
        <color theme="3"/>
      </left>
      <right style="double">
        <color rgb="FF0078D2"/>
      </right>
      <top style="double">
        <color rgb="FF0078D2"/>
      </top>
      <bottom style="double">
        <color rgb="FF0078D2"/>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rgb="FF0078D2"/>
      </left>
      <right/>
      <top style="double">
        <color rgb="FF0078D2"/>
      </top>
      <bottom style="hair">
        <color theme="3"/>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FFFFFF"/>
      </left>
      <right/>
      <top style="thin">
        <color rgb="FFFFFFFF"/>
      </top>
      <bottom style="thin">
        <color rgb="FFFFFFFF"/>
      </bottom>
      <diagonal/>
    </border>
    <border>
      <left/>
      <right style="thin">
        <color rgb="FFFFFFFF"/>
      </right>
      <top/>
      <bottom/>
      <diagonal/>
    </border>
    <border>
      <left/>
      <right style="thin">
        <color rgb="FFFFFFFF"/>
      </right>
      <top style="thin">
        <color rgb="FFFFFFFF"/>
      </top>
      <bottom style="thin">
        <color rgb="FFFFFFFF"/>
      </bottom>
      <diagonal/>
    </border>
    <border>
      <left style="thin">
        <color rgb="FFFFFFFF"/>
      </left>
      <right/>
      <top/>
      <bottom style="thin">
        <color rgb="FFFFFFFF"/>
      </bottom>
      <diagonal/>
    </border>
    <border>
      <left/>
      <right style="thin">
        <color rgb="FFFFFFFF"/>
      </right>
      <top/>
      <bottom style="thin">
        <color rgb="FFFFFFFF"/>
      </bottom>
      <diagonal/>
    </border>
    <border>
      <left/>
      <right style="thin">
        <color rgb="FFFFFFFF"/>
      </right>
      <top style="thin">
        <color rgb="FFFFFFFF"/>
      </top>
      <bottom/>
      <diagonal/>
    </border>
    <border>
      <left style="double">
        <color rgb="FF0078D2"/>
      </left>
      <right style="hair">
        <color rgb="FF44546A"/>
      </right>
      <top style="double">
        <color rgb="FF0078D2"/>
      </top>
      <bottom style="hair">
        <color rgb="FF44546A"/>
      </bottom>
      <diagonal/>
    </border>
    <border>
      <left/>
      <right style="hair">
        <color rgb="FF44546A"/>
      </right>
      <top style="double">
        <color rgb="FF0078D2"/>
      </top>
      <bottom style="hair">
        <color rgb="FF44546A"/>
      </bottom>
      <diagonal/>
    </border>
    <border>
      <left/>
      <right style="double">
        <color rgb="FF0078D2"/>
      </right>
      <top style="double">
        <color rgb="FF0078D2"/>
      </top>
      <bottom style="hair">
        <color rgb="FF44546A"/>
      </bottom>
      <diagonal/>
    </border>
    <border>
      <left style="double">
        <color rgb="FF0078D2"/>
      </left>
      <right style="hair">
        <color rgb="FF44546A"/>
      </right>
      <top/>
      <bottom style="hair">
        <color rgb="FF44546A"/>
      </bottom>
      <diagonal/>
    </border>
    <border>
      <left/>
      <right style="hair">
        <color rgb="FF44546A"/>
      </right>
      <top/>
      <bottom style="hair">
        <color rgb="FF44546A"/>
      </bottom>
      <diagonal/>
    </border>
    <border>
      <left/>
      <right/>
      <top/>
      <bottom style="hair">
        <color rgb="FF44546A"/>
      </bottom>
      <diagonal/>
    </border>
    <border>
      <left style="hair">
        <color rgb="FF44546A"/>
      </left>
      <right/>
      <top/>
      <bottom style="hair">
        <color rgb="FF44546A"/>
      </bottom>
      <diagonal/>
    </border>
    <border>
      <left style="hair">
        <color rgb="FF44546A"/>
      </left>
      <right style="double">
        <color rgb="FF0078D2"/>
      </right>
      <top/>
      <bottom style="hair">
        <color rgb="FF44546A"/>
      </bottom>
      <diagonal/>
    </border>
    <border>
      <left/>
      <right style="double">
        <color rgb="FF0078D2"/>
      </right>
      <top/>
      <bottom style="hair">
        <color rgb="FF44546A"/>
      </bottom>
      <diagonal/>
    </border>
    <border>
      <left style="double">
        <color rgb="FF0078D2"/>
      </left>
      <right/>
      <top/>
      <bottom style="double">
        <color rgb="FF0078D2"/>
      </bottom>
      <diagonal/>
    </border>
    <border>
      <left style="hair">
        <color rgb="FF44546A"/>
      </left>
      <right style="hair">
        <color rgb="FF44546A"/>
      </right>
      <top/>
      <bottom style="double">
        <color rgb="FF0078D2"/>
      </bottom>
      <diagonal/>
    </border>
    <border>
      <left/>
      <right style="hair">
        <color rgb="FF44546A"/>
      </right>
      <top/>
      <bottom style="double">
        <color rgb="FF0078D2"/>
      </bottom>
      <diagonal/>
    </border>
    <border>
      <left/>
      <right style="double">
        <color rgb="FF0078D2"/>
      </right>
      <top/>
      <bottom style="double">
        <color rgb="FF0078D2"/>
      </bottom>
      <diagonal/>
    </border>
    <border>
      <left style="thin">
        <color rgb="FFFFFFFF"/>
      </left>
      <right style="thin">
        <color rgb="FFFFFFFF"/>
      </right>
      <top/>
      <bottom/>
      <diagonal/>
    </border>
    <border>
      <left style="hair">
        <color rgb="FF44546A"/>
      </left>
      <right style="double">
        <color rgb="FF0078D2"/>
      </right>
      <top style="double">
        <color rgb="FF0078D2"/>
      </top>
      <bottom style="double">
        <color rgb="FF0078D2"/>
      </bottom>
      <diagonal/>
    </border>
    <border>
      <left style="thin">
        <color rgb="FFFFFFFF"/>
      </left>
      <right style="thin">
        <color rgb="FFFFFFFF"/>
      </right>
      <top/>
      <bottom style="thin">
        <color rgb="FFFFFFFF"/>
      </bottom>
      <diagonal/>
    </border>
    <border>
      <left style="thin">
        <color rgb="FFFFFFFF"/>
      </left>
      <right style="thin">
        <color rgb="FFFFFFFF"/>
      </right>
      <top style="thin">
        <color rgb="FFFFFFFF"/>
      </top>
      <bottom style="thin">
        <color rgb="FFFFFFFF"/>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uble">
        <color rgb="FF0078D2"/>
      </left>
      <right/>
      <top style="double">
        <color rgb="FF0078D2"/>
      </top>
      <bottom style="hair">
        <color rgb="FF44546A"/>
      </bottom>
      <diagonal/>
    </border>
    <border>
      <left/>
      <right/>
      <top style="double">
        <color rgb="FF0078D2"/>
      </top>
      <bottom style="hair">
        <color rgb="FF44546A"/>
      </bottom>
      <diagonal/>
    </border>
    <border>
      <left style="double">
        <color rgb="FF0078D2"/>
      </left>
      <right/>
      <top/>
      <bottom style="hair">
        <color rgb="FF44546A"/>
      </bottom>
      <diagonal/>
    </border>
    <border>
      <left/>
      <right/>
      <top/>
      <bottom style="double">
        <color rgb="FF0078D2"/>
      </bottom>
      <diagonal/>
    </border>
    <border>
      <left style="double">
        <color rgb="FF0078D2"/>
      </left>
      <right style="thin">
        <color indexed="64"/>
      </right>
      <top style="double">
        <color rgb="FF0078D2"/>
      </top>
      <bottom style="thin">
        <color indexed="64"/>
      </bottom>
      <diagonal/>
    </border>
    <border>
      <left style="thin">
        <color indexed="64"/>
      </left>
      <right style="double">
        <color rgb="FF0078D2"/>
      </right>
      <top style="double">
        <color rgb="FF0078D2"/>
      </top>
      <bottom style="thin">
        <color indexed="64"/>
      </bottom>
      <diagonal/>
    </border>
    <border>
      <left style="double">
        <color rgb="FF0078D2"/>
      </left>
      <right style="thin">
        <color indexed="64"/>
      </right>
      <top style="thin">
        <color indexed="64"/>
      </top>
      <bottom style="thin">
        <color indexed="64"/>
      </bottom>
      <diagonal/>
    </border>
    <border>
      <left style="thin">
        <color indexed="64"/>
      </left>
      <right style="double">
        <color rgb="FF0078D2"/>
      </right>
      <top style="thin">
        <color indexed="64"/>
      </top>
      <bottom style="thin">
        <color indexed="64"/>
      </bottom>
      <diagonal/>
    </border>
    <border>
      <left style="double">
        <color rgb="FF0078D2"/>
      </left>
      <right style="thin">
        <color indexed="64"/>
      </right>
      <top style="thin">
        <color indexed="64"/>
      </top>
      <bottom style="double">
        <color rgb="FF0078D2"/>
      </bottom>
      <diagonal/>
    </border>
    <border>
      <left style="thin">
        <color indexed="64"/>
      </left>
      <right style="double">
        <color rgb="FF0078D2"/>
      </right>
      <top style="thin">
        <color indexed="64"/>
      </top>
      <bottom style="double">
        <color rgb="FF0078D2"/>
      </bottom>
      <diagonal/>
    </border>
  </borders>
  <cellStyleXfs count="4">
    <xf numFmtId="0" fontId="0" fillId="0" borderId="0"/>
    <xf numFmtId="0" fontId="11" fillId="0" borderId="0"/>
    <xf numFmtId="43" fontId="15" fillId="0" borderId="0" applyFont="0" applyFill="0" applyBorder="0" applyAlignment="0" applyProtection="0"/>
    <xf numFmtId="44" fontId="15" fillId="0" borderId="0" applyFont="0" applyFill="0" applyBorder="0" applyAlignment="0" applyProtection="0"/>
  </cellStyleXfs>
  <cellXfs count="217">
    <xf numFmtId="0" fontId="0" fillId="0" borderId="0" xfId="0"/>
    <xf numFmtId="0" fontId="0" fillId="0" borderId="1" xfId="0" applyBorder="1"/>
    <xf numFmtId="0" fontId="0" fillId="0" borderId="2" xfId="0" applyBorder="1"/>
    <xf numFmtId="0" fontId="0" fillId="0" borderId="6" xfId="0" applyBorder="1"/>
    <xf numFmtId="0" fontId="0" fillId="0" borderId="3" xfId="0" applyBorder="1"/>
    <xf numFmtId="0" fontId="0" fillId="0" borderId="7" xfId="0" applyBorder="1"/>
    <xf numFmtId="0" fontId="0" fillId="0" borderId="1" xfId="0" applyBorder="1" applyAlignment="1">
      <alignment vertical="top" wrapText="1"/>
    </xf>
    <xf numFmtId="0" fontId="0" fillId="0" borderId="7" xfId="0" applyBorder="1" applyAlignment="1">
      <alignment vertical="top" wrapText="1"/>
    </xf>
    <xf numFmtId="0" fontId="6" fillId="0" borderId="1" xfId="0" applyFont="1" applyBorder="1"/>
    <xf numFmtId="0" fontId="6" fillId="0" borderId="1" xfId="0" applyFont="1" applyBorder="1" applyAlignment="1">
      <alignment wrapText="1"/>
    </xf>
    <xf numFmtId="0" fontId="6" fillId="0" borderId="1" xfId="0" applyFont="1" applyBorder="1" applyAlignment="1">
      <alignment horizontal="center"/>
    </xf>
    <xf numFmtId="0" fontId="6" fillId="0" borderId="1" xfId="0" applyFont="1" applyBorder="1" applyAlignment="1">
      <alignment horizontal="center" vertical="center"/>
    </xf>
    <xf numFmtId="0" fontId="0" fillId="0" borderId="0" xfId="0" applyAlignment="1">
      <alignment horizontal="left" vertical="top" wrapText="1"/>
    </xf>
    <xf numFmtId="0" fontId="5" fillId="0" borderId="0" xfId="0" applyFont="1"/>
    <xf numFmtId="44" fontId="20" fillId="0" borderId="18" xfId="3" applyFont="1" applyFill="1" applyBorder="1" applyAlignment="1" applyProtection="1">
      <alignment vertical="center"/>
    </xf>
    <xf numFmtId="44" fontId="22" fillId="12" borderId="21" xfId="3" applyFont="1" applyFill="1" applyBorder="1" applyAlignment="1" applyProtection="1">
      <alignment horizontal="center" vertical="center"/>
    </xf>
    <xf numFmtId="0" fontId="20" fillId="6" borderId="18" xfId="0" applyFont="1" applyFill="1" applyBorder="1" applyProtection="1">
      <protection locked="0"/>
    </xf>
    <xf numFmtId="164" fontId="18" fillId="6" borderId="22" xfId="1" applyNumberFormat="1" applyFont="1" applyFill="1" applyBorder="1" applyAlignment="1" applyProtection="1">
      <alignment horizontal="center" wrapText="1"/>
      <protection locked="0"/>
    </xf>
    <xf numFmtId="14" fontId="18" fillId="6" borderId="18" xfId="1" applyNumberFormat="1" applyFont="1" applyFill="1" applyBorder="1" applyAlignment="1" applyProtection="1">
      <alignment wrapText="1"/>
      <protection locked="0"/>
    </xf>
    <xf numFmtId="43" fontId="18" fillId="6" borderId="18" xfId="2" applyFont="1" applyFill="1" applyBorder="1" applyAlignment="1" applyProtection="1">
      <alignment wrapText="1"/>
      <protection locked="0"/>
    </xf>
    <xf numFmtId="0" fontId="18" fillId="6" borderId="18" xfId="1" applyFont="1" applyFill="1" applyBorder="1" applyProtection="1">
      <protection locked="0"/>
    </xf>
    <xf numFmtId="0" fontId="24" fillId="6" borderId="18" xfId="1" quotePrefix="1" applyFont="1" applyFill="1" applyBorder="1" applyAlignment="1" applyProtection="1">
      <alignment horizontal="left" indent="2"/>
      <protection locked="0"/>
    </xf>
    <xf numFmtId="43" fontId="20" fillId="13" borderId="22" xfId="2" applyFont="1" applyFill="1" applyBorder="1" applyAlignment="1" applyProtection="1">
      <alignment vertical="center"/>
    </xf>
    <xf numFmtId="0" fontId="15" fillId="0" borderId="0" xfId="0" applyFont="1" applyAlignment="1">
      <alignment vertical="center"/>
    </xf>
    <xf numFmtId="0" fontId="16" fillId="0" borderId="3" xfId="0" applyFont="1" applyBorder="1" applyAlignment="1">
      <alignment horizontal="left" indent="9"/>
    </xf>
    <xf numFmtId="0" fontId="2" fillId="0" borderId="0" xfId="0" applyFont="1" applyAlignment="1">
      <alignment vertical="center"/>
    </xf>
    <xf numFmtId="0" fontId="0" fillId="0" borderId="0" xfId="0" applyAlignment="1">
      <alignment horizontal="left" vertical="center" wrapText="1"/>
    </xf>
    <xf numFmtId="0" fontId="32" fillId="0" borderId="0" xfId="0" applyFont="1" applyAlignment="1">
      <alignment horizontal="left" vertical="center" wrapText="1"/>
    </xf>
    <xf numFmtId="0" fontId="16" fillId="0" borderId="3" xfId="0" applyFont="1" applyBorder="1" applyAlignment="1">
      <alignment horizontal="left" vertical="top" indent="9"/>
    </xf>
    <xf numFmtId="0" fontId="30" fillId="3" borderId="0" xfId="0" applyFont="1" applyFill="1" applyAlignment="1">
      <alignment horizontal="left" vertical="top" wrapText="1"/>
    </xf>
    <xf numFmtId="44" fontId="20" fillId="17" borderId="18" xfId="3" applyFont="1" applyFill="1" applyBorder="1" applyAlignment="1" applyProtection="1">
      <alignment vertical="center"/>
      <protection locked="0"/>
    </xf>
    <xf numFmtId="164" fontId="0" fillId="10" borderId="18" xfId="0" applyNumberFormat="1" applyFill="1" applyBorder="1" applyAlignment="1" applyProtection="1">
      <alignment horizontal="center" vertical="center" wrapText="1"/>
      <protection locked="0"/>
    </xf>
    <xf numFmtId="44" fontId="20" fillId="6" borderId="18" xfId="3" applyFont="1" applyFill="1" applyBorder="1" applyAlignment="1" applyProtection="1">
      <alignment vertical="center"/>
    </xf>
    <xf numFmtId="0" fontId="33" fillId="0" borderId="0" xfId="0" applyFont="1" applyAlignment="1">
      <alignment vertical="center"/>
    </xf>
    <xf numFmtId="0" fontId="12" fillId="10" borderId="20" xfId="0" applyFont="1" applyFill="1" applyBorder="1" applyAlignment="1" applyProtection="1">
      <alignment horizontal="center"/>
      <protection locked="0"/>
    </xf>
    <xf numFmtId="0" fontId="35" fillId="0" borderId="0" xfId="0" applyFont="1" applyAlignment="1">
      <alignment horizontal="left" vertical="top" wrapText="1"/>
    </xf>
    <xf numFmtId="44" fontId="22" fillId="5" borderId="20" xfId="3" applyFont="1" applyFill="1" applyBorder="1" applyAlignment="1" applyProtection="1">
      <alignment horizontal="center" vertical="center"/>
    </xf>
    <xf numFmtId="0" fontId="41" fillId="0" borderId="28" xfId="0" applyFont="1" applyBorder="1"/>
    <xf numFmtId="0" fontId="17" fillId="0" borderId="0" xfId="0" applyFont="1"/>
    <xf numFmtId="0" fontId="5" fillId="0" borderId="29" xfId="0" applyFont="1" applyBorder="1"/>
    <xf numFmtId="0" fontId="41" fillId="0" borderId="30" xfId="0" applyFont="1" applyBorder="1"/>
    <xf numFmtId="0" fontId="41" fillId="0" borderId="31" xfId="0" applyFont="1" applyBorder="1"/>
    <xf numFmtId="0" fontId="41" fillId="0" borderId="32" xfId="0" applyFont="1" applyBorder="1"/>
    <xf numFmtId="0" fontId="41" fillId="0" borderId="29" xfId="0" applyFont="1" applyBorder="1"/>
    <xf numFmtId="0" fontId="41" fillId="0" borderId="33" xfId="0" applyFont="1" applyBorder="1"/>
    <xf numFmtId="0" fontId="43" fillId="0" borderId="31" xfId="0" applyFont="1" applyBorder="1"/>
    <xf numFmtId="0" fontId="13" fillId="20" borderId="34" xfId="0" applyFont="1" applyFill="1" applyBorder="1" applyAlignment="1">
      <alignment wrapText="1"/>
    </xf>
    <xf numFmtId="0" fontId="13" fillId="20" borderId="35" xfId="0" applyFont="1" applyFill="1" applyBorder="1" applyAlignment="1">
      <alignment wrapText="1"/>
    </xf>
    <xf numFmtId="0" fontId="13" fillId="20" borderId="36" xfId="0" applyFont="1" applyFill="1" applyBorder="1" applyAlignment="1">
      <alignment wrapText="1"/>
    </xf>
    <xf numFmtId="3" fontId="41" fillId="0" borderId="38" xfId="0" applyNumberFormat="1" applyFont="1" applyBorder="1"/>
    <xf numFmtId="8" fontId="41" fillId="0" borderId="42" xfId="0" applyNumberFormat="1" applyFont="1" applyBorder="1"/>
    <xf numFmtId="3" fontId="41" fillId="0" borderId="45" xfId="0" applyNumberFormat="1" applyFont="1" applyBorder="1"/>
    <xf numFmtId="0" fontId="41" fillId="0" borderId="46" xfId="0" applyFont="1" applyBorder="1"/>
    <xf numFmtId="0" fontId="41" fillId="0" borderId="47" xfId="0" applyFont="1" applyBorder="1"/>
    <xf numFmtId="0" fontId="44" fillId="0" borderId="16" xfId="0" applyFont="1" applyBorder="1"/>
    <xf numFmtId="8" fontId="44" fillId="19" borderId="48" xfId="0" applyNumberFormat="1" applyFont="1" applyFill="1" applyBorder="1"/>
    <xf numFmtId="0" fontId="41" fillId="0" borderId="49" xfId="0" applyFont="1" applyBorder="1"/>
    <xf numFmtId="0" fontId="41" fillId="0" borderId="32" xfId="0" applyFont="1" applyBorder="1" applyAlignment="1">
      <alignment wrapText="1"/>
    </xf>
    <xf numFmtId="0" fontId="41" fillId="0" borderId="0" xfId="0" applyFont="1"/>
    <xf numFmtId="0" fontId="41" fillId="0" borderId="50" xfId="0" applyFont="1" applyBorder="1"/>
    <xf numFmtId="0" fontId="41" fillId="0" borderId="30" xfId="0" applyFont="1" applyBorder="1" applyAlignment="1">
      <alignment wrapText="1"/>
    </xf>
    <xf numFmtId="0" fontId="5" fillId="0" borderId="3" xfId="0" applyFont="1" applyBorder="1"/>
    <xf numFmtId="0" fontId="17" fillId="0" borderId="3" xfId="0" applyFont="1" applyBorder="1" applyAlignment="1">
      <alignment horizontal="left" vertical="top" indent="9"/>
    </xf>
    <xf numFmtId="0" fontId="17" fillId="0" borderId="3" xfId="0" applyFont="1" applyBorder="1" applyAlignment="1">
      <alignment horizontal="left" indent="9"/>
    </xf>
    <xf numFmtId="8" fontId="17" fillId="19" borderId="20" xfId="0" applyNumberFormat="1" applyFont="1" applyFill="1" applyBorder="1"/>
    <xf numFmtId="0" fontId="35" fillId="0" borderId="0" xfId="0" applyFont="1" applyAlignment="1">
      <alignment horizontal="left" vertical="center" wrapText="1"/>
    </xf>
    <xf numFmtId="10" fontId="0" fillId="10" borderId="18" xfId="0" applyNumberFormat="1" applyFill="1" applyBorder="1" applyAlignment="1" applyProtection="1">
      <alignment horizontal="center" vertical="center" wrapText="1"/>
      <protection locked="0"/>
    </xf>
    <xf numFmtId="10" fontId="0" fillId="10" borderId="25" xfId="0" applyNumberFormat="1" applyFill="1" applyBorder="1" applyAlignment="1" applyProtection="1">
      <alignment horizontal="center" vertical="center" wrapText="1"/>
      <protection locked="0"/>
    </xf>
    <xf numFmtId="0" fontId="35" fillId="0" borderId="0" xfId="0" applyFont="1" applyAlignment="1">
      <alignment vertical="center" wrapText="1"/>
    </xf>
    <xf numFmtId="0" fontId="15" fillId="0" borderId="0" xfId="0" applyFont="1" applyAlignment="1">
      <alignment horizontal="left" vertical="top" wrapText="1"/>
    </xf>
    <xf numFmtId="0" fontId="15" fillId="0" borderId="0" xfId="0" applyFont="1" applyAlignment="1">
      <alignment horizontal="left" vertical="center" wrapText="1"/>
    </xf>
    <xf numFmtId="0" fontId="35" fillId="0" borderId="0" xfId="0" applyFont="1"/>
    <xf numFmtId="0" fontId="37" fillId="4" borderId="37" xfId="0" applyFont="1" applyFill="1" applyBorder="1" applyAlignment="1">
      <alignment wrapText="1"/>
    </xf>
    <xf numFmtId="0" fontId="37" fillId="4" borderId="38" xfId="0" applyFont="1" applyFill="1" applyBorder="1" applyAlignment="1">
      <alignment wrapText="1"/>
    </xf>
    <xf numFmtId="0" fontId="37" fillId="21" borderId="37" xfId="0" applyFont="1" applyFill="1" applyBorder="1" applyAlignment="1">
      <alignment wrapText="1"/>
    </xf>
    <xf numFmtId="0" fontId="35" fillId="21" borderId="38" xfId="0" applyFont="1" applyFill="1" applyBorder="1"/>
    <xf numFmtId="0" fontId="37" fillId="21" borderId="38" xfId="0" applyFont="1" applyFill="1" applyBorder="1"/>
    <xf numFmtId="0" fontId="37" fillId="21" borderId="39" xfId="0" applyFont="1" applyFill="1" applyBorder="1"/>
    <xf numFmtId="0" fontId="39" fillId="21" borderId="37" xfId="0" applyFont="1" applyFill="1" applyBorder="1" applyAlignment="1">
      <alignment wrapText="1"/>
    </xf>
    <xf numFmtId="0" fontId="37" fillId="21" borderId="40" xfId="0" applyFont="1" applyFill="1" applyBorder="1"/>
    <xf numFmtId="0" fontId="35" fillId="21" borderId="41" xfId="0" applyFont="1" applyFill="1" applyBorder="1"/>
    <xf numFmtId="0" fontId="35" fillId="0" borderId="37" xfId="0" applyFont="1" applyBorder="1" applyAlignment="1">
      <alignment wrapText="1"/>
    </xf>
    <xf numFmtId="0" fontId="35" fillId="0" borderId="43" xfId="0" applyFont="1" applyBorder="1" applyAlignment="1">
      <alignment wrapText="1"/>
    </xf>
    <xf numFmtId="0" fontId="35" fillId="0" borderId="44" xfId="0" applyFont="1" applyBorder="1" applyAlignment="1">
      <alignment wrapText="1"/>
    </xf>
    <xf numFmtId="0" fontId="35" fillId="0" borderId="29" xfId="0" applyFont="1" applyBorder="1" applyAlignment="1">
      <alignment wrapText="1"/>
    </xf>
    <xf numFmtId="0" fontId="35" fillId="0" borderId="29" xfId="0" applyFont="1" applyBorder="1"/>
    <xf numFmtId="0" fontId="35" fillId="0" borderId="0" xfId="0" applyFont="1" applyAlignment="1">
      <alignment wrapText="1"/>
    </xf>
    <xf numFmtId="0" fontId="44" fillId="0" borderId="56" xfId="0" applyFont="1" applyBorder="1"/>
    <xf numFmtId="0" fontId="44" fillId="0" borderId="57" xfId="0" applyFont="1" applyBorder="1"/>
    <xf numFmtId="0" fontId="6" fillId="0" borderId="3" xfId="0" applyFont="1" applyBorder="1"/>
    <xf numFmtId="0" fontId="17" fillId="0" borderId="0" xfId="0" applyFont="1" applyAlignment="1">
      <alignment vertical="center"/>
    </xf>
    <xf numFmtId="0" fontId="5" fillId="0" borderId="4" xfId="0" applyFont="1" applyBorder="1"/>
    <xf numFmtId="0" fontId="6" fillId="0" borderId="5" xfId="0" applyFont="1" applyBorder="1"/>
    <xf numFmtId="0" fontId="6" fillId="0" borderId="2" xfId="0" applyFont="1" applyBorder="1" applyAlignment="1">
      <alignment horizontal="center"/>
    </xf>
    <xf numFmtId="0" fontId="6" fillId="0" borderId="2" xfId="0" applyFont="1" applyBorder="1" applyAlignment="1">
      <alignment horizontal="center" vertical="center"/>
    </xf>
    <xf numFmtId="0" fontId="1" fillId="4" borderId="24" xfId="0" applyFont="1" applyFill="1" applyBorder="1" applyAlignment="1">
      <alignment vertical="center" wrapText="1"/>
    </xf>
    <xf numFmtId="0" fontId="6" fillId="0" borderId="10" xfId="0" applyFont="1" applyBorder="1" applyAlignment="1">
      <alignment horizontal="center" vertical="center"/>
    </xf>
    <xf numFmtId="0" fontId="6" fillId="0" borderId="0" xfId="0" applyFont="1"/>
    <xf numFmtId="0" fontId="6" fillId="0" borderId="0" xfId="0" applyFont="1" applyAlignment="1">
      <alignment horizontal="center"/>
    </xf>
    <xf numFmtId="0" fontId="6" fillId="0" borderId="6" xfId="0" applyFont="1" applyBorder="1"/>
    <xf numFmtId="0" fontId="6" fillId="0" borderId="14" xfId="0" applyFont="1" applyBorder="1"/>
    <xf numFmtId="0" fontId="6" fillId="0" borderId="5" xfId="0" applyFont="1" applyBorder="1" applyAlignment="1">
      <alignment horizontal="right"/>
    </xf>
    <xf numFmtId="0" fontId="6" fillId="0" borderId="7" xfId="0" applyFont="1" applyBorder="1" applyAlignment="1">
      <alignment horizontal="center" vertical="center"/>
    </xf>
    <xf numFmtId="0" fontId="7" fillId="0" borderId="15" xfId="0" applyFont="1" applyBorder="1" applyAlignment="1">
      <alignment horizontal="center"/>
    </xf>
    <xf numFmtId="164" fontId="7" fillId="5" borderId="17" xfId="0" applyNumberFormat="1" applyFont="1" applyFill="1" applyBorder="1" applyAlignment="1">
      <alignment horizontal="right" vertical="center"/>
    </xf>
    <xf numFmtId="0" fontId="6" fillId="0" borderId="7" xfId="0" applyFont="1" applyBorder="1"/>
    <xf numFmtId="0" fontId="6" fillId="0" borderId="7" xfId="0" applyFont="1" applyBorder="1" applyAlignment="1">
      <alignment horizontal="center"/>
    </xf>
    <xf numFmtId="165" fontId="5" fillId="22" borderId="38" xfId="0" applyNumberFormat="1" applyFont="1" applyFill="1" applyBorder="1" applyProtection="1">
      <protection locked="0"/>
    </xf>
    <xf numFmtId="0" fontId="19" fillId="3" borderId="0" xfId="0" applyFont="1" applyFill="1"/>
    <xf numFmtId="0" fontId="21" fillId="3" borderId="0" xfId="0" applyFont="1" applyFill="1" applyAlignment="1">
      <alignment horizontal="left" vertical="top" wrapText="1"/>
    </xf>
    <xf numFmtId="0" fontId="20" fillId="3" borderId="0" xfId="0" applyFont="1" applyFill="1"/>
    <xf numFmtId="0" fontId="22" fillId="3" borderId="0" xfId="0" applyFont="1" applyFill="1" applyAlignment="1">
      <alignment horizontal="left"/>
    </xf>
    <xf numFmtId="0" fontId="23" fillId="11" borderId="18" xfId="0" applyFont="1" applyFill="1" applyBorder="1" applyAlignment="1">
      <alignment horizontal="center" vertical="center"/>
    </xf>
    <xf numFmtId="0" fontId="23" fillId="11" borderId="18" xfId="0" applyFont="1" applyFill="1" applyBorder="1" applyAlignment="1">
      <alignment vertical="center"/>
    </xf>
    <xf numFmtId="0" fontId="23" fillId="11" borderId="18" xfId="0" applyFont="1" applyFill="1" applyBorder="1" applyAlignment="1">
      <alignment horizontal="center" vertical="center" wrapText="1"/>
    </xf>
    <xf numFmtId="0" fontId="20" fillId="12" borderId="18" xfId="0" applyFont="1" applyFill="1" applyBorder="1" applyAlignment="1">
      <alignment horizontal="center" vertical="center"/>
    </xf>
    <xf numFmtId="0" fontId="24" fillId="18" borderId="18" xfId="0" applyFont="1" applyFill="1" applyBorder="1" applyAlignment="1">
      <alignment vertical="center"/>
    </xf>
    <xf numFmtId="0" fontId="20" fillId="3" borderId="0" xfId="0" applyFont="1" applyFill="1" applyAlignment="1">
      <alignment horizontal="center" vertical="center"/>
    </xf>
    <xf numFmtId="0" fontId="20" fillId="3" borderId="0" xfId="0" applyFont="1" applyFill="1" applyAlignment="1">
      <alignment horizontal="center"/>
    </xf>
    <xf numFmtId="0" fontId="25" fillId="3" borderId="19" xfId="1" applyFont="1" applyFill="1" applyBorder="1" applyAlignment="1">
      <alignment horizontal="left" vertical="center" wrapText="1"/>
    </xf>
    <xf numFmtId="0" fontId="20" fillId="3" borderId="0" xfId="0" applyFont="1" applyFill="1" applyAlignment="1">
      <alignment vertical="center"/>
    </xf>
    <xf numFmtId="0" fontId="23" fillId="11" borderId="18" xfId="0" applyFont="1" applyFill="1" applyBorder="1" applyAlignment="1">
      <alignment horizontal="left" vertical="center" wrapText="1"/>
    </xf>
    <xf numFmtId="0" fontId="23" fillId="11" borderId="22" xfId="0" applyFont="1" applyFill="1" applyBorder="1" applyAlignment="1">
      <alignment vertical="center" wrapText="1"/>
    </xf>
    <xf numFmtId="0" fontId="20" fillId="6" borderId="18" xfId="0" applyFont="1" applyFill="1" applyBorder="1"/>
    <xf numFmtId="164" fontId="18" fillId="6" borderId="22" xfId="1" applyNumberFormat="1" applyFont="1" applyFill="1" applyBorder="1" applyAlignment="1">
      <alignment horizontal="center" wrapText="1"/>
    </xf>
    <xf numFmtId="14" fontId="18" fillId="6" borderId="18" xfId="1" applyNumberFormat="1" applyFont="1" applyFill="1" applyBorder="1" applyAlignment="1">
      <alignment wrapText="1"/>
    </xf>
    <xf numFmtId="43" fontId="18" fillId="6" borderId="18" xfId="2" applyFont="1" applyFill="1" applyBorder="1" applyAlignment="1" applyProtection="1">
      <alignment wrapText="1"/>
    </xf>
    <xf numFmtId="0" fontId="18" fillId="6" borderId="18" xfId="1" applyFont="1" applyFill="1" applyBorder="1"/>
    <xf numFmtId="0" fontId="22" fillId="2" borderId="22" xfId="1" quotePrefix="1" applyFont="1" applyFill="1" applyBorder="1" applyAlignment="1">
      <alignment horizontal="left" vertical="center"/>
    </xf>
    <xf numFmtId="164" fontId="18" fillId="2" borderId="18" xfId="1" applyNumberFormat="1" applyFont="1" applyFill="1" applyBorder="1" applyAlignment="1">
      <alignment horizontal="center" vertical="center" wrapText="1"/>
    </xf>
    <xf numFmtId="44" fontId="18" fillId="16" borderId="20" xfId="1" applyNumberFormat="1" applyFont="1" applyFill="1" applyBorder="1" applyAlignment="1">
      <alignment vertical="center" wrapText="1"/>
    </xf>
    <xf numFmtId="44" fontId="20" fillId="15" borderId="18" xfId="3" applyFont="1" applyFill="1" applyBorder="1" applyAlignment="1" applyProtection="1">
      <alignment vertical="center"/>
    </xf>
    <xf numFmtId="0" fontId="0" fillId="0" borderId="0" xfId="0" applyAlignment="1">
      <alignment wrapText="1"/>
    </xf>
    <xf numFmtId="0" fontId="1" fillId="4" borderId="18" xfId="0" applyFont="1" applyFill="1" applyBorder="1" applyAlignment="1">
      <alignment vertical="center" wrapText="1"/>
    </xf>
    <xf numFmtId="0" fontId="1" fillId="4" borderId="18" xfId="0" applyFont="1" applyFill="1" applyBorder="1" applyAlignment="1">
      <alignment horizontal="left" vertical="center" wrapText="1"/>
    </xf>
    <xf numFmtId="0" fontId="1" fillId="4" borderId="18" xfId="0" applyFont="1" applyFill="1" applyBorder="1" applyAlignment="1">
      <alignment horizontal="center" vertical="center" wrapText="1"/>
    </xf>
    <xf numFmtId="0" fontId="0" fillId="0" borderId="22" xfId="0" applyBorder="1" applyAlignment="1">
      <alignment vertical="center" wrapText="1"/>
    </xf>
    <xf numFmtId="0" fontId="5" fillId="3" borderId="18" xfId="0" applyFont="1" applyFill="1" applyBorder="1" applyAlignment="1">
      <alignment horizontal="center" vertical="center" wrapText="1"/>
    </xf>
    <xf numFmtId="164" fontId="6" fillId="0" borderId="18" xfId="0" applyNumberFormat="1" applyFont="1" applyBorder="1" applyAlignment="1">
      <alignment horizontal="center" vertical="center" wrapText="1"/>
    </xf>
    <xf numFmtId="164" fontId="6" fillId="9" borderId="23" xfId="0" applyNumberFormat="1" applyFont="1" applyFill="1" applyBorder="1" applyAlignment="1">
      <alignment horizontal="center" vertical="center" wrapText="1"/>
    </xf>
    <xf numFmtId="164" fontId="6" fillId="9" borderId="52" xfId="0" applyNumberFormat="1" applyFont="1" applyFill="1" applyBorder="1" applyAlignment="1">
      <alignment horizontal="center" vertical="center" wrapText="1"/>
    </xf>
    <xf numFmtId="0" fontId="10" fillId="0" borderId="0" xfId="0" applyFont="1" applyAlignment="1">
      <alignment wrapText="1"/>
    </xf>
    <xf numFmtId="0" fontId="27" fillId="4" borderId="18" xfId="0" applyFont="1" applyFill="1" applyBorder="1" applyAlignment="1">
      <alignment horizontal="center" vertical="center" wrapText="1"/>
    </xf>
    <xf numFmtId="164" fontId="6" fillId="0" borderId="25" xfId="0" applyNumberFormat="1" applyFont="1" applyBorder="1" applyAlignment="1">
      <alignment horizontal="center" vertical="center" wrapText="1"/>
    </xf>
    <xf numFmtId="0" fontId="0" fillId="0" borderId="18" xfId="0" applyBorder="1" applyAlignment="1">
      <alignment vertical="center" wrapText="1"/>
    </xf>
    <xf numFmtId="0" fontId="5" fillId="3" borderId="22" xfId="0" applyFont="1" applyFill="1" applyBorder="1" applyAlignment="1">
      <alignment horizontal="center" vertical="center" wrapText="1"/>
    </xf>
    <xf numFmtId="164" fontId="6" fillId="0" borderId="0" xfId="0" applyNumberFormat="1" applyFont="1" applyAlignment="1">
      <alignment horizontal="center" vertical="center" wrapText="1"/>
    </xf>
    <xf numFmtId="0" fontId="0" fillId="0" borderId="0" xfId="0" applyAlignment="1">
      <alignment vertical="center" wrapText="1"/>
    </xf>
    <xf numFmtId="0" fontId="5" fillId="3" borderId="0" xfId="0" applyFont="1" applyFill="1" applyAlignment="1">
      <alignment horizontal="center" vertical="center" wrapText="1"/>
    </xf>
    <xf numFmtId="0" fontId="2" fillId="0" borderId="18" xfId="0" applyFont="1" applyBorder="1" applyAlignment="1">
      <alignment horizontal="left" vertical="center" wrapText="1"/>
    </xf>
    <xf numFmtId="164" fontId="28" fillId="7" borderId="18" xfId="0" applyNumberFormat="1" applyFont="1" applyFill="1" applyBorder="1" applyAlignment="1">
      <alignment horizontal="center" vertical="center" wrapText="1"/>
    </xf>
    <xf numFmtId="0" fontId="37" fillId="21" borderId="42" xfId="0" applyFont="1" applyFill="1" applyBorder="1"/>
    <xf numFmtId="0" fontId="13" fillId="20" borderId="61" xfId="0" applyFont="1" applyFill="1" applyBorder="1" applyAlignment="1">
      <alignment wrapText="1"/>
    </xf>
    <xf numFmtId="0" fontId="13" fillId="20" borderId="62" xfId="0" applyFont="1" applyFill="1" applyBorder="1" applyAlignment="1">
      <alignment wrapText="1"/>
    </xf>
    <xf numFmtId="0" fontId="37" fillId="4" borderId="63" xfId="0" applyFont="1" applyFill="1" applyBorder="1" applyAlignment="1">
      <alignment wrapText="1"/>
    </xf>
    <xf numFmtId="0" fontId="37" fillId="4" borderId="39" xfId="0" applyFont="1" applyFill="1" applyBorder="1" applyAlignment="1">
      <alignment wrapText="1"/>
    </xf>
    <xf numFmtId="0" fontId="37" fillId="21" borderId="63" xfId="0" applyFont="1" applyFill="1" applyBorder="1" applyAlignment="1">
      <alignment wrapText="1"/>
    </xf>
    <xf numFmtId="0" fontId="35" fillId="21" borderId="39" xfId="0" applyFont="1" applyFill="1" applyBorder="1"/>
    <xf numFmtId="0" fontId="39" fillId="21" borderId="63" xfId="0" applyFont="1" applyFill="1" applyBorder="1" applyAlignment="1">
      <alignment wrapText="1"/>
    </xf>
    <xf numFmtId="0" fontId="35" fillId="21" borderId="42" xfId="0" applyFont="1" applyFill="1" applyBorder="1"/>
    <xf numFmtId="0" fontId="35" fillId="0" borderId="63" xfId="0" applyFont="1" applyBorder="1" applyAlignment="1">
      <alignment wrapText="1"/>
    </xf>
    <xf numFmtId="165" fontId="5" fillId="22" borderId="39" xfId="0" applyNumberFormat="1" applyFont="1" applyFill="1" applyBorder="1" applyProtection="1">
      <protection locked="0"/>
    </xf>
    <xf numFmtId="3" fontId="41" fillId="0" borderId="39" xfId="0" applyNumberFormat="1" applyFont="1" applyBorder="1"/>
    <xf numFmtId="0" fontId="35" fillId="0" borderId="64" xfId="0" applyFont="1" applyBorder="1" applyAlignment="1">
      <alignment wrapText="1"/>
    </xf>
    <xf numFmtId="3" fontId="41" fillId="0" borderId="64" xfId="0" applyNumberFormat="1" applyFont="1" applyBorder="1"/>
    <xf numFmtId="0" fontId="37" fillId="21" borderId="41" xfId="0" applyFont="1" applyFill="1" applyBorder="1"/>
    <xf numFmtId="0" fontId="1" fillId="4" borderId="65" xfId="0" applyFont="1" applyFill="1" applyBorder="1" applyAlignment="1">
      <alignment vertical="center" wrapText="1"/>
    </xf>
    <xf numFmtId="0" fontId="1" fillId="4" borderId="66" xfId="0" applyFont="1" applyFill="1" applyBorder="1" applyAlignment="1">
      <alignment horizontal="center" vertical="center" wrapText="1"/>
    </xf>
    <xf numFmtId="0" fontId="2" fillId="0" borderId="67" xfId="0" applyFont="1" applyBorder="1" applyAlignment="1">
      <alignment wrapText="1"/>
    </xf>
    <xf numFmtId="0" fontId="2" fillId="0" borderId="68" xfId="0" applyFont="1" applyBorder="1" applyAlignment="1">
      <alignment horizontal="center" vertical="center" wrapText="1"/>
    </xf>
    <xf numFmtId="0" fontId="2" fillId="2" borderId="67" xfId="0" applyFont="1" applyFill="1" applyBorder="1" applyAlignment="1">
      <alignment horizontal="center" wrapText="1"/>
    </xf>
    <xf numFmtId="0" fontId="2" fillId="2" borderId="68" xfId="0" applyFont="1" applyFill="1" applyBorder="1" applyAlignment="1">
      <alignment horizontal="center" wrapText="1"/>
    </xf>
    <xf numFmtId="0" fontId="0" fillId="0" borderId="67" xfId="0" applyBorder="1" applyAlignment="1">
      <alignment wrapText="1"/>
    </xf>
    <xf numFmtId="164" fontId="7" fillId="6" borderId="68" xfId="0" applyNumberFormat="1" applyFont="1" applyFill="1" applyBorder="1" applyAlignment="1">
      <alignment horizontal="right" vertical="center"/>
    </xf>
    <xf numFmtId="164" fontId="0" fillId="2" borderId="68" xfId="0" applyNumberFormat="1" applyFill="1" applyBorder="1" applyAlignment="1">
      <alignment horizontal="right" vertical="center"/>
    </xf>
    <xf numFmtId="0" fontId="0" fillId="0" borderId="67" xfId="0" applyBorder="1" applyAlignment="1">
      <alignment vertical="top" wrapText="1"/>
    </xf>
    <xf numFmtId="164" fontId="7" fillId="8" borderId="68" xfId="0" applyNumberFormat="1" applyFont="1" applyFill="1" applyBorder="1" applyAlignment="1">
      <alignment horizontal="right" vertical="center"/>
    </xf>
    <xf numFmtId="0" fontId="0" fillId="0" borderId="69" xfId="0" applyBorder="1" applyAlignment="1">
      <alignment wrapText="1"/>
    </xf>
    <xf numFmtId="164" fontId="7" fillId="9" borderId="70" xfId="0" applyNumberFormat="1" applyFont="1" applyFill="1" applyBorder="1" applyAlignment="1">
      <alignment horizontal="right" vertical="center"/>
    </xf>
    <xf numFmtId="0" fontId="8" fillId="4" borderId="8" xfId="0" applyFont="1" applyFill="1" applyBorder="1" applyAlignment="1">
      <alignment horizontal="left" vertical="top" wrapText="1"/>
    </xf>
    <xf numFmtId="0" fontId="8" fillId="4" borderId="9" xfId="0" applyFont="1" applyFill="1" applyBorder="1" applyAlignment="1">
      <alignment horizontal="left" vertical="top" wrapText="1"/>
    </xf>
    <xf numFmtId="0" fontId="8" fillId="4" borderId="10" xfId="0" applyFont="1" applyFill="1" applyBorder="1" applyAlignment="1">
      <alignment horizontal="left" vertical="top" wrapText="1"/>
    </xf>
    <xf numFmtId="0" fontId="8" fillId="4" borderId="11" xfId="0" applyFont="1" applyFill="1" applyBorder="1" applyAlignment="1">
      <alignment horizontal="left" vertical="top" wrapText="1"/>
    </xf>
    <xf numFmtId="0" fontId="8" fillId="4" borderId="0" xfId="0" applyFont="1" applyFill="1" applyAlignment="1">
      <alignment horizontal="left" vertical="top" wrapText="1"/>
    </xf>
    <xf numFmtId="0" fontId="8" fillId="4" borderId="4" xfId="0" applyFont="1" applyFill="1" applyBorder="1" applyAlignment="1">
      <alignment horizontal="left" vertical="top" wrapText="1"/>
    </xf>
    <xf numFmtId="0" fontId="8" fillId="4" borderId="12" xfId="0" applyFont="1" applyFill="1" applyBorder="1" applyAlignment="1">
      <alignment horizontal="left" vertical="top" wrapText="1"/>
    </xf>
    <xf numFmtId="0" fontId="8" fillId="4" borderId="13" xfId="0" applyFont="1" applyFill="1" applyBorder="1" applyAlignment="1">
      <alignment horizontal="left" vertical="top" wrapText="1"/>
    </xf>
    <xf numFmtId="0" fontId="8" fillId="4" borderId="14" xfId="0" applyFont="1" applyFill="1" applyBorder="1" applyAlignment="1">
      <alignment horizontal="left" vertical="top" wrapText="1"/>
    </xf>
    <xf numFmtId="0" fontId="44" fillId="0" borderId="15" xfId="0" applyFont="1" applyBorder="1"/>
    <xf numFmtId="0" fontId="44" fillId="0" borderId="16" xfId="0" applyFont="1" applyBorder="1"/>
    <xf numFmtId="0" fontId="42" fillId="0" borderId="0" xfId="0" applyFont="1"/>
    <xf numFmtId="0" fontId="17" fillId="0" borderId="53" xfId="0" applyFont="1" applyBorder="1"/>
    <xf numFmtId="0" fontId="0" fillId="0" borderId="54" xfId="0" applyBorder="1"/>
    <xf numFmtId="0" fontId="0" fillId="0" borderId="55" xfId="0" applyBorder="1"/>
    <xf numFmtId="10" fontId="5" fillId="22" borderId="18" xfId="0" applyNumberFormat="1" applyFont="1" applyFill="1" applyBorder="1" applyProtection="1">
      <protection locked="0"/>
    </xf>
    <xf numFmtId="10" fontId="0" fillId="0" borderId="18" xfId="0" applyNumberFormat="1" applyBorder="1" applyProtection="1">
      <protection locked="0"/>
    </xf>
    <xf numFmtId="0" fontId="0" fillId="0" borderId="58" xfId="0" applyBorder="1" applyProtection="1">
      <protection locked="0"/>
    </xf>
    <xf numFmtId="10" fontId="5" fillId="22" borderId="59" xfId="0" applyNumberFormat="1" applyFont="1" applyFill="1" applyBorder="1" applyProtection="1">
      <protection locked="0"/>
    </xf>
    <xf numFmtId="10" fontId="0" fillId="0" borderId="59" xfId="0" applyNumberFormat="1" applyBorder="1" applyProtection="1">
      <protection locked="0"/>
    </xf>
    <xf numFmtId="0" fontId="0" fillId="0" borderId="60" xfId="0" applyBorder="1" applyProtection="1">
      <protection locked="0"/>
    </xf>
    <xf numFmtId="0" fontId="23" fillId="11" borderId="22" xfId="1" applyFont="1" applyFill="1" applyBorder="1" applyAlignment="1">
      <alignment horizontal="left" vertical="center" wrapText="1"/>
    </xf>
    <xf numFmtId="0" fontId="23" fillId="11" borderId="23" xfId="1" applyFont="1" applyFill="1" applyBorder="1" applyAlignment="1">
      <alignment horizontal="left" vertical="center" wrapText="1"/>
    </xf>
    <xf numFmtId="0" fontId="25" fillId="14" borderId="22" xfId="1" applyFont="1" applyFill="1" applyBorder="1" applyAlignment="1">
      <alignment horizontal="center" vertical="center" wrapText="1"/>
    </xf>
    <xf numFmtId="0" fontId="25" fillId="14" borderId="23" xfId="1" applyFont="1" applyFill="1" applyBorder="1" applyAlignment="1">
      <alignment horizontal="center" vertical="center" wrapText="1"/>
    </xf>
    <xf numFmtId="0" fontId="26" fillId="14" borderId="22" xfId="0" applyFont="1" applyFill="1" applyBorder="1" applyAlignment="1">
      <alignment horizontal="center" vertical="center"/>
    </xf>
    <xf numFmtId="0" fontId="26" fillId="14" borderId="23" xfId="0" applyFont="1" applyFill="1" applyBorder="1" applyAlignment="1">
      <alignment horizontal="center" vertical="center"/>
    </xf>
    <xf numFmtId="0" fontId="20" fillId="3" borderId="25" xfId="0" applyFont="1" applyFill="1" applyBorder="1" applyAlignment="1">
      <alignment horizontal="center" vertical="center"/>
    </xf>
    <xf numFmtId="0" fontId="20" fillId="3" borderId="26" xfId="0" applyFont="1" applyFill="1" applyBorder="1" applyAlignment="1">
      <alignment horizontal="center" vertical="center"/>
    </xf>
    <xf numFmtId="0" fontId="20" fillId="3" borderId="27" xfId="0" applyFont="1" applyFill="1" applyBorder="1" applyAlignment="1">
      <alignment horizontal="center" vertical="center"/>
    </xf>
    <xf numFmtId="0" fontId="23" fillId="11" borderId="18" xfId="1" applyFont="1" applyFill="1" applyBorder="1" applyAlignment="1">
      <alignment horizontal="left" vertical="center" wrapText="1"/>
    </xf>
    <xf numFmtId="0" fontId="25" fillId="10" borderId="22" xfId="1" applyFont="1" applyFill="1" applyBorder="1" applyAlignment="1" applyProtection="1">
      <alignment horizontal="center" vertical="center" wrapText="1"/>
      <protection locked="0"/>
    </xf>
    <xf numFmtId="0" fontId="25" fillId="10" borderId="23" xfId="1" applyFont="1" applyFill="1" applyBorder="1" applyAlignment="1" applyProtection="1">
      <alignment horizontal="center" vertical="center" wrapText="1"/>
      <protection locked="0"/>
    </xf>
    <xf numFmtId="0" fontId="20" fillId="3" borderId="18" xfId="0" applyFont="1" applyFill="1" applyBorder="1" applyAlignment="1">
      <alignment horizontal="center" vertical="center"/>
    </xf>
    <xf numFmtId="0" fontId="22" fillId="13" borderId="22" xfId="0" applyFont="1" applyFill="1" applyBorder="1" applyAlignment="1">
      <alignment horizontal="left" vertical="center"/>
    </xf>
    <xf numFmtId="0" fontId="22" fillId="13" borderId="51" xfId="0" applyFont="1" applyFill="1" applyBorder="1" applyAlignment="1">
      <alignment horizontal="left" vertical="center"/>
    </xf>
    <xf numFmtId="0" fontId="22" fillId="2" borderId="22" xfId="1" quotePrefix="1" applyFont="1" applyFill="1" applyBorder="1" applyAlignment="1">
      <alignment horizontal="left" vertical="center"/>
    </xf>
    <xf numFmtId="0" fontId="22" fillId="2" borderId="23" xfId="1" quotePrefix="1" applyFont="1" applyFill="1" applyBorder="1" applyAlignment="1">
      <alignment horizontal="left" vertical="center"/>
    </xf>
  </cellXfs>
  <cellStyles count="4">
    <cellStyle name="%" xfId="1" xr:uid="{B7B9B592-D617-494B-BA0C-8067C92B73A0}"/>
    <cellStyle name="Komma" xfId="2" builtinId="3"/>
    <cellStyle name="Standaard" xfId="0" builtinId="0"/>
    <cellStyle name="Valuta" xfId="3" builtinId="4"/>
  </cellStyles>
  <dxfs count="0"/>
  <tableStyles count="0" defaultTableStyle="TableStyleMedium2" defaultPivotStyle="PivotStyleLight16"/>
  <colors>
    <mruColors>
      <color rgb="FF0078D2"/>
      <color rgb="FFF08C00"/>
      <color rgb="FFC4D600"/>
      <color rgb="FFF028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9525</xdr:rowOff>
    </xdr:from>
    <xdr:to>
      <xdr:col>0</xdr:col>
      <xdr:colOff>873324</xdr:colOff>
      <xdr:row>4</xdr:row>
      <xdr:rowOff>96450</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38100" y="9525"/>
          <a:ext cx="835224" cy="6584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47625</xdr:rowOff>
    </xdr:from>
    <xdr:to>
      <xdr:col>0</xdr:col>
      <xdr:colOff>873324</xdr:colOff>
      <xdr:row>1</xdr:row>
      <xdr:rowOff>152013</xdr:rowOff>
    </xdr:to>
    <xdr:pic>
      <xdr:nvPicPr>
        <xdr:cNvPr id="2" name="Afbeelding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38100" y="47625"/>
          <a:ext cx="835224" cy="65683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1</xdr:col>
      <xdr:colOff>199</xdr:colOff>
      <xdr:row>2</xdr:row>
      <xdr:rowOff>19722</xdr:rowOff>
    </xdr:to>
    <xdr:pic>
      <xdr:nvPicPr>
        <xdr:cNvPr id="4" name="Afbeelding 3">
          <a:extLst>
            <a:ext uri="{FF2B5EF4-FFF2-40B4-BE49-F238E27FC236}">
              <a16:creationId xmlns:a16="http://schemas.microsoft.com/office/drawing/2014/main" id="{4C200046-B60A-4BC3-924F-DB0836E63BA3}"/>
            </a:ext>
          </a:extLst>
        </xdr:cNvPr>
        <xdr:cNvPicPr>
          <a:picLocks noChangeAspect="1"/>
        </xdr:cNvPicPr>
      </xdr:nvPicPr>
      <xdr:blipFill>
        <a:blip xmlns:r="http://schemas.openxmlformats.org/officeDocument/2006/relationships" r:embed="rId1"/>
        <a:stretch>
          <a:fillRect/>
        </a:stretch>
      </xdr:blipFill>
      <xdr:spPr>
        <a:xfrm>
          <a:off x="19050" y="47625"/>
          <a:ext cx="835224" cy="7340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3374</xdr:colOff>
      <xdr:row>2</xdr:row>
      <xdr:rowOff>7022</xdr:rowOff>
    </xdr:to>
    <xdr:pic>
      <xdr:nvPicPr>
        <xdr:cNvPr id="2" name="Afbeelding 1">
          <a:extLst>
            <a:ext uri="{FF2B5EF4-FFF2-40B4-BE49-F238E27FC236}">
              <a16:creationId xmlns:a16="http://schemas.microsoft.com/office/drawing/2014/main" id="{DC680F29-4008-43A0-884E-1676D884459F}"/>
            </a:ext>
          </a:extLst>
        </xdr:cNvPr>
        <xdr:cNvPicPr>
          <a:picLocks noChangeAspect="1"/>
        </xdr:cNvPicPr>
      </xdr:nvPicPr>
      <xdr:blipFill>
        <a:blip xmlns:r="http://schemas.openxmlformats.org/officeDocument/2006/relationships" r:embed="rId1"/>
        <a:stretch>
          <a:fillRect/>
        </a:stretch>
      </xdr:blipFill>
      <xdr:spPr>
        <a:xfrm>
          <a:off x="9525" y="9525"/>
          <a:ext cx="835224" cy="7340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1</xdr:col>
      <xdr:colOff>3374</xdr:colOff>
      <xdr:row>2</xdr:row>
      <xdr:rowOff>38772</xdr:rowOff>
    </xdr:to>
    <xdr:pic>
      <xdr:nvPicPr>
        <xdr:cNvPr id="2" name="Afbeelding 1">
          <a:extLst>
            <a:ext uri="{FF2B5EF4-FFF2-40B4-BE49-F238E27FC236}">
              <a16:creationId xmlns:a16="http://schemas.microsoft.com/office/drawing/2014/main" id="{4757F130-29F1-4550-BD4D-F9462E4A23BD}"/>
            </a:ext>
          </a:extLst>
        </xdr:cNvPr>
        <xdr:cNvPicPr>
          <a:picLocks noChangeAspect="1"/>
        </xdr:cNvPicPr>
      </xdr:nvPicPr>
      <xdr:blipFill>
        <a:blip xmlns:r="http://schemas.openxmlformats.org/officeDocument/2006/relationships" r:embed="rId1"/>
        <a:stretch>
          <a:fillRect/>
        </a:stretch>
      </xdr:blipFill>
      <xdr:spPr>
        <a:xfrm>
          <a:off x="28575" y="0"/>
          <a:ext cx="835224" cy="734097"/>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79998168889431442"/>
  </sheetPr>
  <dimension ref="A1:P54"/>
  <sheetViews>
    <sheetView showGridLines="0" topLeftCell="A35" zoomScaleNormal="100" workbookViewId="0">
      <selection activeCell="D29" sqref="D29"/>
    </sheetView>
  </sheetViews>
  <sheetFormatPr defaultColWidth="9" defaultRowHeight="11.5" x14ac:dyDescent="0.25"/>
  <cols>
    <col min="1" max="1" width="11.90625" style="1" customWidth="1"/>
    <col min="2" max="2" width="111" style="1" customWidth="1"/>
    <col min="3" max="3" width="17.36328125" style="1" customWidth="1"/>
    <col min="4" max="14" width="9" style="1"/>
    <col min="15" max="15" width="129.26953125" style="1" customWidth="1"/>
    <col min="16" max="16384" width="9" style="1"/>
  </cols>
  <sheetData>
    <row r="1" spans="1:16" x14ac:dyDescent="0.25">
      <c r="B1" s="2"/>
      <c r="C1" s="2"/>
    </row>
    <row r="2" spans="1:16" x14ac:dyDescent="0.25">
      <c r="B2" s="5"/>
      <c r="C2" s="5"/>
    </row>
    <row r="3" spans="1:16" ht="11.25" customHeight="1" x14ac:dyDescent="0.25">
      <c r="B3" s="179" t="s">
        <v>0</v>
      </c>
      <c r="C3" s="180"/>
      <c r="D3" s="180"/>
      <c r="E3" s="180"/>
      <c r="F3" s="180"/>
      <c r="G3" s="180"/>
      <c r="H3" s="180"/>
      <c r="I3" s="180"/>
      <c r="J3" s="180"/>
      <c r="K3" s="180"/>
      <c r="L3" s="180"/>
      <c r="M3" s="180"/>
      <c r="N3" s="180"/>
      <c r="O3" s="181"/>
    </row>
    <row r="4" spans="1:16" ht="11.25" customHeight="1" x14ac:dyDescent="0.25">
      <c r="B4" s="182"/>
      <c r="C4" s="183"/>
      <c r="D4" s="183"/>
      <c r="E4" s="183"/>
      <c r="F4" s="183"/>
      <c r="G4" s="183"/>
      <c r="H4" s="183"/>
      <c r="I4" s="183"/>
      <c r="J4" s="183"/>
      <c r="K4" s="183"/>
      <c r="L4" s="183"/>
      <c r="M4" s="183"/>
      <c r="N4" s="183"/>
      <c r="O4" s="184"/>
    </row>
    <row r="5" spans="1:16" ht="11.25" customHeight="1" x14ac:dyDescent="0.25">
      <c r="B5" s="182"/>
      <c r="C5" s="183"/>
      <c r="D5" s="183"/>
      <c r="E5" s="183"/>
      <c r="F5" s="183"/>
      <c r="G5" s="183"/>
      <c r="H5" s="183"/>
      <c r="I5" s="183"/>
      <c r="J5" s="183"/>
      <c r="K5" s="183"/>
      <c r="L5" s="183"/>
      <c r="M5" s="183"/>
      <c r="N5" s="183"/>
      <c r="O5" s="184"/>
    </row>
    <row r="6" spans="1:16" ht="11.25" customHeight="1" x14ac:dyDescent="0.25">
      <c r="B6" s="182"/>
      <c r="C6" s="183"/>
      <c r="D6" s="183"/>
      <c r="E6" s="183"/>
      <c r="F6" s="183"/>
      <c r="G6" s="183"/>
      <c r="H6" s="183"/>
      <c r="I6" s="183"/>
      <c r="J6" s="183"/>
      <c r="K6" s="183"/>
      <c r="L6" s="183"/>
      <c r="M6" s="183"/>
      <c r="N6" s="183"/>
      <c r="O6" s="184"/>
    </row>
    <row r="7" spans="1:16" x14ac:dyDescent="0.25">
      <c r="B7" s="185"/>
      <c r="C7" s="186"/>
      <c r="D7" s="186"/>
      <c r="E7" s="186"/>
      <c r="F7" s="186"/>
      <c r="G7" s="186"/>
      <c r="H7" s="186"/>
      <c r="I7" s="186"/>
      <c r="J7" s="186"/>
      <c r="K7" s="186"/>
      <c r="L7" s="186"/>
      <c r="M7" s="186"/>
      <c r="N7" s="186"/>
      <c r="O7" s="187"/>
    </row>
    <row r="8" spans="1:16" ht="12" customHeight="1" x14ac:dyDescent="0.25">
      <c r="A8" s="4"/>
      <c r="B8" s="12"/>
      <c r="C8" s="12"/>
      <c r="D8" s="12"/>
      <c r="E8" s="12"/>
      <c r="F8" s="12"/>
      <c r="G8" s="12"/>
      <c r="H8" s="12"/>
      <c r="I8" s="12"/>
      <c r="J8" s="12"/>
      <c r="K8" s="12"/>
      <c r="L8" s="12"/>
      <c r="M8" s="12"/>
      <c r="N8" s="12"/>
      <c r="O8" s="12"/>
      <c r="P8" s="3"/>
    </row>
    <row r="9" spans="1:16" ht="8.25" customHeight="1" x14ac:dyDescent="0.25">
      <c r="A9" s="4"/>
      <c r="B9" s="12"/>
      <c r="C9" s="12"/>
      <c r="D9" s="12"/>
      <c r="E9" s="12"/>
      <c r="F9" s="12"/>
      <c r="G9" s="12"/>
      <c r="H9" s="12"/>
      <c r="I9" s="12"/>
      <c r="J9" s="12"/>
      <c r="K9" s="12"/>
      <c r="L9" s="12"/>
      <c r="M9" s="12"/>
      <c r="N9" s="12"/>
      <c r="O9" s="12"/>
      <c r="P9" s="3"/>
    </row>
    <row r="10" spans="1:16" ht="12.75" customHeight="1" x14ac:dyDescent="0.25">
      <c r="A10" s="4"/>
      <c r="B10" s="33" t="s">
        <v>1</v>
      </c>
      <c r="C10" s="12"/>
      <c r="D10" s="12"/>
      <c r="E10" s="12"/>
      <c r="F10" s="12"/>
      <c r="G10" s="12"/>
      <c r="H10" s="12"/>
      <c r="I10" s="12"/>
      <c r="J10" s="12"/>
      <c r="K10" s="12"/>
      <c r="L10" s="12"/>
      <c r="M10" s="12"/>
      <c r="N10" s="12"/>
      <c r="O10" s="12"/>
      <c r="P10" s="3"/>
    </row>
    <row r="11" spans="1:16" ht="15" customHeight="1" x14ac:dyDescent="0.25">
      <c r="A11" s="61"/>
      <c r="B11" s="23" t="s">
        <v>2</v>
      </c>
      <c r="C11" s="12"/>
      <c r="D11" s="12"/>
      <c r="E11" s="12"/>
      <c r="F11" s="12"/>
      <c r="G11" s="12"/>
      <c r="H11" s="12"/>
      <c r="I11" s="12"/>
      <c r="J11" s="12"/>
      <c r="K11" s="12"/>
      <c r="L11" s="12"/>
      <c r="M11" s="12"/>
      <c r="N11" s="12"/>
      <c r="O11" s="12"/>
      <c r="P11" s="3"/>
    </row>
    <row r="12" spans="1:16" ht="9.75" customHeight="1" x14ac:dyDescent="0.25">
      <c r="A12" s="61"/>
      <c r="B12" s="23"/>
      <c r="C12" s="12"/>
      <c r="D12" s="12"/>
      <c r="E12" s="12"/>
      <c r="F12" s="12"/>
      <c r="G12" s="12"/>
      <c r="H12" s="12"/>
      <c r="I12" s="12"/>
      <c r="J12" s="12"/>
      <c r="K12" s="12"/>
      <c r="L12" s="12"/>
      <c r="M12" s="12"/>
      <c r="N12" s="12"/>
      <c r="O12" s="12"/>
      <c r="P12" s="3"/>
    </row>
    <row r="13" spans="1:16" ht="30" customHeight="1" x14ac:dyDescent="0.25">
      <c r="A13" s="62" t="s">
        <v>3</v>
      </c>
      <c r="B13" s="69" t="s">
        <v>4</v>
      </c>
      <c r="C13" s="12"/>
      <c r="D13" s="12"/>
      <c r="E13" s="12"/>
      <c r="F13" s="12"/>
      <c r="G13" s="12"/>
      <c r="H13" s="12"/>
      <c r="I13" s="12"/>
      <c r="J13" s="12"/>
      <c r="K13" s="12"/>
      <c r="L13" s="12"/>
      <c r="M13" s="12"/>
      <c r="N13" s="12"/>
      <c r="O13" s="12"/>
      <c r="P13" s="3"/>
    </row>
    <row r="14" spans="1:16" ht="38.25" customHeight="1" x14ac:dyDescent="0.25">
      <c r="A14" s="62" t="s">
        <v>3</v>
      </c>
      <c r="B14" s="29" t="s">
        <v>5</v>
      </c>
      <c r="C14" s="12"/>
      <c r="D14" s="12"/>
      <c r="E14" s="12"/>
      <c r="F14" s="12"/>
      <c r="G14" s="12"/>
      <c r="H14" s="12"/>
      <c r="I14" s="12"/>
      <c r="J14" s="12"/>
      <c r="K14" s="12"/>
      <c r="L14" s="12"/>
      <c r="M14" s="12"/>
      <c r="N14" s="12"/>
      <c r="O14" s="12"/>
      <c r="P14" s="3"/>
    </row>
    <row r="15" spans="1:16" ht="15" customHeight="1" x14ac:dyDescent="0.35">
      <c r="A15" s="63"/>
      <c r="B15" s="23"/>
      <c r="C15" s="12"/>
      <c r="D15" s="12"/>
      <c r="E15" s="12"/>
      <c r="F15" s="12"/>
      <c r="G15" s="12"/>
      <c r="H15" s="12"/>
      <c r="I15" s="12"/>
      <c r="J15" s="12"/>
      <c r="K15" s="12"/>
      <c r="L15" s="12"/>
      <c r="M15" s="12"/>
      <c r="N15" s="12"/>
      <c r="O15" s="12"/>
      <c r="P15" s="3"/>
    </row>
    <row r="16" spans="1:16" ht="18" customHeight="1" x14ac:dyDescent="0.35">
      <c r="A16" s="63"/>
      <c r="B16" s="25" t="s">
        <v>6</v>
      </c>
      <c r="C16" s="12"/>
      <c r="D16" s="12"/>
      <c r="E16" s="12"/>
      <c r="F16" s="12"/>
      <c r="G16" s="12"/>
      <c r="H16" s="12"/>
      <c r="I16" s="12"/>
      <c r="J16" s="12"/>
      <c r="K16" s="12"/>
      <c r="L16" s="12"/>
      <c r="M16" s="12"/>
      <c r="N16" s="12"/>
      <c r="O16" s="12"/>
      <c r="P16" s="3"/>
    </row>
    <row r="17" spans="1:16" ht="30.75" customHeight="1" x14ac:dyDescent="0.25">
      <c r="A17" s="62" t="s">
        <v>3</v>
      </c>
      <c r="B17" s="26" t="s">
        <v>7</v>
      </c>
      <c r="C17" s="12"/>
      <c r="D17" s="12"/>
      <c r="E17" s="12"/>
      <c r="F17" s="12"/>
      <c r="G17" s="12"/>
      <c r="H17" s="12"/>
      <c r="I17" s="12"/>
      <c r="J17" s="12"/>
      <c r="K17" s="12"/>
      <c r="L17" s="12"/>
      <c r="M17" s="12"/>
      <c r="N17" s="12"/>
      <c r="O17" s="12"/>
      <c r="P17" s="3"/>
    </row>
    <row r="18" spans="1:16" ht="30" customHeight="1" x14ac:dyDescent="0.25">
      <c r="A18" s="62" t="s">
        <v>3</v>
      </c>
      <c r="B18" s="26" t="s">
        <v>8</v>
      </c>
      <c r="C18" s="7"/>
      <c r="D18" s="7"/>
      <c r="E18" s="7"/>
      <c r="F18" s="7"/>
      <c r="G18" s="7"/>
      <c r="H18" s="7"/>
      <c r="I18" s="7"/>
      <c r="J18" s="7"/>
      <c r="K18" s="7"/>
      <c r="L18" s="7"/>
      <c r="M18" s="7"/>
      <c r="N18" s="7"/>
      <c r="O18" s="7"/>
    </row>
    <row r="19" spans="1:16" ht="28.5" customHeight="1" x14ac:dyDescent="0.25">
      <c r="A19" s="62" t="s">
        <v>3</v>
      </c>
      <c r="B19" s="26" t="s">
        <v>9</v>
      </c>
      <c r="C19" s="6"/>
      <c r="D19" s="6"/>
      <c r="E19" s="6"/>
      <c r="F19" s="6"/>
      <c r="G19" s="6"/>
      <c r="H19" s="6"/>
      <c r="I19" s="6"/>
      <c r="J19" s="6"/>
      <c r="K19" s="6"/>
      <c r="L19" s="6"/>
      <c r="M19" s="6"/>
      <c r="N19" s="6"/>
      <c r="O19" s="6"/>
    </row>
    <row r="20" spans="1:16" ht="27" customHeight="1" x14ac:dyDescent="0.25">
      <c r="A20" s="62" t="s">
        <v>3</v>
      </c>
      <c r="B20" s="26" t="s">
        <v>10</v>
      </c>
      <c r="C20" s="6"/>
      <c r="D20" s="6"/>
      <c r="E20" s="6"/>
      <c r="F20" s="6"/>
      <c r="G20" s="6"/>
      <c r="H20" s="6"/>
      <c r="I20" s="6"/>
      <c r="J20" s="6"/>
      <c r="K20" s="6"/>
      <c r="L20" s="6"/>
      <c r="M20" s="6"/>
      <c r="N20" s="6"/>
      <c r="O20" s="6"/>
    </row>
    <row r="21" spans="1:16" ht="23.25" customHeight="1" x14ac:dyDescent="0.25">
      <c r="A21" s="62" t="s">
        <v>3</v>
      </c>
      <c r="B21" s="27" t="s">
        <v>11</v>
      </c>
      <c r="C21" s="6"/>
      <c r="D21" s="6"/>
      <c r="E21" s="6"/>
      <c r="F21" s="6"/>
      <c r="G21" s="6"/>
      <c r="H21" s="6"/>
      <c r="I21" s="6"/>
      <c r="J21" s="6"/>
      <c r="K21" s="6"/>
      <c r="L21" s="6"/>
      <c r="M21" s="6"/>
      <c r="N21" s="6"/>
      <c r="O21" s="6"/>
    </row>
    <row r="22" spans="1:16" ht="23.25" customHeight="1" x14ac:dyDescent="0.25">
      <c r="A22" s="62" t="s">
        <v>3</v>
      </c>
      <c r="B22" s="27" t="s">
        <v>12</v>
      </c>
      <c r="C22" s="6"/>
      <c r="D22" s="6"/>
      <c r="E22" s="6"/>
      <c r="F22" s="6"/>
      <c r="G22" s="6"/>
      <c r="H22" s="6"/>
      <c r="I22" s="6"/>
      <c r="J22" s="6"/>
      <c r="K22" s="6"/>
      <c r="L22" s="6"/>
      <c r="M22" s="6"/>
      <c r="N22" s="6"/>
      <c r="O22" s="6"/>
    </row>
    <row r="23" spans="1:16" ht="23.25" customHeight="1" x14ac:dyDescent="0.25">
      <c r="A23" s="62" t="s">
        <v>3</v>
      </c>
      <c r="B23" s="26" t="s">
        <v>13</v>
      </c>
      <c r="C23" s="6"/>
      <c r="D23" s="6"/>
      <c r="E23" s="6"/>
      <c r="F23" s="6"/>
      <c r="G23" s="6"/>
      <c r="H23" s="6"/>
      <c r="I23" s="6"/>
      <c r="J23" s="6"/>
      <c r="K23" s="6"/>
      <c r="L23" s="6"/>
      <c r="M23" s="6"/>
      <c r="N23" s="6"/>
      <c r="O23" s="6"/>
    </row>
    <row r="24" spans="1:16" ht="23.25" customHeight="1" x14ac:dyDescent="0.25">
      <c r="A24" s="62" t="s">
        <v>3</v>
      </c>
      <c r="B24" s="26" t="s">
        <v>14</v>
      </c>
      <c r="C24" s="6"/>
      <c r="D24" s="6"/>
      <c r="E24" s="6"/>
      <c r="F24" s="6"/>
      <c r="G24" s="6"/>
      <c r="H24" s="6"/>
      <c r="I24" s="6"/>
      <c r="J24" s="6"/>
      <c r="K24" s="6"/>
      <c r="L24" s="6"/>
      <c r="M24" s="6"/>
      <c r="N24" s="6"/>
      <c r="O24" s="6"/>
    </row>
    <row r="25" spans="1:16" ht="12.75" customHeight="1" x14ac:dyDescent="0.35">
      <c r="A25" s="63"/>
      <c r="B25" s="6"/>
      <c r="C25" s="6"/>
      <c r="D25" s="6"/>
      <c r="E25" s="6"/>
      <c r="F25" s="6"/>
      <c r="G25" s="6"/>
      <c r="H25" s="6"/>
      <c r="I25" s="6"/>
      <c r="J25" s="6"/>
      <c r="K25" s="6"/>
      <c r="L25" s="6"/>
      <c r="M25" s="6"/>
      <c r="N25" s="6"/>
      <c r="O25" s="6"/>
    </row>
    <row r="26" spans="1:16" ht="12.75" customHeight="1" x14ac:dyDescent="0.35">
      <c r="A26" s="24"/>
      <c r="B26" s="25" t="s">
        <v>15</v>
      </c>
      <c r="C26" s="6"/>
      <c r="D26" s="6"/>
      <c r="E26" s="6"/>
      <c r="F26" s="6"/>
      <c r="G26" s="6"/>
      <c r="H26" s="6"/>
      <c r="I26" s="6"/>
      <c r="J26" s="6"/>
      <c r="K26" s="6"/>
      <c r="L26" s="6"/>
      <c r="M26" s="6"/>
      <c r="N26" s="6"/>
      <c r="O26" s="6"/>
    </row>
    <row r="27" spans="1:16" ht="12.75" customHeight="1" x14ac:dyDescent="0.35">
      <c r="A27" s="24"/>
      <c r="B27" s="23" t="s">
        <v>16</v>
      </c>
      <c r="C27" s="6"/>
      <c r="D27" s="6"/>
      <c r="E27" s="6"/>
      <c r="F27" s="6"/>
      <c r="G27" s="6"/>
      <c r="H27" s="6"/>
      <c r="I27" s="6"/>
      <c r="J27" s="6"/>
      <c r="K27" s="6"/>
      <c r="L27" s="6"/>
      <c r="M27" s="6"/>
      <c r="N27" s="6"/>
      <c r="O27" s="6"/>
    </row>
    <row r="28" spans="1:16" ht="25.5" customHeight="1" x14ac:dyDescent="0.25">
      <c r="A28" s="28" t="s">
        <v>3</v>
      </c>
      <c r="B28" s="26" t="s">
        <v>189</v>
      </c>
      <c r="C28" s="6"/>
      <c r="D28" s="6"/>
      <c r="E28" s="6"/>
      <c r="F28" s="6"/>
      <c r="G28" s="6"/>
      <c r="H28" s="6"/>
      <c r="I28" s="6"/>
      <c r="J28" s="6"/>
      <c r="K28" s="6"/>
      <c r="L28" s="6"/>
      <c r="M28" s="6"/>
      <c r="N28" s="6"/>
      <c r="O28" s="6"/>
    </row>
    <row r="29" spans="1:16" ht="79.5" customHeight="1" x14ac:dyDescent="0.25">
      <c r="A29" s="28" t="s">
        <v>3</v>
      </c>
      <c r="B29" s="35" t="s">
        <v>194</v>
      </c>
      <c r="C29" s="6"/>
      <c r="D29" s="6"/>
      <c r="E29" s="6"/>
      <c r="F29" s="6"/>
      <c r="G29" s="6"/>
      <c r="H29" s="6"/>
      <c r="I29" s="6"/>
      <c r="J29" s="6"/>
      <c r="K29" s="6"/>
      <c r="L29" s="6"/>
      <c r="M29" s="6"/>
      <c r="N29" s="6"/>
      <c r="O29" s="6"/>
    </row>
    <row r="30" spans="1:16" ht="44.25" customHeight="1" x14ac:dyDescent="0.25">
      <c r="A30" s="28" t="s">
        <v>3</v>
      </c>
      <c r="B30" s="26" t="s">
        <v>17</v>
      </c>
      <c r="C30" s="6"/>
      <c r="D30" s="6"/>
      <c r="E30" s="6"/>
      <c r="F30" s="6"/>
      <c r="G30" s="6"/>
      <c r="H30" s="6"/>
      <c r="I30" s="6"/>
      <c r="J30" s="6"/>
      <c r="K30" s="6"/>
      <c r="L30" s="6"/>
      <c r="M30" s="6"/>
      <c r="N30" s="6"/>
      <c r="O30" s="6"/>
    </row>
    <row r="31" spans="1:16" ht="39" customHeight="1" x14ac:dyDescent="0.25">
      <c r="A31" s="28" t="s">
        <v>3</v>
      </c>
      <c r="B31" s="26" t="s">
        <v>18</v>
      </c>
      <c r="C31" s="6"/>
      <c r="D31" s="6"/>
      <c r="E31" s="6"/>
      <c r="F31" s="6"/>
      <c r="G31" s="6"/>
      <c r="H31" s="6"/>
      <c r="I31" s="6"/>
      <c r="J31" s="6"/>
      <c r="K31" s="6"/>
      <c r="L31" s="6"/>
      <c r="M31" s="6"/>
      <c r="N31" s="6"/>
      <c r="O31" s="6"/>
    </row>
    <row r="32" spans="1:16" ht="25.5" customHeight="1" x14ac:dyDescent="0.25">
      <c r="A32" s="28" t="s">
        <v>3</v>
      </c>
      <c r="B32" s="70" t="s">
        <v>19</v>
      </c>
      <c r="C32" s="6"/>
      <c r="D32" s="6"/>
      <c r="E32" s="6"/>
      <c r="F32" s="6"/>
      <c r="G32" s="6"/>
      <c r="H32" s="6"/>
      <c r="I32" s="6"/>
      <c r="J32" s="6"/>
      <c r="K32" s="6"/>
      <c r="L32" s="6"/>
      <c r="M32" s="6"/>
      <c r="N32" s="6"/>
      <c r="O32" s="6"/>
    </row>
    <row r="33" spans="1:15" ht="39" customHeight="1" x14ac:dyDescent="0.25">
      <c r="A33" s="28" t="s">
        <v>3</v>
      </c>
      <c r="B33" s="26" t="s">
        <v>20</v>
      </c>
      <c r="C33" s="6"/>
      <c r="D33" s="6"/>
      <c r="E33" s="6"/>
      <c r="F33" s="6"/>
      <c r="G33" s="6"/>
      <c r="H33" s="6"/>
      <c r="I33" s="6"/>
      <c r="J33" s="6"/>
      <c r="K33" s="6"/>
      <c r="L33" s="6"/>
      <c r="M33" s="6"/>
      <c r="N33" s="6"/>
      <c r="O33" s="6"/>
    </row>
    <row r="34" spans="1:15" ht="33.75" customHeight="1" x14ac:dyDescent="0.25">
      <c r="A34" s="28" t="s">
        <v>3</v>
      </c>
      <c r="B34" s="26" t="s">
        <v>21</v>
      </c>
      <c r="C34" s="6"/>
      <c r="D34" s="6"/>
      <c r="E34" s="6"/>
      <c r="F34" s="6"/>
      <c r="G34" s="6"/>
      <c r="H34" s="6"/>
      <c r="I34" s="6"/>
      <c r="J34" s="6"/>
      <c r="K34" s="6"/>
      <c r="L34" s="6"/>
      <c r="M34" s="6"/>
      <c r="N34" s="6"/>
      <c r="O34" s="6"/>
    </row>
    <row r="35" spans="1:15" ht="32.25" customHeight="1" x14ac:dyDescent="0.25">
      <c r="A35" s="28" t="s">
        <v>3</v>
      </c>
      <c r="B35" s="26" t="s">
        <v>22</v>
      </c>
      <c r="C35" s="6"/>
      <c r="D35" s="6"/>
      <c r="E35" s="6"/>
      <c r="F35" s="6"/>
      <c r="G35" s="6"/>
      <c r="H35" s="6"/>
      <c r="I35" s="6"/>
      <c r="J35" s="6"/>
      <c r="K35" s="6"/>
      <c r="L35" s="6"/>
      <c r="M35" s="6"/>
      <c r="N35" s="6"/>
      <c r="O35" s="6"/>
    </row>
    <row r="36" spans="1:15" ht="38.25" customHeight="1" x14ac:dyDescent="0.25">
      <c r="A36" s="28" t="s">
        <v>3</v>
      </c>
      <c r="B36" s="26" t="s">
        <v>23</v>
      </c>
      <c r="C36" s="6"/>
      <c r="D36" s="6"/>
      <c r="E36" s="6"/>
      <c r="F36" s="6"/>
      <c r="G36" s="6"/>
      <c r="H36" s="6"/>
      <c r="I36" s="6"/>
      <c r="J36" s="6"/>
      <c r="K36" s="6"/>
      <c r="L36" s="6"/>
      <c r="M36" s="6"/>
      <c r="N36" s="6"/>
      <c r="O36" s="6"/>
    </row>
    <row r="37" spans="1:15" ht="33" customHeight="1" x14ac:dyDescent="0.25">
      <c r="A37" s="28" t="s">
        <v>3</v>
      </c>
      <c r="B37" s="65" t="s">
        <v>24</v>
      </c>
      <c r="C37" s="6"/>
      <c r="D37" s="6"/>
      <c r="E37" s="6"/>
      <c r="F37" s="6"/>
      <c r="G37" s="6"/>
      <c r="H37" s="6"/>
      <c r="I37" s="6"/>
      <c r="J37" s="6"/>
      <c r="K37" s="6"/>
      <c r="L37" s="6"/>
      <c r="M37" s="6"/>
      <c r="N37" s="6"/>
      <c r="O37" s="6"/>
    </row>
    <row r="38" spans="1:15" ht="12" customHeight="1" x14ac:dyDescent="0.25">
      <c r="A38" s="28"/>
      <c r="B38" s="65"/>
      <c r="C38" s="6"/>
      <c r="D38" s="6"/>
      <c r="E38" s="6"/>
      <c r="F38" s="6"/>
      <c r="G38" s="6"/>
      <c r="H38" s="6"/>
      <c r="I38" s="6"/>
      <c r="J38" s="6"/>
      <c r="K38" s="6"/>
      <c r="L38" s="6"/>
      <c r="M38" s="6"/>
      <c r="N38" s="6"/>
      <c r="O38" s="6"/>
    </row>
    <row r="39" spans="1:15" ht="39" customHeight="1" x14ac:dyDescent="0.25">
      <c r="A39" s="28" t="s">
        <v>3</v>
      </c>
      <c r="B39" s="68" t="s">
        <v>25</v>
      </c>
      <c r="C39" s="6"/>
      <c r="D39" s="6"/>
      <c r="E39" s="6"/>
      <c r="F39" s="6"/>
      <c r="G39" s="6"/>
      <c r="H39" s="6"/>
      <c r="I39" s="6"/>
      <c r="J39" s="6"/>
      <c r="K39" s="6"/>
      <c r="L39" s="6"/>
      <c r="M39" s="6"/>
      <c r="N39" s="6"/>
      <c r="O39" s="6"/>
    </row>
    <row r="40" spans="1:15" ht="16.5" customHeight="1" x14ac:dyDescent="0.35">
      <c r="A40" s="24"/>
      <c r="B40" s="6"/>
      <c r="C40" s="6"/>
      <c r="D40" s="6"/>
      <c r="E40" s="6"/>
      <c r="F40" s="6"/>
      <c r="G40" s="6"/>
      <c r="H40" s="6"/>
      <c r="I40" s="6"/>
      <c r="J40" s="6"/>
      <c r="K40" s="6"/>
      <c r="L40" s="6"/>
      <c r="M40" s="6"/>
      <c r="N40" s="6"/>
      <c r="O40" s="6"/>
    </row>
    <row r="41" spans="1:15" ht="14.25" customHeight="1" x14ac:dyDescent="0.35">
      <c r="A41" s="24"/>
      <c r="B41" s="25" t="s">
        <v>26</v>
      </c>
      <c r="C41" s="6"/>
      <c r="D41" s="6"/>
      <c r="E41" s="6"/>
      <c r="F41" s="6"/>
      <c r="G41" s="6"/>
      <c r="H41" s="6"/>
      <c r="I41" s="6"/>
      <c r="J41" s="6"/>
      <c r="K41" s="6"/>
      <c r="L41" s="6"/>
      <c r="M41" s="6"/>
      <c r="N41" s="6"/>
      <c r="O41" s="6"/>
    </row>
    <row r="42" spans="1:15" ht="18.75" customHeight="1" x14ac:dyDescent="0.35">
      <c r="A42" s="24"/>
      <c r="B42" s="23" t="s">
        <v>27</v>
      </c>
      <c r="C42" s="6"/>
      <c r="D42" s="6"/>
      <c r="E42" s="6"/>
      <c r="F42" s="6"/>
      <c r="G42" s="6"/>
      <c r="H42" s="6"/>
      <c r="I42" s="6"/>
      <c r="J42" s="6"/>
      <c r="K42" s="6"/>
      <c r="L42" s="6"/>
      <c r="M42" s="6"/>
      <c r="N42" s="6"/>
      <c r="O42" s="6"/>
    </row>
    <row r="43" spans="1:15" ht="41.25" customHeight="1" x14ac:dyDescent="0.25">
      <c r="A43" s="28" t="s">
        <v>3</v>
      </c>
      <c r="B43" s="26" t="s">
        <v>28</v>
      </c>
      <c r="C43" s="6"/>
      <c r="D43" s="6"/>
      <c r="E43" s="6"/>
      <c r="F43" s="6"/>
      <c r="G43" s="6"/>
      <c r="H43" s="6"/>
      <c r="I43" s="6"/>
      <c r="J43" s="6"/>
      <c r="K43" s="6"/>
      <c r="L43" s="6"/>
      <c r="M43" s="6"/>
      <c r="N43" s="6"/>
      <c r="O43" s="6"/>
    </row>
    <row r="44" spans="1:15" ht="41.25" customHeight="1" x14ac:dyDescent="0.25">
      <c r="A44" s="28" t="s">
        <v>3</v>
      </c>
      <c r="B44" s="26" t="s">
        <v>29</v>
      </c>
      <c r="C44" s="6"/>
      <c r="D44" s="6"/>
      <c r="E44" s="6"/>
      <c r="F44" s="6"/>
      <c r="G44" s="6"/>
      <c r="H44" s="6"/>
      <c r="I44" s="6"/>
      <c r="J44" s="6"/>
      <c r="K44" s="6"/>
      <c r="L44" s="6"/>
      <c r="M44" s="6"/>
      <c r="N44" s="6"/>
      <c r="O44" s="6"/>
    </row>
    <row r="45" spans="1:15" ht="41.25" customHeight="1" x14ac:dyDescent="0.25">
      <c r="A45" s="28" t="s">
        <v>3</v>
      </c>
      <c r="B45" s="26" t="s">
        <v>30</v>
      </c>
      <c r="C45" s="6"/>
      <c r="D45" s="6"/>
      <c r="E45" s="6"/>
      <c r="F45" s="6"/>
      <c r="G45" s="6"/>
      <c r="H45" s="6"/>
      <c r="I45" s="6"/>
      <c r="J45" s="6"/>
      <c r="K45" s="6"/>
      <c r="L45" s="6"/>
      <c r="M45" s="6"/>
      <c r="N45" s="6"/>
      <c r="O45" s="6"/>
    </row>
    <row r="46" spans="1:15" ht="41.25" customHeight="1" x14ac:dyDescent="0.25">
      <c r="A46" s="28" t="s">
        <v>3</v>
      </c>
      <c r="B46" s="26" t="s">
        <v>31</v>
      </c>
      <c r="C46" s="6"/>
      <c r="D46" s="6"/>
      <c r="E46" s="6"/>
      <c r="F46" s="6"/>
      <c r="G46" s="6"/>
      <c r="H46" s="6"/>
      <c r="I46" s="6"/>
      <c r="J46" s="6"/>
      <c r="K46" s="6"/>
      <c r="L46" s="6"/>
      <c r="M46" s="6"/>
      <c r="N46" s="6"/>
      <c r="O46" s="6"/>
    </row>
    <row r="47" spans="1:15" ht="41.25" customHeight="1" x14ac:dyDescent="0.25">
      <c r="A47" s="28" t="s">
        <v>3</v>
      </c>
      <c r="B47" s="26" t="s">
        <v>32</v>
      </c>
    </row>
    <row r="48" spans="1:15" ht="42" customHeight="1" x14ac:dyDescent="0.25">
      <c r="A48" s="28" t="s">
        <v>3</v>
      </c>
      <c r="B48" s="70" t="s">
        <v>33</v>
      </c>
    </row>
    <row r="49" spans="1:15" ht="29.25" customHeight="1" x14ac:dyDescent="0.25">
      <c r="A49" s="28" t="s">
        <v>3</v>
      </c>
      <c r="B49" s="26" t="s">
        <v>34</v>
      </c>
    </row>
    <row r="50" spans="1:15" ht="12.75" customHeight="1" x14ac:dyDescent="0.25"/>
    <row r="51" spans="1:15" ht="14.25" customHeight="1" x14ac:dyDescent="0.35">
      <c r="A51" s="24"/>
      <c r="B51" s="25" t="s">
        <v>35</v>
      </c>
      <c r="C51" s="6"/>
      <c r="D51" s="6"/>
      <c r="E51" s="6"/>
      <c r="F51" s="6"/>
      <c r="G51" s="6"/>
      <c r="H51" s="6"/>
      <c r="I51" s="6"/>
      <c r="J51" s="6"/>
      <c r="K51" s="6"/>
      <c r="L51" s="6"/>
      <c r="M51" s="6"/>
      <c r="N51" s="6"/>
      <c r="O51" s="6"/>
    </row>
    <row r="52" spans="1:15" ht="14.25" customHeight="1" x14ac:dyDescent="0.35">
      <c r="A52" s="24"/>
      <c r="B52" s="23" t="s">
        <v>36</v>
      </c>
      <c r="C52" s="6"/>
      <c r="D52" s="6"/>
      <c r="E52" s="6"/>
      <c r="F52" s="6"/>
      <c r="G52" s="6"/>
      <c r="H52" s="6"/>
      <c r="I52" s="6"/>
      <c r="J52" s="6"/>
      <c r="K52" s="6"/>
      <c r="L52" s="6"/>
      <c r="M52" s="6"/>
      <c r="N52" s="6"/>
      <c r="O52" s="6"/>
    </row>
    <row r="53" spans="1:15" ht="47.25" customHeight="1" x14ac:dyDescent="0.25">
      <c r="A53" s="28" t="s">
        <v>3</v>
      </c>
      <c r="B53" s="26" t="s">
        <v>37</v>
      </c>
    </row>
    <row r="54" spans="1:15" ht="43.5" customHeight="1" x14ac:dyDescent="0.25">
      <c r="A54" s="28" t="s">
        <v>3</v>
      </c>
      <c r="B54" s="12" t="s">
        <v>38</v>
      </c>
    </row>
  </sheetData>
  <sheetProtection algorithmName="SHA-512" hashValue="3vmXiBkIiNuWxBwvW4haeT0hBEk17rksXfHldv6gqlK9/eZ1vUhsKmzDRQIwvmGm5zoweR8M/Nffy/ebn+Gs7w==" saltValue="g1pU+87zBYPg1S06zM0iEQ==" spinCount="100000" sheet="1" objects="1" scenarios="1"/>
  <mergeCells count="1">
    <mergeCell ref="B3:O7"/>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A1:F15"/>
  <sheetViews>
    <sheetView zoomScale="120" zoomScaleNormal="120" workbookViewId="0">
      <selection activeCell="C19" sqref="C19"/>
    </sheetView>
  </sheetViews>
  <sheetFormatPr defaultColWidth="9" defaultRowHeight="13.5" x14ac:dyDescent="0.3"/>
  <cols>
    <col min="1" max="1" width="11.90625" style="8" customWidth="1"/>
    <col min="2" max="2" width="73.08984375" style="8" customWidth="1"/>
    <col min="3" max="3" width="21" style="10" customWidth="1"/>
    <col min="4" max="4" width="14.453125" style="11" customWidth="1"/>
    <col min="5" max="5" width="9.36328125" style="8" customWidth="1"/>
    <col min="6" max="16384" width="9" style="8"/>
  </cols>
  <sheetData>
    <row r="1" spans="1:6" ht="43.5" customHeight="1" x14ac:dyDescent="0.3">
      <c r="A1" s="89"/>
      <c r="B1" s="90" t="s">
        <v>39</v>
      </c>
      <c r="C1" s="13"/>
      <c r="D1" s="13"/>
      <c r="E1" s="13"/>
      <c r="F1" s="91"/>
    </row>
    <row r="2" spans="1:6" ht="14" thickBot="1" x14ac:dyDescent="0.35">
      <c r="B2" s="92"/>
      <c r="C2" s="93"/>
      <c r="D2" s="94"/>
    </row>
    <row r="3" spans="1:6" ht="24" thickTop="1" thickBot="1" x14ac:dyDescent="0.5">
      <c r="A3" s="89"/>
      <c r="B3" s="95" t="s">
        <v>40</v>
      </c>
      <c r="C3" s="34"/>
      <c r="D3" s="96"/>
    </row>
    <row r="4" spans="1:6" ht="14" thickBot="1" x14ac:dyDescent="0.35">
      <c r="A4" s="89"/>
      <c r="B4" s="97"/>
      <c r="C4" s="98"/>
      <c r="D4" s="96"/>
    </row>
    <row r="5" spans="1:6" ht="23.5" thickTop="1" x14ac:dyDescent="0.3">
      <c r="A5" s="89"/>
      <c r="B5" s="166" t="s">
        <v>41</v>
      </c>
      <c r="C5" s="167" t="s">
        <v>42</v>
      </c>
      <c r="D5" s="99"/>
    </row>
    <row r="6" spans="1:6" x14ac:dyDescent="0.3">
      <c r="A6" s="89"/>
      <c r="B6" s="168"/>
      <c r="C6" s="169"/>
      <c r="D6" s="99"/>
    </row>
    <row r="7" spans="1:6" x14ac:dyDescent="0.3">
      <c r="A7" s="89"/>
      <c r="B7" s="170" t="s">
        <v>43</v>
      </c>
      <c r="C7" s="171"/>
      <c r="D7" s="99"/>
    </row>
    <row r="8" spans="1:6" x14ac:dyDescent="0.3">
      <c r="A8" s="89"/>
      <c r="B8" s="172"/>
      <c r="C8" s="173">
        <f>'Integrale Dienstverlening'!B5</f>
        <v>0</v>
      </c>
      <c r="D8" s="100"/>
    </row>
    <row r="9" spans="1:6" x14ac:dyDescent="0.3">
      <c r="A9" s="89"/>
      <c r="B9" s="170" t="s">
        <v>44</v>
      </c>
      <c r="C9" s="174"/>
      <c r="D9" s="99"/>
    </row>
    <row r="10" spans="1:6" x14ac:dyDescent="0.3">
      <c r="A10" s="89"/>
      <c r="B10" s="175"/>
      <c r="C10" s="176">
        <f>' Implementatie en retransitie'!D13</f>
        <v>0</v>
      </c>
      <c r="D10" s="99"/>
    </row>
    <row r="11" spans="1:6" x14ac:dyDescent="0.3">
      <c r="A11" s="89"/>
      <c r="B11" s="170" t="s">
        <v>45</v>
      </c>
      <c r="C11" s="174"/>
      <c r="D11" s="99"/>
    </row>
    <row r="12" spans="1:6" ht="14" thickBot="1" x14ac:dyDescent="0.35">
      <c r="A12" s="89"/>
      <c r="B12" s="177"/>
      <c r="C12" s="178">
        <f>'Aanvullende Dienstverlening'!F21</f>
        <v>0</v>
      </c>
      <c r="D12" s="99"/>
    </row>
    <row r="13" spans="1:6" ht="14.5" thickTop="1" thickBot="1" x14ac:dyDescent="0.35">
      <c r="B13" s="92"/>
      <c r="C13" s="101"/>
      <c r="D13" s="102"/>
    </row>
    <row r="14" spans="1:6" x14ac:dyDescent="0.3">
      <c r="A14" s="89"/>
      <c r="B14" s="103" t="s">
        <v>46</v>
      </c>
      <c r="C14" s="104">
        <f>C8+C10+C12</f>
        <v>0</v>
      </c>
      <c r="D14" s="99"/>
    </row>
    <row r="15" spans="1:6" x14ac:dyDescent="0.3">
      <c r="B15" s="105"/>
      <c r="C15" s="106"/>
    </row>
  </sheetData>
  <sheetProtection algorithmName="SHA-512" hashValue="bJcOm/tCXNUt8KT16/39X7GA2dwtGb6MNMMPNDFSTXdtoXbOd44OUXF9R99QzMgFMnNdEYALh7G5iXm954O+HQ==" saltValue="+iSW3X7FnJ0h4qz/V0OdLQ==" spinCount="100000" sheet="1" objects="1" scenarios="1"/>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1A01F-632E-4CD4-B2FB-E6B00F9D45A2}">
  <sheetPr>
    <tabColor theme="9" tint="0.59999389629810485"/>
  </sheetPr>
  <dimension ref="A1:M215"/>
  <sheetViews>
    <sheetView showGridLines="0" topLeftCell="A197" zoomScaleNormal="100" workbookViewId="0">
      <selection activeCell="L4" sqref="L4"/>
    </sheetView>
  </sheetViews>
  <sheetFormatPr defaultColWidth="9" defaultRowHeight="13.5" x14ac:dyDescent="0.3"/>
  <cols>
    <col min="1" max="1" width="11.90625" style="8" customWidth="1"/>
    <col min="2" max="2" width="27.7265625" style="8" customWidth="1"/>
    <col min="3" max="3" width="26.7265625" style="9" customWidth="1"/>
    <col min="4" max="7" width="17.6328125" style="10" customWidth="1"/>
    <col min="8" max="8" width="18" style="10" customWidth="1"/>
    <col min="9" max="11" width="17.6328125" style="10" customWidth="1"/>
    <col min="12" max="12" width="21" style="10" customWidth="1"/>
    <col min="13" max="13" width="14.453125" style="11" customWidth="1"/>
    <col min="14" max="14" width="9.36328125" style="8" customWidth="1"/>
    <col min="15" max="16384" width="9" style="8"/>
  </cols>
  <sheetData>
    <row r="1" spans="1:13" ht="43.5" customHeight="1" x14ac:dyDescent="0.35">
      <c r="A1" s="37" t="s">
        <v>47</v>
      </c>
      <c r="B1" s="38" t="s">
        <v>48</v>
      </c>
      <c r="C1" s="38"/>
      <c r="D1" s="13"/>
      <c r="E1" s="13"/>
      <c r="F1" s="13" t="s">
        <v>47</v>
      </c>
      <c r="G1" s="191" t="s">
        <v>190</v>
      </c>
      <c r="H1" s="192"/>
      <c r="I1" s="192"/>
      <c r="J1" s="193"/>
      <c r="K1" s="40" t="s">
        <v>47</v>
      </c>
      <c r="L1" s="40" t="s">
        <v>47</v>
      </c>
      <c r="M1" s="40" t="s">
        <v>47</v>
      </c>
    </row>
    <row r="2" spans="1:13" ht="16.5" customHeight="1" x14ac:dyDescent="0.3">
      <c r="A2" s="41" t="s">
        <v>47</v>
      </c>
      <c r="B2" s="13"/>
      <c r="C2" s="13"/>
      <c r="D2" s="13"/>
      <c r="E2" s="13"/>
      <c r="F2" s="13" t="s">
        <v>47</v>
      </c>
      <c r="G2" s="87" t="s">
        <v>49</v>
      </c>
      <c r="H2" s="194"/>
      <c r="I2" s="195"/>
      <c r="J2" s="196"/>
      <c r="K2" s="42" t="s">
        <v>47</v>
      </c>
      <c r="L2" s="42" t="s">
        <v>47</v>
      </c>
      <c r="M2" s="42" t="s">
        <v>47</v>
      </c>
    </row>
    <row r="3" spans="1:13" ht="18" thickBot="1" x14ac:dyDescent="0.4">
      <c r="A3" s="41" t="s">
        <v>47</v>
      </c>
      <c r="B3" s="190" t="s">
        <v>50</v>
      </c>
      <c r="C3" s="190"/>
      <c r="D3" s="190"/>
      <c r="E3" s="190"/>
      <c r="F3" s="190"/>
      <c r="G3" s="88" t="s">
        <v>51</v>
      </c>
      <c r="H3" s="197"/>
      <c r="I3" s="198"/>
      <c r="J3" s="199"/>
      <c r="K3" s="42" t="s">
        <v>47</v>
      </c>
      <c r="L3" s="42" t="s">
        <v>47</v>
      </c>
      <c r="M3" s="42" t="s">
        <v>47</v>
      </c>
    </row>
    <row r="4" spans="1:13" ht="14" thickBot="1" x14ac:dyDescent="0.35">
      <c r="A4" s="41" t="s">
        <v>47</v>
      </c>
      <c r="B4" s="13"/>
      <c r="C4" s="13"/>
      <c r="D4" s="13"/>
      <c r="E4" s="13"/>
      <c r="F4" s="13"/>
      <c r="G4" s="58" t="s">
        <v>47</v>
      </c>
      <c r="H4" s="58" t="s">
        <v>47</v>
      </c>
      <c r="I4" s="58" t="s">
        <v>47</v>
      </c>
      <c r="J4" s="42" t="s">
        <v>47</v>
      </c>
      <c r="K4" s="42" t="s">
        <v>47</v>
      </c>
      <c r="L4" s="42" t="s">
        <v>47</v>
      </c>
      <c r="M4" s="42" t="s">
        <v>47</v>
      </c>
    </row>
    <row r="5" spans="1:13" ht="18" thickBot="1" x14ac:dyDescent="0.4">
      <c r="A5" s="41" t="s">
        <v>47</v>
      </c>
      <c r="B5" s="64">
        <f>(L19+L32+L45+L58+L71+L84+L97+L110+L123+L136+L149+L162+L175+L188+L201+L214)/16</f>
        <v>0</v>
      </c>
      <c r="C5" s="13"/>
      <c r="D5" s="13"/>
      <c r="E5" s="13"/>
      <c r="F5" s="13"/>
      <c r="G5" s="58" t="s">
        <v>47</v>
      </c>
      <c r="H5" s="58" t="s">
        <v>47</v>
      </c>
      <c r="I5" s="58" t="s">
        <v>47</v>
      </c>
      <c r="J5" s="42" t="s">
        <v>47</v>
      </c>
      <c r="K5" s="42" t="s">
        <v>47</v>
      </c>
      <c r="L5" s="42" t="s">
        <v>47</v>
      </c>
      <c r="M5" s="42" t="s">
        <v>47</v>
      </c>
    </row>
    <row r="6" spans="1:13" ht="13.5" customHeight="1" x14ac:dyDescent="0.3">
      <c r="A6" s="41" t="s">
        <v>47</v>
      </c>
      <c r="B6" s="71"/>
      <c r="C6" s="71"/>
      <c r="D6" s="71"/>
      <c r="E6" s="71"/>
      <c r="F6" s="71"/>
      <c r="G6" s="13"/>
      <c r="H6" s="13"/>
      <c r="I6" s="13"/>
      <c r="J6" s="13"/>
      <c r="K6" s="13"/>
      <c r="L6" s="39" t="s">
        <v>47</v>
      </c>
      <c r="M6" s="43" t="s">
        <v>47</v>
      </c>
    </row>
    <row r="7" spans="1:13" ht="14" thickBot="1" x14ac:dyDescent="0.35">
      <c r="A7" s="41" t="s">
        <v>47</v>
      </c>
      <c r="B7" s="71"/>
      <c r="C7" s="71"/>
      <c r="D7" s="71"/>
      <c r="E7" s="71"/>
      <c r="F7" s="71"/>
      <c r="G7" s="13"/>
      <c r="H7" s="13"/>
      <c r="I7" s="13"/>
      <c r="J7" s="13"/>
      <c r="K7" s="13"/>
      <c r="L7" s="39" t="s">
        <v>47</v>
      </c>
      <c r="M7" s="44" t="s">
        <v>47</v>
      </c>
    </row>
    <row r="8" spans="1:13" ht="47.5" thickTop="1" thickBot="1" x14ac:dyDescent="0.35">
      <c r="A8" s="45" t="s">
        <v>52</v>
      </c>
      <c r="B8" s="46" t="s">
        <v>53</v>
      </c>
      <c r="C8" s="47" t="s">
        <v>54</v>
      </c>
      <c r="D8" s="47" t="s">
        <v>55</v>
      </c>
      <c r="E8" s="47" t="s">
        <v>55</v>
      </c>
      <c r="F8" s="47" t="s">
        <v>55</v>
      </c>
      <c r="G8" s="47" t="s">
        <v>55</v>
      </c>
      <c r="H8" s="47" t="s">
        <v>55</v>
      </c>
      <c r="I8" s="47" t="s">
        <v>55</v>
      </c>
      <c r="J8" s="47" t="s">
        <v>55</v>
      </c>
      <c r="K8" s="47" t="s">
        <v>55</v>
      </c>
      <c r="L8" s="48" t="s">
        <v>56</v>
      </c>
      <c r="M8" s="40" t="s">
        <v>47</v>
      </c>
    </row>
    <row r="9" spans="1:13" ht="14" thickTop="1" x14ac:dyDescent="0.3">
      <c r="A9" s="41" t="s">
        <v>47</v>
      </c>
      <c r="B9" s="72" t="s">
        <v>47</v>
      </c>
      <c r="C9" s="73" t="s">
        <v>47</v>
      </c>
      <c r="D9" s="47" t="s">
        <v>57</v>
      </c>
      <c r="E9" s="47" t="s">
        <v>58</v>
      </c>
      <c r="F9" s="47" t="s">
        <v>59</v>
      </c>
      <c r="G9" s="47" t="s">
        <v>60</v>
      </c>
      <c r="H9" s="47" t="s">
        <v>61</v>
      </c>
      <c r="I9" s="47" t="s">
        <v>62</v>
      </c>
      <c r="J9" s="47" t="s">
        <v>63</v>
      </c>
      <c r="K9" s="47" t="s">
        <v>64</v>
      </c>
      <c r="L9" s="48" t="s">
        <v>65</v>
      </c>
      <c r="M9" s="42" t="s">
        <v>47</v>
      </c>
    </row>
    <row r="10" spans="1:13" ht="23.5" x14ac:dyDescent="0.3">
      <c r="A10" s="45" t="s">
        <v>47</v>
      </c>
      <c r="B10" s="74" t="s">
        <v>66</v>
      </c>
      <c r="C10" s="75" t="s">
        <v>47</v>
      </c>
      <c r="D10" s="76" t="s">
        <v>67</v>
      </c>
      <c r="E10" s="76" t="s">
        <v>67</v>
      </c>
      <c r="F10" s="76" t="s">
        <v>67</v>
      </c>
      <c r="G10" s="76" t="s">
        <v>67</v>
      </c>
      <c r="H10" s="76" t="s">
        <v>67</v>
      </c>
      <c r="I10" s="76" t="s">
        <v>67</v>
      </c>
      <c r="J10" s="76" t="s">
        <v>67</v>
      </c>
      <c r="K10" s="76" t="s">
        <v>67</v>
      </c>
      <c r="L10" s="151" t="s">
        <v>47</v>
      </c>
      <c r="M10" s="42" t="s">
        <v>47</v>
      </c>
    </row>
    <row r="11" spans="1:13" ht="14" x14ac:dyDescent="0.3">
      <c r="A11" s="45" t="s">
        <v>47</v>
      </c>
      <c r="B11" s="78" t="s">
        <v>68</v>
      </c>
      <c r="C11" s="75" t="s">
        <v>47</v>
      </c>
      <c r="D11" s="76" t="s">
        <v>47</v>
      </c>
      <c r="E11" s="77" t="s">
        <v>47</v>
      </c>
      <c r="F11" s="79" t="s">
        <v>47</v>
      </c>
      <c r="G11" s="79" t="s">
        <v>47</v>
      </c>
      <c r="H11" s="79" t="s">
        <v>47</v>
      </c>
      <c r="I11" s="79" t="s">
        <v>47</v>
      </c>
      <c r="J11" s="79" t="s">
        <v>47</v>
      </c>
      <c r="K11" s="79" t="s">
        <v>47</v>
      </c>
      <c r="L11" s="80" t="s">
        <v>47</v>
      </c>
      <c r="M11" s="42" t="s">
        <v>47</v>
      </c>
    </row>
    <row r="12" spans="1:13" ht="14" x14ac:dyDescent="0.3">
      <c r="A12" s="45" t="s">
        <v>47</v>
      </c>
      <c r="B12" s="81" t="s">
        <v>69</v>
      </c>
      <c r="C12" s="107"/>
      <c r="D12" s="49">
        <v>40000000</v>
      </c>
      <c r="E12" s="49">
        <v>36680000</v>
      </c>
      <c r="F12" s="49">
        <v>33345788</v>
      </c>
      <c r="G12" s="49">
        <v>29544368</v>
      </c>
      <c r="H12" s="49">
        <v>26205855</v>
      </c>
      <c r="I12" s="49">
        <v>22877711</v>
      </c>
      <c r="J12" s="49">
        <v>19537565</v>
      </c>
      <c r="K12" s="49">
        <v>16216179</v>
      </c>
      <c r="L12" s="50">
        <f>(SUM(D12:K12))*C12</f>
        <v>0</v>
      </c>
      <c r="M12" s="42" t="s">
        <v>47</v>
      </c>
    </row>
    <row r="13" spans="1:13" ht="14" x14ac:dyDescent="0.3">
      <c r="A13" s="45" t="s">
        <v>47</v>
      </c>
      <c r="B13" s="81" t="s">
        <v>70</v>
      </c>
      <c r="C13" s="107"/>
      <c r="D13" s="49">
        <v>4000000</v>
      </c>
      <c r="E13" s="49">
        <v>3668000</v>
      </c>
      <c r="F13" s="49">
        <v>3334579</v>
      </c>
      <c r="G13" s="49">
        <v>2954437</v>
      </c>
      <c r="H13" s="49">
        <v>2620585</v>
      </c>
      <c r="I13" s="49">
        <v>2287771</v>
      </c>
      <c r="J13" s="49">
        <v>1953757</v>
      </c>
      <c r="K13" s="49">
        <v>1621618</v>
      </c>
      <c r="L13" s="50">
        <f>(SUM(D13:K13))*C13</f>
        <v>0</v>
      </c>
      <c r="M13" s="42" t="s">
        <v>47</v>
      </c>
    </row>
    <row r="14" spans="1:13" ht="14" x14ac:dyDescent="0.3">
      <c r="A14" s="45" t="s">
        <v>47</v>
      </c>
      <c r="B14" s="78" t="s">
        <v>71</v>
      </c>
      <c r="C14" s="75" t="s">
        <v>47</v>
      </c>
      <c r="D14" s="76" t="s">
        <v>47</v>
      </c>
      <c r="E14" s="77" t="s">
        <v>47</v>
      </c>
      <c r="F14" s="79" t="s">
        <v>47</v>
      </c>
      <c r="G14" s="79" t="s">
        <v>47</v>
      </c>
      <c r="H14" s="79" t="s">
        <v>47</v>
      </c>
      <c r="I14" s="79" t="s">
        <v>47</v>
      </c>
      <c r="J14" s="79" t="s">
        <v>47</v>
      </c>
      <c r="K14" s="79" t="s">
        <v>47</v>
      </c>
      <c r="L14" s="50"/>
      <c r="M14" s="42" t="s">
        <v>47</v>
      </c>
    </row>
    <row r="15" spans="1:13" ht="14" x14ac:dyDescent="0.3">
      <c r="A15" s="45" t="s">
        <v>47</v>
      </c>
      <c r="B15" s="81" t="s">
        <v>69</v>
      </c>
      <c r="C15" s="107"/>
      <c r="D15" s="49">
        <v>9000000</v>
      </c>
      <c r="E15" s="49">
        <v>8253000</v>
      </c>
      <c r="F15" s="49">
        <v>7502802</v>
      </c>
      <c r="G15" s="49">
        <v>6647483</v>
      </c>
      <c r="H15" s="49">
        <v>5896317</v>
      </c>
      <c r="I15" s="49">
        <v>5147485</v>
      </c>
      <c r="J15" s="49">
        <v>4395952</v>
      </c>
      <c r="K15" s="49">
        <v>3648640</v>
      </c>
      <c r="L15" s="50">
        <f t="shared" ref="L15:L16" si="0">(SUM(D15:K15))*C15</f>
        <v>0</v>
      </c>
      <c r="M15" s="42" t="s">
        <v>47</v>
      </c>
    </row>
    <row r="16" spans="1:13" ht="14" x14ac:dyDescent="0.3">
      <c r="A16" s="45" t="s">
        <v>47</v>
      </c>
      <c r="B16" s="81" t="s">
        <v>70</v>
      </c>
      <c r="C16" s="107"/>
      <c r="D16" s="49">
        <v>1000000</v>
      </c>
      <c r="E16" s="49">
        <v>917000</v>
      </c>
      <c r="F16" s="49">
        <v>833645</v>
      </c>
      <c r="G16" s="49">
        <v>738609</v>
      </c>
      <c r="H16" s="49">
        <v>655146</v>
      </c>
      <c r="I16" s="49">
        <v>571943</v>
      </c>
      <c r="J16" s="49">
        <v>488439</v>
      </c>
      <c r="K16" s="49">
        <v>405404</v>
      </c>
      <c r="L16" s="50">
        <f t="shared" si="0"/>
        <v>0</v>
      </c>
      <c r="M16" s="42" t="s">
        <v>47</v>
      </c>
    </row>
    <row r="17" spans="1:13" ht="24" thickBot="1" x14ac:dyDescent="0.35">
      <c r="A17" s="45" t="s">
        <v>47</v>
      </c>
      <c r="B17" s="82" t="s">
        <v>47</v>
      </c>
      <c r="C17" s="83" t="s">
        <v>72</v>
      </c>
      <c r="D17" s="51">
        <v>54000000</v>
      </c>
      <c r="E17" s="51">
        <v>49518000</v>
      </c>
      <c r="F17" s="51">
        <v>45016814</v>
      </c>
      <c r="G17" s="51">
        <v>39884897</v>
      </c>
      <c r="H17" s="51">
        <v>35377904</v>
      </c>
      <c r="I17" s="51">
        <v>30884910</v>
      </c>
      <c r="J17" s="51">
        <v>26375713</v>
      </c>
      <c r="K17" s="51">
        <v>21891842</v>
      </c>
      <c r="L17" s="52" t="s">
        <v>47</v>
      </c>
      <c r="M17" s="42" t="s">
        <v>47</v>
      </c>
    </row>
    <row r="18" spans="1:13" ht="15" thickTop="1" thickBot="1" x14ac:dyDescent="0.35">
      <c r="A18" s="45" t="s">
        <v>47</v>
      </c>
      <c r="B18" s="53" t="s">
        <v>47</v>
      </c>
      <c r="C18" s="84" t="s">
        <v>47</v>
      </c>
      <c r="D18" s="85" t="s">
        <v>47</v>
      </c>
      <c r="E18" s="85" t="s">
        <v>47</v>
      </c>
      <c r="F18" s="85" t="s">
        <v>47</v>
      </c>
      <c r="G18" s="85" t="s">
        <v>47</v>
      </c>
      <c r="H18" s="85" t="s">
        <v>47</v>
      </c>
      <c r="I18" s="85" t="s">
        <v>47</v>
      </c>
      <c r="J18" s="85" t="s">
        <v>47</v>
      </c>
      <c r="K18" s="85" t="s">
        <v>47</v>
      </c>
      <c r="L18" s="43" t="s">
        <v>47</v>
      </c>
      <c r="M18" s="42" t="s">
        <v>47</v>
      </c>
    </row>
    <row r="19" spans="1:13" ht="12.75" customHeight="1" x14ac:dyDescent="0.3">
      <c r="A19" s="45" t="s">
        <v>47</v>
      </c>
      <c r="B19" s="188" t="s">
        <v>73</v>
      </c>
      <c r="C19" s="189"/>
      <c r="D19" s="189"/>
      <c r="E19" s="189"/>
      <c r="F19" s="189"/>
      <c r="G19" s="54" t="s">
        <v>47</v>
      </c>
      <c r="H19" s="54" t="s">
        <v>47</v>
      </c>
      <c r="I19" s="54" t="s">
        <v>47</v>
      </c>
      <c r="J19" s="54" t="s">
        <v>47</v>
      </c>
      <c r="K19" s="54" t="s">
        <v>47</v>
      </c>
      <c r="L19" s="55">
        <f>L12+L13+L15+L16</f>
        <v>0</v>
      </c>
      <c r="M19" s="42" t="s">
        <v>47</v>
      </c>
    </row>
    <row r="20" spans="1:13" ht="15.75" customHeight="1" x14ac:dyDescent="0.3">
      <c r="A20" s="45" t="s">
        <v>47</v>
      </c>
      <c r="B20" s="56" t="s">
        <v>47</v>
      </c>
      <c r="C20" s="57" t="s">
        <v>47</v>
      </c>
      <c r="D20" s="42" t="s">
        <v>47</v>
      </c>
      <c r="E20" s="42" t="s">
        <v>47</v>
      </c>
      <c r="F20" s="42" t="s">
        <v>47</v>
      </c>
      <c r="G20" s="42" t="s">
        <v>47</v>
      </c>
      <c r="H20" s="42" t="s">
        <v>47</v>
      </c>
      <c r="I20" s="42" t="s">
        <v>47</v>
      </c>
      <c r="J20" s="42" t="s">
        <v>47</v>
      </c>
      <c r="K20" s="42" t="s">
        <v>47</v>
      </c>
      <c r="L20" s="42" t="s">
        <v>47</v>
      </c>
      <c r="M20" s="42" t="s">
        <v>47</v>
      </c>
    </row>
    <row r="21" spans="1:13" ht="46.5" x14ac:dyDescent="0.3">
      <c r="A21" s="45" t="s">
        <v>74</v>
      </c>
      <c r="B21" s="46" t="s">
        <v>53</v>
      </c>
      <c r="C21" s="47" t="s">
        <v>75</v>
      </c>
      <c r="D21" s="47" t="s">
        <v>55</v>
      </c>
      <c r="E21" s="47" t="s">
        <v>55</v>
      </c>
      <c r="F21" s="47" t="s">
        <v>55</v>
      </c>
      <c r="G21" s="47" t="s">
        <v>55</v>
      </c>
      <c r="H21" s="47" t="s">
        <v>55</v>
      </c>
      <c r="I21" s="47" t="s">
        <v>55</v>
      </c>
      <c r="J21" s="47" t="s">
        <v>55</v>
      </c>
      <c r="K21" s="47" t="s">
        <v>55</v>
      </c>
      <c r="L21" s="48" t="s">
        <v>56</v>
      </c>
      <c r="M21" s="42" t="s">
        <v>47</v>
      </c>
    </row>
    <row r="22" spans="1:13" ht="14" x14ac:dyDescent="0.3">
      <c r="A22" s="45" t="s">
        <v>47</v>
      </c>
      <c r="B22" s="72" t="s">
        <v>47</v>
      </c>
      <c r="C22" s="73" t="s">
        <v>47</v>
      </c>
      <c r="D22" s="47" t="s">
        <v>57</v>
      </c>
      <c r="E22" s="47" t="s">
        <v>58</v>
      </c>
      <c r="F22" s="47" t="s">
        <v>59</v>
      </c>
      <c r="G22" s="47" t="s">
        <v>60</v>
      </c>
      <c r="H22" s="47" t="s">
        <v>61</v>
      </c>
      <c r="I22" s="47" t="s">
        <v>62</v>
      </c>
      <c r="J22" s="47" t="s">
        <v>63</v>
      </c>
      <c r="K22" s="47" t="s">
        <v>64</v>
      </c>
      <c r="L22" s="48" t="s">
        <v>65</v>
      </c>
      <c r="M22" s="42" t="s">
        <v>47</v>
      </c>
    </row>
    <row r="23" spans="1:13" ht="23.5" x14ac:dyDescent="0.3">
      <c r="A23" s="45" t="s">
        <v>47</v>
      </c>
      <c r="B23" s="74" t="s">
        <v>66</v>
      </c>
      <c r="C23" s="75" t="s">
        <v>47</v>
      </c>
      <c r="D23" s="76" t="s">
        <v>67</v>
      </c>
      <c r="E23" s="76" t="s">
        <v>67</v>
      </c>
      <c r="F23" s="76" t="s">
        <v>67</v>
      </c>
      <c r="G23" s="76" t="s">
        <v>67</v>
      </c>
      <c r="H23" s="76" t="s">
        <v>67</v>
      </c>
      <c r="I23" s="76" t="s">
        <v>67</v>
      </c>
      <c r="J23" s="76" t="s">
        <v>67</v>
      </c>
      <c r="K23" s="76" t="s">
        <v>67</v>
      </c>
      <c r="L23" s="151" t="s">
        <v>47</v>
      </c>
      <c r="M23" s="42" t="s">
        <v>47</v>
      </c>
    </row>
    <row r="24" spans="1:13" ht="14" x14ac:dyDescent="0.3">
      <c r="A24" s="45" t="s">
        <v>47</v>
      </c>
      <c r="B24" s="78" t="s">
        <v>68</v>
      </c>
      <c r="C24" s="75" t="s">
        <v>47</v>
      </c>
      <c r="D24" s="76" t="s">
        <v>47</v>
      </c>
      <c r="E24" s="77" t="s">
        <v>47</v>
      </c>
      <c r="F24" s="79" t="s">
        <v>47</v>
      </c>
      <c r="G24" s="79" t="s">
        <v>47</v>
      </c>
      <c r="H24" s="79" t="s">
        <v>47</v>
      </c>
      <c r="I24" s="79" t="s">
        <v>47</v>
      </c>
      <c r="J24" s="79" t="s">
        <v>47</v>
      </c>
      <c r="K24" s="79" t="s">
        <v>47</v>
      </c>
      <c r="L24" s="80" t="s">
        <v>47</v>
      </c>
      <c r="M24" s="42" t="s">
        <v>47</v>
      </c>
    </row>
    <row r="25" spans="1:13" ht="14" x14ac:dyDescent="0.3">
      <c r="A25" s="45" t="s">
        <v>47</v>
      </c>
      <c r="B25" s="81" t="s">
        <v>69</v>
      </c>
      <c r="C25" s="107"/>
      <c r="D25" s="49">
        <v>40000000</v>
      </c>
      <c r="E25" s="49">
        <v>36680000</v>
      </c>
      <c r="F25" s="49">
        <v>33345788</v>
      </c>
      <c r="G25" s="49">
        <v>29544368</v>
      </c>
      <c r="H25" s="49">
        <v>26205855</v>
      </c>
      <c r="I25" s="49">
        <v>22877711</v>
      </c>
      <c r="J25" s="49">
        <v>19537565</v>
      </c>
      <c r="K25" s="49">
        <v>16216179</v>
      </c>
      <c r="L25" s="50">
        <f>(SUM(D25:K25))*C25</f>
        <v>0</v>
      </c>
      <c r="M25" s="42" t="s">
        <v>47</v>
      </c>
    </row>
    <row r="26" spans="1:13" ht="14" x14ac:dyDescent="0.3">
      <c r="A26" s="45" t="s">
        <v>47</v>
      </c>
      <c r="B26" s="81" t="s">
        <v>70</v>
      </c>
      <c r="C26" s="107"/>
      <c r="D26" s="49">
        <v>4000000</v>
      </c>
      <c r="E26" s="49">
        <v>3668000</v>
      </c>
      <c r="F26" s="49">
        <v>3334579</v>
      </c>
      <c r="G26" s="49">
        <v>2954437</v>
      </c>
      <c r="H26" s="49">
        <v>2620585</v>
      </c>
      <c r="I26" s="49">
        <v>2287771</v>
      </c>
      <c r="J26" s="49">
        <v>1953757</v>
      </c>
      <c r="K26" s="49">
        <v>1621618</v>
      </c>
      <c r="L26" s="50">
        <f>(SUM(D26:K26))*C26</f>
        <v>0</v>
      </c>
      <c r="M26" s="42" t="s">
        <v>47</v>
      </c>
    </row>
    <row r="27" spans="1:13" ht="14" x14ac:dyDescent="0.3">
      <c r="A27" s="45" t="s">
        <v>47</v>
      </c>
      <c r="B27" s="78" t="s">
        <v>71</v>
      </c>
      <c r="C27" s="75" t="s">
        <v>47</v>
      </c>
      <c r="D27" s="76" t="s">
        <v>47</v>
      </c>
      <c r="E27" s="77" t="s">
        <v>47</v>
      </c>
      <c r="F27" s="79" t="s">
        <v>47</v>
      </c>
      <c r="G27" s="79" t="s">
        <v>47</v>
      </c>
      <c r="H27" s="79" t="s">
        <v>47</v>
      </c>
      <c r="I27" s="79" t="s">
        <v>47</v>
      </c>
      <c r="J27" s="79" t="s">
        <v>47</v>
      </c>
      <c r="K27" s="79" t="s">
        <v>47</v>
      </c>
      <c r="L27" s="50"/>
      <c r="M27" s="42" t="s">
        <v>47</v>
      </c>
    </row>
    <row r="28" spans="1:13" ht="14" x14ac:dyDescent="0.3">
      <c r="A28" s="45" t="s">
        <v>47</v>
      </c>
      <c r="B28" s="81" t="s">
        <v>69</v>
      </c>
      <c r="C28" s="107"/>
      <c r="D28" s="49">
        <v>9000000</v>
      </c>
      <c r="E28" s="49">
        <v>8253000</v>
      </c>
      <c r="F28" s="49">
        <v>7502802</v>
      </c>
      <c r="G28" s="49">
        <v>6647483</v>
      </c>
      <c r="H28" s="49">
        <v>5896317</v>
      </c>
      <c r="I28" s="49">
        <v>5147485</v>
      </c>
      <c r="J28" s="49">
        <v>4395952</v>
      </c>
      <c r="K28" s="49">
        <v>3648640</v>
      </c>
      <c r="L28" s="50">
        <f t="shared" ref="L28:L29" si="1">(SUM(D28:K28))*C28</f>
        <v>0</v>
      </c>
      <c r="M28" s="42" t="s">
        <v>47</v>
      </c>
    </row>
    <row r="29" spans="1:13" ht="14" x14ac:dyDescent="0.3">
      <c r="A29" s="45" t="s">
        <v>47</v>
      </c>
      <c r="B29" s="81" t="s">
        <v>70</v>
      </c>
      <c r="C29" s="107"/>
      <c r="D29" s="49">
        <v>1000000</v>
      </c>
      <c r="E29" s="49">
        <v>917000</v>
      </c>
      <c r="F29" s="49">
        <v>833645</v>
      </c>
      <c r="G29" s="49">
        <v>738609</v>
      </c>
      <c r="H29" s="49">
        <v>655146</v>
      </c>
      <c r="I29" s="49">
        <v>571943</v>
      </c>
      <c r="J29" s="49">
        <v>488439</v>
      </c>
      <c r="K29" s="49">
        <v>405404</v>
      </c>
      <c r="L29" s="50">
        <f t="shared" si="1"/>
        <v>0</v>
      </c>
      <c r="M29" s="42" t="s">
        <v>47</v>
      </c>
    </row>
    <row r="30" spans="1:13" ht="23.5" x14ac:dyDescent="0.3">
      <c r="A30" s="45" t="s">
        <v>47</v>
      </c>
      <c r="B30" s="82" t="s">
        <v>47</v>
      </c>
      <c r="C30" s="83" t="s">
        <v>72</v>
      </c>
      <c r="D30" s="51">
        <v>54000000</v>
      </c>
      <c r="E30" s="51">
        <v>49518000</v>
      </c>
      <c r="F30" s="51">
        <v>45016814</v>
      </c>
      <c r="G30" s="51">
        <v>39884897</v>
      </c>
      <c r="H30" s="51">
        <v>35377904</v>
      </c>
      <c r="I30" s="51">
        <v>30884910</v>
      </c>
      <c r="J30" s="51">
        <v>26375713</v>
      </c>
      <c r="K30" s="51">
        <v>21891842</v>
      </c>
      <c r="L30" s="52" t="s">
        <v>47</v>
      </c>
      <c r="M30" s="42" t="s">
        <v>47</v>
      </c>
    </row>
    <row r="31" spans="1:13" ht="14" x14ac:dyDescent="0.3">
      <c r="A31" s="45" t="s">
        <v>47</v>
      </c>
      <c r="B31" s="86"/>
      <c r="C31" s="86"/>
      <c r="D31" s="58"/>
      <c r="E31" s="58"/>
      <c r="F31" s="58"/>
      <c r="G31" s="58"/>
      <c r="H31" s="58"/>
      <c r="I31" s="58"/>
      <c r="J31" s="58"/>
      <c r="K31" s="58"/>
      <c r="L31" s="43" t="s">
        <v>47</v>
      </c>
      <c r="M31" s="42" t="s">
        <v>47</v>
      </c>
    </row>
    <row r="32" spans="1:13" ht="12.75" customHeight="1" x14ac:dyDescent="0.3">
      <c r="A32" s="45" t="s">
        <v>47</v>
      </c>
      <c r="B32" s="188" t="s">
        <v>76</v>
      </c>
      <c r="C32" s="189"/>
      <c r="D32" s="189"/>
      <c r="E32" s="189"/>
      <c r="F32" s="189"/>
      <c r="G32" s="54" t="s">
        <v>47</v>
      </c>
      <c r="H32" s="54" t="s">
        <v>47</v>
      </c>
      <c r="I32" s="54" t="s">
        <v>47</v>
      </c>
      <c r="J32" s="54" t="s">
        <v>47</v>
      </c>
      <c r="K32" s="54" t="s">
        <v>47</v>
      </c>
      <c r="L32" s="55">
        <f>L25+L26+L28+L29</f>
        <v>0</v>
      </c>
      <c r="M32" s="42" t="s">
        <v>47</v>
      </c>
    </row>
    <row r="33" spans="1:13" ht="14" x14ac:dyDescent="0.3">
      <c r="A33" s="45" t="s">
        <v>47</v>
      </c>
      <c r="B33" s="59" t="s">
        <v>47</v>
      </c>
      <c r="C33" s="60" t="s">
        <v>47</v>
      </c>
      <c r="D33" s="40" t="s">
        <v>47</v>
      </c>
      <c r="E33" s="40" t="s">
        <v>47</v>
      </c>
      <c r="F33" s="40" t="s">
        <v>47</v>
      </c>
      <c r="G33" s="40" t="s">
        <v>47</v>
      </c>
      <c r="H33" s="40" t="s">
        <v>47</v>
      </c>
      <c r="I33" s="40" t="s">
        <v>47</v>
      </c>
      <c r="J33" s="40" t="s">
        <v>47</v>
      </c>
      <c r="K33" s="40" t="s">
        <v>47</v>
      </c>
      <c r="L33" s="40" t="s">
        <v>47</v>
      </c>
      <c r="M33" s="42" t="s">
        <v>47</v>
      </c>
    </row>
    <row r="34" spans="1:13" ht="46.5" x14ac:dyDescent="0.3">
      <c r="A34" s="45" t="s">
        <v>77</v>
      </c>
      <c r="B34" s="46" t="s">
        <v>53</v>
      </c>
      <c r="C34" s="47" t="s">
        <v>78</v>
      </c>
      <c r="D34" s="47" t="s">
        <v>55</v>
      </c>
      <c r="E34" s="47" t="s">
        <v>55</v>
      </c>
      <c r="F34" s="47" t="s">
        <v>55</v>
      </c>
      <c r="G34" s="47" t="s">
        <v>55</v>
      </c>
      <c r="H34" s="47" t="s">
        <v>55</v>
      </c>
      <c r="I34" s="47" t="s">
        <v>55</v>
      </c>
      <c r="J34" s="47" t="s">
        <v>55</v>
      </c>
      <c r="K34" s="47" t="s">
        <v>55</v>
      </c>
      <c r="L34" s="48" t="s">
        <v>56</v>
      </c>
      <c r="M34" s="42" t="s">
        <v>47</v>
      </c>
    </row>
    <row r="35" spans="1:13" ht="14" x14ac:dyDescent="0.3">
      <c r="A35" s="45" t="s">
        <v>47</v>
      </c>
      <c r="B35" s="72" t="s">
        <v>47</v>
      </c>
      <c r="C35" s="73" t="s">
        <v>47</v>
      </c>
      <c r="D35" s="47" t="s">
        <v>57</v>
      </c>
      <c r="E35" s="47" t="s">
        <v>58</v>
      </c>
      <c r="F35" s="47" t="s">
        <v>59</v>
      </c>
      <c r="G35" s="47" t="s">
        <v>60</v>
      </c>
      <c r="H35" s="47" t="s">
        <v>61</v>
      </c>
      <c r="I35" s="47" t="s">
        <v>62</v>
      </c>
      <c r="J35" s="47" t="s">
        <v>63</v>
      </c>
      <c r="K35" s="47" t="s">
        <v>64</v>
      </c>
      <c r="L35" s="48" t="s">
        <v>65</v>
      </c>
      <c r="M35" s="42" t="s">
        <v>47</v>
      </c>
    </row>
    <row r="36" spans="1:13" ht="23.5" x14ac:dyDescent="0.3">
      <c r="A36" s="45" t="s">
        <v>47</v>
      </c>
      <c r="B36" s="74" t="s">
        <v>66</v>
      </c>
      <c r="C36" s="75" t="s">
        <v>47</v>
      </c>
      <c r="D36" s="76" t="s">
        <v>67</v>
      </c>
      <c r="E36" s="76" t="s">
        <v>67</v>
      </c>
      <c r="F36" s="76" t="s">
        <v>67</v>
      </c>
      <c r="G36" s="76" t="s">
        <v>67</v>
      </c>
      <c r="H36" s="76" t="s">
        <v>67</v>
      </c>
      <c r="I36" s="76" t="s">
        <v>67</v>
      </c>
      <c r="J36" s="76" t="s">
        <v>67</v>
      </c>
      <c r="K36" s="76" t="s">
        <v>67</v>
      </c>
      <c r="L36" s="151" t="s">
        <v>47</v>
      </c>
      <c r="M36" s="42" t="s">
        <v>47</v>
      </c>
    </row>
    <row r="37" spans="1:13" ht="14" x14ac:dyDescent="0.3">
      <c r="A37" s="45" t="s">
        <v>47</v>
      </c>
      <c r="B37" s="78" t="s">
        <v>68</v>
      </c>
      <c r="C37" s="76" t="s">
        <v>47</v>
      </c>
      <c r="D37" s="76" t="s">
        <v>47</v>
      </c>
      <c r="E37" s="77" t="s">
        <v>47</v>
      </c>
      <c r="F37" s="79" t="s">
        <v>47</v>
      </c>
      <c r="G37" s="79" t="s">
        <v>47</v>
      </c>
      <c r="H37" s="79" t="s">
        <v>47</v>
      </c>
      <c r="I37" s="79" t="s">
        <v>47</v>
      </c>
      <c r="J37" s="79" t="s">
        <v>47</v>
      </c>
      <c r="K37" s="79" t="s">
        <v>47</v>
      </c>
      <c r="L37" s="80" t="s">
        <v>47</v>
      </c>
      <c r="M37" s="42" t="s">
        <v>47</v>
      </c>
    </row>
    <row r="38" spans="1:13" ht="14" x14ac:dyDescent="0.3">
      <c r="A38" s="45" t="s">
        <v>47</v>
      </c>
      <c r="B38" s="81" t="s">
        <v>69</v>
      </c>
      <c r="C38" s="107"/>
      <c r="D38" s="49">
        <v>40000000</v>
      </c>
      <c r="E38" s="49">
        <v>36680000</v>
      </c>
      <c r="F38" s="49">
        <v>33345788</v>
      </c>
      <c r="G38" s="49">
        <v>29544368</v>
      </c>
      <c r="H38" s="49">
        <v>26205855</v>
      </c>
      <c r="I38" s="49">
        <v>22877711</v>
      </c>
      <c r="J38" s="49">
        <v>19537565</v>
      </c>
      <c r="K38" s="49">
        <v>16216179</v>
      </c>
      <c r="L38" s="50">
        <f>(SUM(D38:K38))*C38</f>
        <v>0</v>
      </c>
      <c r="M38" s="42" t="s">
        <v>47</v>
      </c>
    </row>
    <row r="39" spans="1:13" ht="14" x14ac:dyDescent="0.3">
      <c r="A39" s="45" t="s">
        <v>47</v>
      </c>
      <c r="B39" s="81" t="s">
        <v>70</v>
      </c>
      <c r="C39" s="107"/>
      <c r="D39" s="49">
        <v>4000000</v>
      </c>
      <c r="E39" s="49">
        <v>3668000</v>
      </c>
      <c r="F39" s="49">
        <v>3334579</v>
      </c>
      <c r="G39" s="49">
        <v>2954437</v>
      </c>
      <c r="H39" s="49">
        <v>2620585</v>
      </c>
      <c r="I39" s="49">
        <v>2287771</v>
      </c>
      <c r="J39" s="49">
        <v>1953757</v>
      </c>
      <c r="K39" s="49">
        <v>1621618</v>
      </c>
      <c r="L39" s="50">
        <f>(SUM(D39:K39))*C39</f>
        <v>0</v>
      </c>
      <c r="M39" s="42" t="s">
        <v>47</v>
      </c>
    </row>
    <row r="40" spans="1:13" ht="14" x14ac:dyDescent="0.3">
      <c r="A40" s="45" t="s">
        <v>47</v>
      </c>
      <c r="B40" s="78" t="s">
        <v>71</v>
      </c>
      <c r="C40" s="75" t="s">
        <v>47</v>
      </c>
      <c r="D40" s="76" t="s">
        <v>47</v>
      </c>
      <c r="E40" s="76" t="s">
        <v>47</v>
      </c>
      <c r="F40" s="76" t="s">
        <v>47</v>
      </c>
      <c r="G40" s="76" t="s">
        <v>47</v>
      </c>
      <c r="H40" s="76" t="s">
        <v>47</v>
      </c>
      <c r="I40" s="76" t="s">
        <v>47</v>
      </c>
      <c r="J40" s="76" t="s">
        <v>47</v>
      </c>
      <c r="K40" s="76" t="s">
        <v>47</v>
      </c>
      <c r="L40" s="50"/>
      <c r="M40" s="42" t="s">
        <v>47</v>
      </c>
    </row>
    <row r="41" spans="1:13" ht="14" x14ac:dyDescent="0.3">
      <c r="A41" s="45" t="s">
        <v>47</v>
      </c>
      <c r="B41" s="81" t="s">
        <v>69</v>
      </c>
      <c r="C41" s="107"/>
      <c r="D41" s="49">
        <v>9000000</v>
      </c>
      <c r="E41" s="49">
        <v>8253000</v>
      </c>
      <c r="F41" s="49">
        <v>7502802</v>
      </c>
      <c r="G41" s="49">
        <v>6647483</v>
      </c>
      <c r="H41" s="49">
        <v>5896317</v>
      </c>
      <c r="I41" s="49">
        <v>5147485</v>
      </c>
      <c r="J41" s="49">
        <v>4395952</v>
      </c>
      <c r="K41" s="49">
        <v>3648640</v>
      </c>
      <c r="L41" s="50">
        <f t="shared" ref="L41:L42" si="2">(SUM(D41:K41))*C41</f>
        <v>0</v>
      </c>
      <c r="M41" s="42" t="s">
        <v>47</v>
      </c>
    </row>
    <row r="42" spans="1:13" ht="14" x14ac:dyDescent="0.3">
      <c r="A42" s="45" t="s">
        <v>47</v>
      </c>
      <c r="B42" s="81" t="s">
        <v>70</v>
      </c>
      <c r="C42" s="107"/>
      <c r="D42" s="49">
        <v>1000000</v>
      </c>
      <c r="E42" s="49">
        <v>917000</v>
      </c>
      <c r="F42" s="49">
        <v>833645</v>
      </c>
      <c r="G42" s="49">
        <v>738609</v>
      </c>
      <c r="H42" s="49">
        <v>655146</v>
      </c>
      <c r="I42" s="49">
        <v>571943</v>
      </c>
      <c r="J42" s="49">
        <v>488439</v>
      </c>
      <c r="K42" s="49">
        <v>405404</v>
      </c>
      <c r="L42" s="50">
        <f t="shared" si="2"/>
        <v>0</v>
      </c>
      <c r="M42" s="42" t="s">
        <v>47</v>
      </c>
    </row>
    <row r="43" spans="1:13" ht="23.5" x14ac:dyDescent="0.3">
      <c r="A43" s="45" t="s">
        <v>47</v>
      </c>
      <c r="B43" s="82" t="s">
        <v>47</v>
      </c>
      <c r="C43" s="83" t="s">
        <v>72</v>
      </c>
      <c r="D43" s="51">
        <v>54000000</v>
      </c>
      <c r="E43" s="51">
        <v>49518000</v>
      </c>
      <c r="F43" s="51">
        <v>45016814</v>
      </c>
      <c r="G43" s="51">
        <v>39884897</v>
      </c>
      <c r="H43" s="51">
        <v>35377904</v>
      </c>
      <c r="I43" s="51">
        <v>30884910</v>
      </c>
      <c r="J43" s="51">
        <v>26375713</v>
      </c>
      <c r="K43" s="51">
        <v>21891842</v>
      </c>
      <c r="L43" s="52" t="s">
        <v>47</v>
      </c>
      <c r="M43" s="42" t="s">
        <v>47</v>
      </c>
    </row>
    <row r="44" spans="1:13" ht="14" x14ac:dyDescent="0.3">
      <c r="A44" s="45" t="s">
        <v>47</v>
      </c>
      <c r="B44" s="86"/>
      <c r="C44" s="86"/>
      <c r="D44" s="58"/>
      <c r="E44" s="58"/>
      <c r="F44" s="58"/>
      <c r="G44" s="58"/>
      <c r="H44" s="58"/>
      <c r="I44" s="58"/>
      <c r="J44" s="58"/>
      <c r="K44" s="58"/>
      <c r="L44" s="43" t="s">
        <v>47</v>
      </c>
      <c r="M44" s="42" t="s">
        <v>47</v>
      </c>
    </row>
    <row r="45" spans="1:13" ht="12.75" customHeight="1" x14ac:dyDescent="0.3">
      <c r="A45" s="45" t="s">
        <v>47</v>
      </c>
      <c r="B45" s="188" t="s">
        <v>79</v>
      </c>
      <c r="C45" s="189"/>
      <c r="D45" s="189"/>
      <c r="E45" s="189"/>
      <c r="F45" s="189"/>
      <c r="G45" s="54" t="s">
        <v>47</v>
      </c>
      <c r="H45" s="54" t="s">
        <v>47</v>
      </c>
      <c r="I45" s="54" t="s">
        <v>47</v>
      </c>
      <c r="J45" s="54" t="s">
        <v>47</v>
      </c>
      <c r="K45" s="54" t="s">
        <v>47</v>
      </c>
      <c r="L45" s="55">
        <f>L38+L39+L41+L42</f>
        <v>0</v>
      </c>
      <c r="M45" s="42" t="s">
        <v>47</v>
      </c>
    </row>
    <row r="46" spans="1:13" ht="14" x14ac:dyDescent="0.3">
      <c r="A46" s="45" t="s">
        <v>47</v>
      </c>
      <c r="B46" s="59" t="s">
        <v>47</v>
      </c>
      <c r="C46" s="60" t="s">
        <v>47</v>
      </c>
      <c r="D46" s="40" t="s">
        <v>47</v>
      </c>
      <c r="E46" s="40" t="s">
        <v>47</v>
      </c>
      <c r="F46" s="40" t="s">
        <v>47</v>
      </c>
      <c r="G46" s="40" t="s">
        <v>47</v>
      </c>
      <c r="H46" s="40" t="s">
        <v>47</v>
      </c>
      <c r="I46" s="40" t="s">
        <v>47</v>
      </c>
      <c r="J46" s="40" t="s">
        <v>47</v>
      </c>
      <c r="K46" s="40" t="s">
        <v>47</v>
      </c>
      <c r="L46" s="40" t="s">
        <v>47</v>
      </c>
      <c r="M46" s="42" t="s">
        <v>47</v>
      </c>
    </row>
    <row r="47" spans="1:13" ht="46.5" x14ac:dyDescent="0.3">
      <c r="A47" s="45" t="s">
        <v>80</v>
      </c>
      <c r="B47" s="46" t="s">
        <v>53</v>
      </c>
      <c r="C47" s="47" t="s">
        <v>81</v>
      </c>
      <c r="D47" s="47" t="s">
        <v>55</v>
      </c>
      <c r="E47" s="47" t="s">
        <v>55</v>
      </c>
      <c r="F47" s="47" t="s">
        <v>55</v>
      </c>
      <c r="G47" s="47" t="s">
        <v>55</v>
      </c>
      <c r="H47" s="47" t="s">
        <v>55</v>
      </c>
      <c r="I47" s="47" t="s">
        <v>55</v>
      </c>
      <c r="J47" s="47" t="s">
        <v>55</v>
      </c>
      <c r="K47" s="47" t="s">
        <v>55</v>
      </c>
      <c r="L47" s="48" t="s">
        <v>56</v>
      </c>
      <c r="M47" s="42" t="s">
        <v>47</v>
      </c>
    </row>
    <row r="48" spans="1:13" ht="14" x14ac:dyDescent="0.3">
      <c r="A48" s="45" t="s">
        <v>47</v>
      </c>
      <c r="B48" s="72" t="s">
        <v>47</v>
      </c>
      <c r="C48" s="73" t="s">
        <v>47</v>
      </c>
      <c r="D48" s="47" t="s">
        <v>57</v>
      </c>
      <c r="E48" s="47" t="s">
        <v>58</v>
      </c>
      <c r="F48" s="47" t="s">
        <v>59</v>
      </c>
      <c r="G48" s="47" t="s">
        <v>60</v>
      </c>
      <c r="H48" s="47" t="s">
        <v>61</v>
      </c>
      <c r="I48" s="47" t="s">
        <v>62</v>
      </c>
      <c r="J48" s="47" t="s">
        <v>63</v>
      </c>
      <c r="K48" s="47" t="s">
        <v>64</v>
      </c>
      <c r="L48" s="48" t="s">
        <v>65</v>
      </c>
      <c r="M48" s="42" t="s">
        <v>47</v>
      </c>
    </row>
    <row r="49" spans="1:13" ht="23.5" x14ac:dyDescent="0.3">
      <c r="A49" s="45" t="s">
        <v>47</v>
      </c>
      <c r="B49" s="74" t="s">
        <v>66</v>
      </c>
      <c r="C49" s="75" t="s">
        <v>47</v>
      </c>
      <c r="D49" s="76" t="s">
        <v>67</v>
      </c>
      <c r="E49" s="76" t="s">
        <v>67</v>
      </c>
      <c r="F49" s="76" t="s">
        <v>67</v>
      </c>
      <c r="G49" s="76" t="s">
        <v>67</v>
      </c>
      <c r="H49" s="76" t="s">
        <v>67</v>
      </c>
      <c r="I49" s="76" t="s">
        <v>67</v>
      </c>
      <c r="J49" s="76" t="s">
        <v>67</v>
      </c>
      <c r="K49" s="76" t="s">
        <v>67</v>
      </c>
      <c r="L49" s="151" t="s">
        <v>47</v>
      </c>
      <c r="M49" s="42" t="s">
        <v>47</v>
      </c>
    </row>
    <row r="50" spans="1:13" ht="14" x14ac:dyDescent="0.3">
      <c r="A50" s="45" t="s">
        <v>47</v>
      </c>
      <c r="B50" s="78" t="s">
        <v>68</v>
      </c>
      <c r="C50" s="75" t="s">
        <v>47</v>
      </c>
      <c r="D50" s="76" t="s">
        <v>47</v>
      </c>
      <c r="E50" s="77" t="s">
        <v>47</v>
      </c>
      <c r="F50" s="79" t="s">
        <v>47</v>
      </c>
      <c r="G50" s="79" t="s">
        <v>47</v>
      </c>
      <c r="H50" s="79" t="s">
        <v>47</v>
      </c>
      <c r="I50" s="79" t="s">
        <v>47</v>
      </c>
      <c r="J50" s="79" t="s">
        <v>47</v>
      </c>
      <c r="K50" s="79" t="s">
        <v>47</v>
      </c>
      <c r="L50" s="80" t="s">
        <v>47</v>
      </c>
      <c r="M50" s="42" t="s">
        <v>47</v>
      </c>
    </row>
    <row r="51" spans="1:13" ht="14" x14ac:dyDescent="0.3">
      <c r="A51" s="45" t="s">
        <v>47</v>
      </c>
      <c r="B51" s="81" t="s">
        <v>69</v>
      </c>
      <c r="C51" s="107"/>
      <c r="D51" s="49">
        <v>40000000</v>
      </c>
      <c r="E51" s="49">
        <v>36680000</v>
      </c>
      <c r="F51" s="49">
        <v>33345788</v>
      </c>
      <c r="G51" s="49">
        <v>29544368</v>
      </c>
      <c r="H51" s="49">
        <v>26205855</v>
      </c>
      <c r="I51" s="49">
        <v>22877711</v>
      </c>
      <c r="J51" s="49">
        <v>19537565</v>
      </c>
      <c r="K51" s="49">
        <v>16216179</v>
      </c>
      <c r="L51" s="50">
        <f>(SUM(D51:K51))*C51</f>
        <v>0</v>
      </c>
      <c r="M51" s="42" t="s">
        <v>47</v>
      </c>
    </row>
    <row r="52" spans="1:13" ht="14" x14ac:dyDescent="0.3">
      <c r="A52" s="45" t="s">
        <v>47</v>
      </c>
      <c r="B52" s="81" t="s">
        <v>70</v>
      </c>
      <c r="C52" s="107"/>
      <c r="D52" s="49">
        <v>4000000</v>
      </c>
      <c r="E52" s="49">
        <v>3668000</v>
      </c>
      <c r="F52" s="49">
        <v>3334579</v>
      </c>
      <c r="G52" s="49">
        <v>2954437</v>
      </c>
      <c r="H52" s="49">
        <v>2620585</v>
      </c>
      <c r="I52" s="49">
        <v>2287771</v>
      </c>
      <c r="J52" s="49">
        <v>1953757</v>
      </c>
      <c r="K52" s="49">
        <v>1621618</v>
      </c>
      <c r="L52" s="50">
        <f>(SUM(D52:K52))*C52</f>
        <v>0</v>
      </c>
      <c r="M52" s="42" t="s">
        <v>47</v>
      </c>
    </row>
    <row r="53" spans="1:13" ht="14" x14ac:dyDescent="0.3">
      <c r="A53" s="45" t="s">
        <v>47</v>
      </c>
      <c r="B53" s="78" t="s">
        <v>71</v>
      </c>
      <c r="C53" s="75" t="s">
        <v>47</v>
      </c>
      <c r="D53" s="76" t="s">
        <v>47</v>
      </c>
      <c r="E53" s="76" t="s">
        <v>47</v>
      </c>
      <c r="F53" s="76" t="s">
        <v>47</v>
      </c>
      <c r="G53" s="76" t="s">
        <v>47</v>
      </c>
      <c r="H53" s="76" t="s">
        <v>47</v>
      </c>
      <c r="I53" s="76" t="s">
        <v>47</v>
      </c>
      <c r="J53" s="76" t="s">
        <v>47</v>
      </c>
      <c r="K53" s="76" t="s">
        <v>47</v>
      </c>
      <c r="L53" s="50"/>
      <c r="M53" s="42" t="s">
        <v>47</v>
      </c>
    </row>
    <row r="54" spans="1:13" ht="14" x14ac:dyDescent="0.3">
      <c r="A54" s="45" t="s">
        <v>47</v>
      </c>
      <c r="B54" s="81" t="s">
        <v>69</v>
      </c>
      <c r="C54" s="107"/>
      <c r="D54" s="49">
        <v>9000000</v>
      </c>
      <c r="E54" s="49">
        <v>8253000</v>
      </c>
      <c r="F54" s="49">
        <v>7502802</v>
      </c>
      <c r="G54" s="49">
        <v>6647483</v>
      </c>
      <c r="H54" s="49">
        <v>5896317</v>
      </c>
      <c r="I54" s="49">
        <v>5147485</v>
      </c>
      <c r="J54" s="49">
        <v>4395952</v>
      </c>
      <c r="K54" s="49">
        <v>3648640</v>
      </c>
      <c r="L54" s="50">
        <f t="shared" ref="L54:L55" si="3">(SUM(D54:K54))*C54</f>
        <v>0</v>
      </c>
      <c r="M54" s="42" t="s">
        <v>47</v>
      </c>
    </row>
    <row r="55" spans="1:13" ht="14" x14ac:dyDescent="0.3">
      <c r="A55" s="45" t="s">
        <v>47</v>
      </c>
      <c r="B55" s="81" t="s">
        <v>70</v>
      </c>
      <c r="C55" s="107"/>
      <c r="D55" s="49">
        <v>1000000</v>
      </c>
      <c r="E55" s="49">
        <v>917000</v>
      </c>
      <c r="F55" s="49">
        <v>833645</v>
      </c>
      <c r="G55" s="49">
        <v>738609</v>
      </c>
      <c r="H55" s="49">
        <v>655146</v>
      </c>
      <c r="I55" s="49">
        <v>571943</v>
      </c>
      <c r="J55" s="49">
        <v>488439</v>
      </c>
      <c r="K55" s="49">
        <v>405404</v>
      </c>
      <c r="L55" s="50">
        <f t="shared" si="3"/>
        <v>0</v>
      </c>
      <c r="M55" s="42" t="s">
        <v>47</v>
      </c>
    </row>
    <row r="56" spans="1:13" ht="23.5" x14ac:dyDescent="0.3">
      <c r="A56" s="45" t="s">
        <v>47</v>
      </c>
      <c r="B56" s="82" t="s">
        <v>47</v>
      </c>
      <c r="C56" s="83" t="s">
        <v>72</v>
      </c>
      <c r="D56" s="51">
        <v>54000000</v>
      </c>
      <c r="E56" s="51">
        <v>49518000</v>
      </c>
      <c r="F56" s="51">
        <v>45016814</v>
      </c>
      <c r="G56" s="51">
        <v>39884897</v>
      </c>
      <c r="H56" s="51">
        <v>35377904</v>
      </c>
      <c r="I56" s="51">
        <v>30884910</v>
      </c>
      <c r="J56" s="51">
        <v>26375713</v>
      </c>
      <c r="K56" s="51">
        <v>21891842</v>
      </c>
      <c r="L56" s="52" t="s">
        <v>47</v>
      </c>
      <c r="M56" s="42" t="s">
        <v>47</v>
      </c>
    </row>
    <row r="57" spans="1:13" ht="14" x14ac:dyDescent="0.3">
      <c r="A57" s="45" t="s">
        <v>47</v>
      </c>
      <c r="B57" s="86"/>
      <c r="C57" s="86"/>
      <c r="D57" s="58"/>
      <c r="E57" s="58"/>
      <c r="F57" s="58"/>
      <c r="G57" s="58"/>
      <c r="H57" s="58"/>
      <c r="I57" s="58"/>
      <c r="J57" s="58"/>
      <c r="K57" s="58"/>
      <c r="L57" s="43" t="s">
        <v>47</v>
      </c>
      <c r="M57" s="42" t="s">
        <v>47</v>
      </c>
    </row>
    <row r="58" spans="1:13" ht="12.75" customHeight="1" x14ac:dyDescent="0.3">
      <c r="A58" s="45" t="s">
        <v>47</v>
      </c>
      <c r="B58" s="188" t="s">
        <v>82</v>
      </c>
      <c r="C58" s="189"/>
      <c r="D58" s="189"/>
      <c r="E58" s="189"/>
      <c r="F58" s="189"/>
      <c r="G58" s="54" t="s">
        <v>47</v>
      </c>
      <c r="H58" s="54" t="s">
        <v>47</v>
      </c>
      <c r="I58" s="54" t="s">
        <v>47</v>
      </c>
      <c r="J58" s="54" t="s">
        <v>47</v>
      </c>
      <c r="K58" s="54" t="s">
        <v>47</v>
      </c>
      <c r="L58" s="55">
        <f>L51+L52+L54+L55</f>
        <v>0</v>
      </c>
      <c r="M58" s="42" t="s">
        <v>47</v>
      </c>
    </row>
    <row r="59" spans="1:13" ht="14" x14ac:dyDescent="0.3">
      <c r="A59" s="45" t="s">
        <v>47</v>
      </c>
      <c r="B59" s="59" t="s">
        <v>47</v>
      </c>
      <c r="C59" s="60" t="s">
        <v>47</v>
      </c>
      <c r="D59" s="40" t="s">
        <v>47</v>
      </c>
      <c r="E59" s="40" t="s">
        <v>47</v>
      </c>
      <c r="F59" s="40" t="s">
        <v>47</v>
      </c>
      <c r="G59" s="40" t="s">
        <v>47</v>
      </c>
      <c r="H59" s="40" t="s">
        <v>47</v>
      </c>
      <c r="I59" s="40" t="s">
        <v>47</v>
      </c>
      <c r="J59" s="40" t="s">
        <v>47</v>
      </c>
      <c r="K59" s="40" t="s">
        <v>47</v>
      </c>
      <c r="L59" s="40" t="s">
        <v>47</v>
      </c>
      <c r="M59" s="42" t="s">
        <v>47</v>
      </c>
    </row>
    <row r="60" spans="1:13" ht="46.5" x14ac:dyDescent="0.3">
      <c r="A60" s="45" t="s">
        <v>83</v>
      </c>
      <c r="B60" s="46" t="s">
        <v>53</v>
      </c>
      <c r="C60" s="47" t="s">
        <v>84</v>
      </c>
      <c r="D60" s="47" t="s">
        <v>55</v>
      </c>
      <c r="E60" s="47" t="s">
        <v>55</v>
      </c>
      <c r="F60" s="47" t="s">
        <v>55</v>
      </c>
      <c r="G60" s="47" t="s">
        <v>55</v>
      </c>
      <c r="H60" s="47" t="s">
        <v>55</v>
      </c>
      <c r="I60" s="47" t="s">
        <v>55</v>
      </c>
      <c r="J60" s="47" t="s">
        <v>55</v>
      </c>
      <c r="K60" s="47" t="s">
        <v>55</v>
      </c>
      <c r="L60" s="48" t="s">
        <v>56</v>
      </c>
      <c r="M60" s="42" t="s">
        <v>47</v>
      </c>
    </row>
    <row r="61" spans="1:13" ht="14" x14ac:dyDescent="0.3">
      <c r="A61" s="45" t="s">
        <v>47</v>
      </c>
      <c r="B61" s="72" t="s">
        <v>47</v>
      </c>
      <c r="C61" s="73" t="s">
        <v>47</v>
      </c>
      <c r="D61" s="47" t="s">
        <v>57</v>
      </c>
      <c r="E61" s="47" t="s">
        <v>58</v>
      </c>
      <c r="F61" s="47" t="s">
        <v>59</v>
      </c>
      <c r="G61" s="47" t="s">
        <v>60</v>
      </c>
      <c r="H61" s="47" t="s">
        <v>61</v>
      </c>
      <c r="I61" s="47" t="s">
        <v>62</v>
      </c>
      <c r="J61" s="47" t="s">
        <v>63</v>
      </c>
      <c r="K61" s="47" t="s">
        <v>64</v>
      </c>
      <c r="L61" s="48" t="s">
        <v>65</v>
      </c>
      <c r="M61" s="42" t="s">
        <v>47</v>
      </c>
    </row>
    <row r="62" spans="1:13" ht="23.5" x14ac:dyDescent="0.3">
      <c r="A62" s="45" t="s">
        <v>47</v>
      </c>
      <c r="B62" s="74" t="s">
        <v>66</v>
      </c>
      <c r="C62" s="75" t="s">
        <v>47</v>
      </c>
      <c r="D62" s="76" t="s">
        <v>67</v>
      </c>
      <c r="E62" s="76" t="s">
        <v>67</v>
      </c>
      <c r="F62" s="76" t="s">
        <v>67</v>
      </c>
      <c r="G62" s="76" t="s">
        <v>67</v>
      </c>
      <c r="H62" s="76" t="s">
        <v>67</v>
      </c>
      <c r="I62" s="76" t="s">
        <v>67</v>
      </c>
      <c r="J62" s="76" t="s">
        <v>67</v>
      </c>
      <c r="K62" s="76" t="s">
        <v>67</v>
      </c>
      <c r="L62" s="151" t="s">
        <v>47</v>
      </c>
      <c r="M62" s="42" t="s">
        <v>47</v>
      </c>
    </row>
    <row r="63" spans="1:13" ht="14" x14ac:dyDescent="0.3">
      <c r="A63" s="45" t="s">
        <v>47</v>
      </c>
      <c r="B63" s="78" t="s">
        <v>68</v>
      </c>
      <c r="C63" s="75" t="s">
        <v>47</v>
      </c>
      <c r="D63" s="76" t="s">
        <v>47</v>
      </c>
      <c r="E63" s="77" t="s">
        <v>47</v>
      </c>
      <c r="F63" s="79" t="s">
        <v>47</v>
      </c>
      <c r="G63" s="79" t="s">
        <v>47</v>
      </c>
      <c r="H63" s="79" t="s">
        <v>47</v>
      </c>
      <c r="I63" s="79" t="s">
        <v>47</v>
      </c>
      <c r="J63" s="79" t="s">
        <v>47</v>
      </c>
      <c r="K63" s="79" t="s">
        <v>47</v>
      </c>
      <c r="L63" s="80" t="s">
        <v>47</v>
      </c>
      <c r="M63" s="42" t="s">
        <v>47</v>
      </c>
    </row>
    <row r="64" spans="1:13" ht="14" x14ac:dyDescent="0.3">
      <c r="A64" s="45" t="s">
        <v>47</v>
      </c>
      <c r="B64" s="81" t="s">
        <v>69</v>
      </c>
      <c r="C64" s="107"/>
      <c r="D64" s="49">
        <v>40000000</v>
      </c>
      <c r="E64" s="49">
        <v>36680000</v>
      </c>
      <c r="F64" s="49">
        <v>33345788</v>
      </c>
      <c r="G64" s="49">
        <v>29544368</v>
      </c>
      <c r="H64" s="49">
        <v>26205855</v>
      </c>
      <c r="I64" s="49">
        <v>22877711</v>
      </c>
      <c r="J64" s="49">
        <v>19537565</v>
      </c>
      <c r="K64" s="49">
        <v>16216179</v>
      </c>
      <c r="L64" s="50">
        <f>(SUM(D64:K64))*C64</f>
        <v>0</v>
      </c>
      <c r="M64" s="42" t="s">
        <v>47</v>
      </c>
    </row>
    <row r="65" spans="1:13" ht="14" x14ac:dyDescent="0.3">
      <c r="A65" s="45" t="s">
        <v>47</v>
      </c>
      <c r="B65" s="81" t="s">
        <v>70</v>
      </c>
      <c r="C65" s="107"/>
      <c r="D65" s="49">
        <v>4000000</v>
      </c>
      <c r="E65" s="49">
        <v>3668000</v>
      </c>
      <c r="F65" s="49">
        <v>3334579</v>
      </c>
      <c r="G65" s="49">
        <v>2954437</v>
      </c>
      <c r="H65" s="49">
        <v>2620585</v>
      </c>
      <c r="I65" s="49">
        <v>2287771</v>
      </c>
      <c r="J65" s="49">
        <v>1953757</v>
      </c>
      <c r="K65" s="49">
        <v>1621618</v>
      </c>
      <c r="L65" s="50">
        <f>(SUM(D65:K65))*C65</f>
        <v>0</v>
      </c>
      <c r="M65" s="42" t="s">
        <v>47</v>
      </c>
    </row>
    <row r="66" spans="1:13" ht="14" x14ac:dyDescent="0.3">
      <c r="A66" s="45" t="s">
        <v>47</v>
      </c>
      <c r="B66" s="78" t="s">
        <v>71</v>
      </c>
      <c r="C66" s="75" t="s">
        <v>47</v>
      </c>
      <c r="D66" s="76" t="s">
        <v>47</v>
      </c>
      <c r="E66" s="76" t="s">
        <v>47</v>
      </c>
      <c r="F66" s="76" t="s">
        <v>47</v>
      </c>
      <c r="G66" s="76" t="s">
        <v>47</v>
      </c>
      <c r="H66" s="76" t="s">
        <v>47</v>
      </c>
      <c r="I66" s="76" t="s">
        <v>47</v>
      </c>
      <c r="J66" s="76" t="s">
        <v>47</v>
      </c>
      <c r="K66" s="76" t="s">
        <v>47</v>
      </c>
      <c r="L66" s="50"/>
      <c r="M66" s="42" t="s">
        <v>47</v>
      </c>
    </row>
    <row r="67" spans="1:13" ht="14" x14ac:dyDescent="0.3">
      <c r="A67" s="45" t="s">
        <v>47</v>
      </c>
      <c r="B67" s="81" t="s">
        <v>69</v>
      </c>
      <c r="C67" s="107"/>
      <c r="D67" s="49">
        <v>9000000</v>
      </c>
      <c r="E67" s="49">
        <v>8253000</v>
      </c>
      <c r="F67" s="49">
        <v>7502802</v>
      </c>
      <c r="G67" s="49">
        <v>6647483</v>
      </c>
      <c r="H67" s="49">
        <v>5896317</v>
      </c>
      <c r="I67" s="49">
        <v>5147485</v>
      </c>
      <c r="J67" s="49">
        <v>4395952</v>
      </c>
      <c r="K67" s="49">
        <v>3648640</v>
      </c>
      <c r="L67" s="50">
        <f t="shared" ref="L67:L68" si="4">(SUM(D67:K67))*C67</f>
        <v>0</v>
      </c>
      <c r="M67" s="42" t="s">
        <v>47</v>
      </c>
    </row>
    <row r="68" spans="1:13" ht="14" x14ac:dyDescent="0.3">
      <c r="A68" s="45" t="s">
        <v>47</v>
      </c>
      <c r="B68" s="81" t="s">
        <v>70</v>
      </c>
      <c r="C68" s="107"/>
      <c r="D68" s="49">
        <v>1000000</v>
      </c>
      <c r="E68" s="49">
        <v>917000</v>
      </c>
      <c r="F68" s="49">
        <v>833645</v>
      </c>
      <c r="G68" s="49">
        <v>738609</v>
      </c>
      <c r="H68" s="49">
        <v>655146</v>
      </c>
      <c r="I68" s="49">
        <v>571943</v>
      </c>
      <c r="J68" s="49">
        <v>488439</v>
      </c>
      <c r="K68" s="49">
        <v>405404</v>
      </c>
      <c r="L68" s="50">
        <f t="shared" si="4"/>
        <v>0</v>
      </c>
      <c r="M68" s="42" t="s">
        <v>47</v>
      </c>
    </row>
    <row r="69" spans="1:13" ht="23.5" x14ac:dyDescent="0.3">
      <c r="A69" s="45" t="s">
        <v>47</v>
      </c>
      <c r="B69" s="82" t="s">
        <v>47</v>
      </c>
      <c r="C69" s="83" t="s">
        <v>72</v>
      </c>
      <c r="D69" s="51">
        <v>54000000</v>
      </c>
      <c r="E69" s="51">
        <v>49518000</v>
      </c>
      <c r="F69" s="51">
        <v>45016814</v>
      </c>
      <c r="G69" s="51">
        <v>39884897</v>
      </c>
      <c r="H69" s="51">
        <v>35377904</v>
      </c>
      <c r="I69" s="51">
        <v>30884910</v>
      </c>
      <c r="J69" s="51">
        <v>26375713</v>
      </c>
      <c r="K69" s="51">
        <v>21891842</v>
      </c>
      <c r="L69" s="52" t="s">
        <v>47</v>
      </c>
      <c r="M69" s="42" t="s">
        <v>47</v>
      </c>
    </row>
    <row r="70" spans="1:13" ht="14" x14ac:dyDescent="0.3">
      <c r="A70" s="45" t="s">
        <v>47</v>
      </c>
      <c r="B70" s="86"/>
      <c r="C70" s="86"/>
      <c r="D70" s="58"/>
      <c r="E70" s="58"/>
      <c r="F70" s="58"/>
      <c r="G70" s="58"/>
      <c r="H70" s="58"/>
      <c r="I70" s="58"/>
      <c r="J70" s="58"/>
      <c r="K70" s="58"/>
      <c r="L70" s="43" t="s">
        <v>47</v>
      </c>
      <c r="M70" s="42" t="s">
        <v>47</v>
      </c>
    </row>
    <row r="71" spans="1:13" ht="12.75" customHeight="1" x14ac:dyDescent="0.3">
      <c r="A71" s="45" t="s">
        <v>47</v>
      </c>
      <c r="B71" s="188" t="s">
        <v>85</v>
      </c>
      <c r="C71" s="189"/>
      <c r="D71" s="189"/>
      <c r="E71" s="189"/>
      <c r="F71" s="189"/>
      <c r="G71" s="54" t="s">
        <v>47</v>
      </c>
      <c r="H71" s="54" t="s">
        <v>47</v>
      </c>
      <c r="I71" s="54" t="s">
        <v>47</v>
      </c>
      <c r="J71" s="54" t="s">
        <v>47</v>
      </c>
      <c r="K71" s="54" t="s">
        <v>47</v>
      </c>
      <c r="L71" s="55">
        <f>L64+L65+L67+L68</f>
        <v>0</v>
      </c>
      <c r="M71" s="42" t="s">
        <v>47</v>
      </c>
    </row>
    <row r="72" spans="1:13" ht="14" x14ac:dyDescent="0.3">
      <c r="A72" s="45" t="s">
        <v>47</v>
      </c>
      <c r="B72" s="59" t="s">
        <v>47</v>
      </c>
      <c r="C72" s="60" t="s">
        <v>47</v>
      </c>
      <c r="D72" s="40" t="s">
        <v>47</v>
      </c>
      <c r="E72" s="40" t="s">
        <v>47</v>
      </c>
      <c r="F72" s="40" t="s">
        <v>47</v>
      </c>
      <c r="G72" s="40" t="s">
        <v>47</v>
      </c>
      <c r="H72" s="40" t="s">
        <v>47</v>
      </c>
      <c r="I72" s="40" t="s">
        <v>47</v>
      </c>
      <c r="J72" s="40" t="s">
        <v>47</v>
      </c>
      <c r="K72" s="40" t="s">
        <v>47</v>
      </c>
      <c r="L72" s="40" t="s">
        <v>47</v>
      </c>
      <c r="M72" s="42" t="s">
        <v>47</v>
      </c>
    </row>
    <row r="73" spans="1:13" ht="46.5" x14ac:dyDescent="0.3">
      <c r="A73" s="45" t="s">
        <v>86</v>
      </c>
      <c r="B73" s="46" t="s">
        <v>53</v>
      </c>
      <c r="C73" s="47" t="s">
        <v>87</v>
      </c>
      <c r="D73" s="47" t="s">
        <v>55</v>
      </c>
      <c r="E73" s="47" t="s">
        <v>55</v>
      </c>
      <c r="F73" s="47" t="s">
        <v>55</v>
      </c>
      <c r="G73" s="47" t="s">
        <v>55</v>
      </c>
      <c r="H73" s="47" t="s">
        <v>55</v>
      </c>
      <c r="I73" s="47" t="s">
        <v>55</v>
      </c>
      <c r="J73" s="47" t="s">
        <v>55</v>
      </c>
      <c r="K73" s="47" t="s">
        <v>55</v>
      </c>
      <c r="L73" s="48" t="s">
        <v>56</v>
      </c>
      <c r="M73" s="42" t="s">
        <v>47</v>
      </c>
    </row>
    <row r="74" spans="1:13" ht="14" x14ac:dyDescent="0.3">
      <c r="A74" s="45" t="s">
        <v>47</v>
      </c>
      <c r="B74" s="72" t="s">
        <v>47</v>
      </c>
      <c r="C74" s="73" t="s">
        <v>47</v>
      </c>
      <c r="D74" s="47" t="s">
        <v>57</v>
      </c>
      <c r="E74" s="47" t="s">
        <v>58</v>
      </c>
      <c r="F74" s="47" t="s">
        <v>59</v>
      </c>
      <c r="G74" s="47" t="s">
        <v>60</v>
      </c>
      <c r="H74" s="47" t="s">
        <v>61</v>
      </c>
      <c r="I74" s="47" t="s">
        <v>62</v>
      </c>
      <c r="J74" s="47" t="s">
        <v>63</v>
      </c>
      <c r="K74" s="47" t="s">
        <v>64</v>
      </c>
      <c r="L74" s="48" t="s">
        <v>65</v>
      </c>
      <c r="M74" s="42" t="s">
        <v>47</v>
      </c>
    </row>
    <row r="75" spans="1:13" ht="23.5" x14ac:dyDescent="0.3">
      <c r="A75" s="45" t="s">
        <v>47</v>
      </c>
      <c r="B75" s="74" t="s">
        <v>66</v>
      </c>
      <c r="C75" s="75" t="s">
        <v>47</v>
      </c>
      <c r="D75" s="76" t="s">
        <v>67</v>
      </c>
      <c r="E75" s="76" t="s">
        <v>67</v>
      </c>
      <c r="F75" s="76" t="s">
        <v>67</v>
      </c>
      <c r="G75" s="76" t="s">
        <v>67</v>
      </c>
      <c r="H75" s="76" t="s">
        <v>67</v>
      </c>
      <c r="I75" s="76" t="s">
        <v>67</v>
      </c>
      <c r="J75" s="76" t="s">
        <v>67</v>
      </c>
      <c r="K75" s="76" t="s">
        <v>67</v>
      </c>
      <c r="L75" s="151" t="s">
        <v>47</v>
      </c>
      <c r="M75" s="42" t="s">
        <v>47</v>
      </c>
    </row>
    <row r="76" spans="1:13" ht="14" x14ac:dyDescent="0.3">
      <c r="A76" s="45" t="s">
        <v>47</v>
      </c>
      <c r="B76" s="78" t="s">
        <v>68</v>
      </c>
      <c r="C76" s="75" t="s">
        <v>47</v>
      </c>
      <c r="D76" s="76" t="s">
        <v>47</v>
      </c>
      <c r="E76" s="77" t="s">
        <v>47</v>
      </c>
      <c r="F76" s="79" t="s">
        <v>47</v>
      </c>
      <c r="G76" s="79" t="s">
        <v>47</v>
      </c>
      <c r="H76" s="79" t="s">
        <v>47</v>
      </c>
      <c r="I76" s="79" t="s">
        <v>47</v>
      </c>
      <c r="J76" s="79" t="s">
        <v>47</v>
      </c>
      <c r="K76" s="79" t="s">
        <v>47</v>
      </c>
      <c r="L76" s="80" t="s">
        <v>47</v>
      </c>
      <c r="M76" s="42" t="s">
        <v>47</v>
      </c>
    </row>
    <row r="77" spans="1:13" ht="14" x14ac:dyDescent="0.3">
      <c r="A77" s="45" t="s">
        <v>47</v>
      </c>
      <c r="B77" s="81" t="s">
        <v>69</v>
      </c>
      <c r="C77" s="107"/>
      <c r="D77" s="49">
        <v>40000000</v>
      </c>
      <c r="E77" s="49">
        <v>36680000</v>
      </c>
      <c r="F77" s="49">
        <v>33345788</v>
      </c>
      <c r="G77" s="49">
        <v>29544368</v>
      </c>
      <c r="H77" s="49">
        <v>26205855</v>
      </c>
      <c r="I77" s="49">
        <v>22877711</v>
      </c>
      <c r="J77" s="49">
        <v>19537565</v>
      </c>
      <c r="K77" s="49">
        <v>16216179</v>
      </c>
      <c r="L77" s="50">
        <f>(SUM(D77:K77))*C77</f>
        <v>0</v>
      </c>
      <c r="M77" s="42" t="s">
        <v>47</v>
      </c>
    </row>
    <row r="78" spans="1:13" ht="14" x14ac:dyDescent="0.3">
      <c r="A78" s="45" t="s">
        <v>47</v>
      </c>
      <c r="B78" s="81" t="s">
        <v>70</v>
      </c>
      <c r="C78" s="107"/>
      <c r="D78" s="49">
        <v>4000000</v>
      </c>
      <c r="E78" s="49">
        <v>3668000</v>
      </c>
      <c r="F78" s="49">
        <v>3334579</v>
      </c>
      <c r="G78" s="49">
        <v>2954437</v>
      </c>
      <c r="H78" s="49">
        <v>2620585</v>
      </c>
      <c r="I78" s="49">
        <v>2287771</v>
      </c>
      <c r="J78" s="49">
        <v>1953757</v>
      </c>
      <c r="K78" s="49">
        <v>1621618</v>
      </c>
      <c r="L78" s="50">
        <f>(SUM(D78:K78))*C78</f>
        <v>0</v>
      </c>
      <c r="M78" s="42" t="s">
        <v>47</v>
      </c>
    </row>
    <row r="79" spans="1:13" ht="14" x14ac:dyDescent="0.3">
      <c r="A79" s="45" t="s">
        <v>47</v>
      </c>
      <c r="B79" s="78" t="s">
        <v>71</v>
      </c>
      <c r="C79" s="75" t="s">
        <v>47</v>
      </c>
      <c r="D79" s="76" t="s">
        <v>47</v>
      </c>
      <c r="E79" s="76" t="s">
        <v>47</v>
      </c>
      <c r="F79" s="76" t="s">
        <v>47</v>
      </c>
      <c r="G79" s="76" t="s">
        <v>47</v>
      </c>
      <c r="H79" s="76" t="s">
        <v>47</v>
      </c>
      <c r="I79" s="76" t="s">
        <v>47</v>
      </c>
      <c r="J79" s="76" t="s">
        <v>47</v>
      </c>
      <c r="K79" s="76" t="s">
        <v>47</v>
      </c>
      <c r="L79" s="50"/>
      <c r="M79" s="42" t="s">
        <v>47</v>
      </c>
    </row>
    <row r="80" spans="1:13" ht="14" x14ac:dyDescent="0.3">
      <c r="A80" s="45" t="s">
        <v>47</v>
      </c>
      <c r="B80" s="81" t="s">
        <v>69</v>
      </c>
      <c r="C80" s="107"/>
      <c r="D80" s="49">
        <v>9000000</v>
      </c>
      <c r="E80" s="49">
        <v>8253000</v>
      </c>
      <c r="F80" s="49">
        <v>7502802</v>
      </c>
      <c r="G80" s="49">
        <v>6647483</v>
      </c>
      <c r="H80" s="49">
        <v>5896317</v>
      </c>
      <c r="I80" s="49">
        <v>5147485</v>
      </c>
      <c r="J80" s="49">
        <v>4395952</v>
      </c>
      <c r="K80" s="49">
        <v>3648640</v>
      </c>
      <c r="L80" s="50">
        <f t="shared" ref="L80:L81" si="5">(SUM(D80:K80))*C80</f>
        <v>0</v>
      </c>
      <c r="M80" s="42" t="s">
        <v>47</v>
      </c>
    </row>
    <row r="81" spans="1:13" ht="14" x14ac:dyDescent="0.3">
      <c r="A81" s="45" t="s">
        <v>47</v>
      </c>
      <c r="B81" s="81" t="s">
        <v>70</v>
      </c>
      <c r="C81" s="107"/>
      <c r="D81" s="49">
        <v>1000000</v>
      </c>
      <c r="E81" s="49">
        <v>917000</v>
      </c>
      <c r="F81" s="49">
        <v>833645</v>
      </c>
      <c r="G81" s="49">
        <v>738609</v>
      </c>
      <c r="H81" s="49">
        <v>655146</v>
      </c>
      <c r="I81" s="49">
        <v>571943</v>
      </c>
      <c r="J81" s="49">
        <v>488439</v>
      </c>
      <c r="K81" s="49">
        <v>405404</v>
      </c>
      <c r="L81" s="50">
        <f t="shared" si="5"/>
        <v>0</v>
      </c>
      <c r="M81" s="42" t="s">
        <v>47</v>
      </c>
    </row>
    <row r="82" spans="1:13" ht="23.5" x14ac:dyDescent="0.3">
      <c r="A82" s="45" t="s">
        <v>47</v>
      </c>
      <c r="B82" s="82" t="s">
        <v>47</v>
      </c>
      <c r="C82" s="83" t="s">
        <v>72</v>
      </c>
      <c r="D82" s="51">
        <v>54000000</v>
      </c>
      <c r="E82" s="51">
        <v>49518000</v>
      </c>
      <c r="F82" s="51">
        <v>45016814</v>
      </c>
      <c r="G82" s="51">
        <v>39884897</v>
      </c>
      <c r="H82" s="51">
        <v>35377904</v>
      </c>
      <c r="I82" s="51">
        <v>30884910</v>
      </c>
      <c r="J82" s="51">
        <v>26375713</v>
      </c>
      <c r="K82" s="51">
        <v>21891842</v>
      </c>
      <c r="L82" s="52" t="s">
        <v>47</v>
      </c>
      <c r="M82" s="42" t="s">
        <v>47</v>
      </c>
    </row>
    <row r="83" spans="1:13" ht="14" x14ac:dyDescent="0.3">
      <c r="A83" s="45" t="s">
        <v>47</v>
      </c>
      <c r="B83" s="86"/>
      <c r="C83" s="86"/>
      <c r="D83" s="58"/>
      <c r="E83" s="58"/>
      <c r="F83" s="58"/>
      <c r="G83" s="58"/>
      <c r="H83" s="58"/>
      <c r="I83" s="58"/>
      <c r="J83" s="58"/>
      <c r="K83" s="58"/>
      <c r="L83" s="43" t="s">
        <v>47</v>
      </c>
      <c r="M83" s="42" t="s">
        <v>47</v>
      </c>
    </row>
    <row r="84" spans="1:13" ht="12.75" customHeight="1" x14ac:dyDescent="0.3">
      <c r="A84" s="45" t="s">
        <v>47</v>
      </c>
      <c r="B84" s="188" t="s">
        <v>88</v>
      </c>
      <c r="C84" s="189"/>
      <c r="D84" s="189"/>
      <c r="E84" s="189"/>
      <c r="F84" s="189"/>
      <c r="G84" s="54" t="s">
        <v>47</v>
      </c>
      <c r="H84" s="54" t="s">
        <v>47</v>
      </c>
      <c r="I84" s="54" t="s">
        <v>47</v>
      </c>
      <c r="J84" s="54" t="s">
        <v>47</v>
      </c>
      <c r="K84" s="54" t="s">
        <v>47</v>
      </c>
      <c r="L84" s="55">
        <f>L77+L78+L80+L81</f>
        <v>0</v>
      </c>
      <c r="M84" s="42" t="s">
        <v>47</v>
      </c>
    </row>
    <row r="85" spans="1:13" ht="14" x14ac:dyDescent="0.3">
      <c r="A85" s="45" t="s">
        <v>47</v>
      </c>
      <c r="B85" s="59" t="s">
        <v>47</v>
      </c>
      <c r="C85" s="60" t="s">
        <v>47</v>
      </c>
      <c r="D85" s="40" t="s">
        <v>47</v>
      </c>
      <c r="E85" s="40" t="s">
        <v>47</v>
      </c>
      <c r="F85" s="40" t="s">
        <v>47</v>
      </c>
      <c r="G85" s="40" t="s">
        <v>47</v>
      </c>
      <c r="H85" s="40" t="s">
        <v>47</v>
      </c>
      <c r="I85" s="40" t="s">
        <v>47</v>
      </c>
      <c r="J85" s="40" t="s">
        <v>47</v>
      </c>
      <c r="K85" s="40" t="s">
        <v>47</v>
      </c>
      <c r="L85" s="40" t="s">
        <v>47</v>
      </c>
      <c r="M85" s="42" t="s">
        <v>47</v>
      </c>
    </row>
    <row r="86" spans="1:13" ht="46.5" x14ac:dyDescent="0.3">
      <c r="A86" s="45" t="s">
        <v>89</v>
      </c>
      <c r="B86" s="46" t="s">
        <v>53</v>
      </c>
      <c r="C86" s="47" t="s">
        <v>90</v>
      </c>
      <c r="D86" s="47" t="s">
        <v>55</v>
      </c>
      <c r="E86" s="47" t="s">
        <v>55</v>
      </c>
      <c r="F86" s="47" t="s">
        <v>55</v>
      </c>
      <c r="G86" s="47" t="s">
        <v>55</v>
      </c>
      <c r="H86" s="47" t="s">
        <v>55</v>
      </c>
      <c r="I86" s="47" t="s">
        <v>55</v>
      </c>
      <c r="J86" s="47" t="s">
        <v>55</v>
      </c>
      <c r="K86" s="47" t="s">
        <v>55</v>
      </c>
      <c r="L86" s="48" t="s">
        <v>56</v>
      </c>
      <c r="M86" s="42" t="s">
        <v>47</v>
      </c>
    </row>
    <row r="87" spans="1:13" ht="14" x14ac:dyDescent="0.3">
      <c r="A87" s="45" t="s">
        <v>47</v>
      </c>
      <c r="B87" s="72" t="s">
        <v>47</v>
      </c>
      <c r="C87" s="73" t="s">
        <v>47</v>
      </c>
      <c r="D87" s="47" t="s">
        <v>57</v>
      </c>
      <c r="E87" s="47" t="s">
        <v>58</v>
      </c>
      <c r="F87" s="47" t="s">
        <v>59</v>
      </c>
      <c r="G87" s="47" t="s">
        <v>60</v>
      </c>
      <c r="H87" s="47" t="s">
        <v>61</v>
      </c>
      <c r="I87" s="47" t="s">
        <v>62</v>
      </c>
      <c r="J87" s="47" t="s">
        <v>63</v>
      </c>
      <c r="K87" s="47" t="s">
        <v>64</v>
      </c>
      <c r="L87" s="48" t="s">
        <v>65</v>
      </c>
      <c r="M87" s="42" t="s">
        <v>47</v>
      </c>
    </row>
    <row r="88" spans="1:13" ht="23.5" x14ac:dyDescent="0.3">
      <c r="A88" s="45" t="s">
        <v>47</v>
      </c>
      <c r="B88" s="74" t="s">
        <v>66</v>
      </c>
      <c r="C88" s="75" t="s">
        <v>47</v>
      </c>
      <c r="D88" s="76" t="s">
        <v>67</v>
      </c>
      <c r="E88" s="76" t="s">
        <v>67</v>
      </c>
      <c r="F88" s="76" t="s">
        <v>67</v>
      </c>
      <c r="G88" s="76" t="s">
        <v>67</v>
      </c>
      <c r="H88" s="76" t="s">
        <v>67</v>
      </c>
      <c r="I88" s="76" t="s">
        <v>67</v>
      </c>
      <c r="J88" s="76" t="s">
        <v>67</v>
      </c>
      <c r="K88" s="76" t="s">
        <v>67</v>
      </c>
      <c r="L88" s="151" t="s">
        <v>47</v>
      </c>
      <c r="M88" s="42" t="s">
        <v>47</v>
      </c>
    </row>
    <row r="89" spans="1:13" ht="14" x14ac:dyDescent="0.3">
      <c r="A89" s="45" t="s">
        <v>47</v>
      </c>
      <c r="B89" s="78" t="s">
        <v>68</v>
      </c>
      <c r="C89" s="75" t="s">
        <v>47</v>
      </c>
      <c r="D89" s="76" t="s">
        <v>47</v>
      </c>
      <c r="E89" s="77" t="s">
        <v>47</v>
      </c>
      <c r="F89" s="79" t="s">
        <v>47</v>
      </c>
      <c r="G89" s="79" t="s">
        <v>47</v>
      </c>
      <c r="H89" s="79" t="s">
        <v>47</v>
      </c>
      <c r="I89" s="79" t="s">
        <v>47</v>
      </c>
      <c r="J89" s="79" t="s">
        <v>47</v>
      </c>
      <c r="K89" s="79" t="s">
        <v>47</v>
      </c>
      <c r="L89" s="80" t="s">
        <v>47</v>
      </c>
      <c r="M89" s="42" t="s">
        <v>47</v>
      </c>
    </row>
    <row r="90" spans="1:13" ht="14" x14ac:dyDescent="0.3">
      <c r="A90" s="45" t="s">
        <v>47</v>
      </c>
      <c r="B90" s="81" t="s">
        <v>69</v>
      </c>
      <c r="C90" s="107"/>
      <c r="D90" s="49">
        <v>40000000</v>
      </c>
      <c r="E90" s="49">
        <v>36680000</v>
      </c>
      <c r="F90" s="49">
        <v>33345788</v>
      </c>
      <c r="G90" s="49">
        <v>29544368</v>
      </c>
      <c r="H90" s="49">
        <v>26205855</v>
      </c>
      <c r="I90" s="49">
        <v>22877711</v>
      </c>
      <c r="J90" s="49">
        <v>19537565</v>
      </c>
      <c r="K90" s="49">
        <v>16216179</v>
      </c>
      <c r="L90" s="50">
        <f>(SUM(D90:K90))*C90</f>
        <v>0</v>
      </c>
      <c r="M90" s="42" t="s">
        <v>47</v>
      </c>
    </row>
    <row r="91" spans="1:13" ht="14" x14ac:dyDescent="0.3">
      <c r="A91" s="45" t="s">
        <v>47</v>
      </c>
      <c r="B91" s="81" t="s">
        <v>70</v>
      </c>
      <c r="C91" s="107"/>
      <c r="D91" s="49">
        <v>4000000</v>
      </c>
      <c r="E91" s="49">
        <v>3668000</v>
      </c>
      <c r="F91" s="49">
        <v>3334579</v>
      </c>
      <c r="G91" s="49">
        <v>2954437</v>
      </c>
      <c r="H91" s="49">
        <v>2620585</v>
      </c>
      <c r="I91" s="49">
        <v>2287771</v>
      </c>
      <c r="J91" s="49">
        <v>1953757</v>
      </c>
      <c r="K91" s="49">
        <v>1621618</v>
      </c>
      <c r="L91" s="50">
        <f>(SUM(D91:K91))*C91</f>
        <v>0</v>
      </c>
      <c r="M91" s="42" t="s">
        <v>47</v>
      </c>
    </row>
    <row r="92" spans="1:13" ht="14" x14ac:dyDescent="0.3">
      <c r="A92" s="45" t="s">
        <v>47</v>
      </c>
      <c r="B92" s="78" t="s">
        <v>71</v>
      </c>
      <c r="C92" s="75" t="s">
        <v>47</v>
      </c>
      <c r="D92" s="76" t="s">
        <v>47</v>
      </c>
      <c r="E92" s="76" t="s">
        <v>47</v>
      </c>
      <c r="F92" s="76" t="s">
        <v>47</v>
      </c>
      <c r="G92" s="76" t="s">
        <v>47</v>
      </c>
      <c r="H92" s="76" t="s">
        <v>47</v>
      </c>
      <c r="I92" s="76" t="s">
        <v>47</v>
      </c>
      <c r="J92" s="76" t="s">
        <v>47</v>
      </c>
      <c r="K92" s="76" t="s">
        <v>47</v>
      </c>
      <c r="L92" s="50"/>
      <c r="M92" s="42" t="s">
        <v>47</v>
      </c>
    </row>
    <row r="93" spans="1:13" ht="14" x14ac:dyDescent="0.3">
      <c r="A93" s="45" t="s">
        <v>47</v>
      </c>
      <c r="B93" s="81" t="s">
        <v>69</v>
      </c>
      <c r="C93" s="107"/>
      <c r="D93" s="49">
        <v>9000000</v>
      </c>
      <c r="E93" s="49">
        <v>8253000</v>
      </c>
      <c r="F93" s="49">
        <v>7502802</v>
      </c>
      <c r="G93" s="49">
        <v>6647483</v>
      </c>
      <c r="H93" s="49">
        <v>5896317</v>
      </c>
      <c r="I93" s="49">
        <v>5147485</v>
      </c>
      <c r="J93" s="49">
        <v>4395952</v>
      </c>
      <c r="K93" s="49">
        <v>3648640</v>
      </c>
      <c r="L93" s="50">
        <f t="shared" ref="L93:L94" si="6">(SUM(D93:K93))*C93</f>
        <v>0</v>
      </c>
      <c r="M93" s="42" t="s">
        <v>47</v>
      </c>
    </row>
    <row r="94" spans="1:13" ht="14" x14ac:dyDescent="0.3">
      <c r="A94" s="45" t="s">
        <v>47</v>
      </c>
      <c r="B94" s="81" t="s">
        <v>70</v>
      </c>
      <c r="C94" s="107"/>
      <c r="D94" s="49">
        <v>1000000</v>
      </c>
      <c r="E94" s="49">
        <v>917000</v>
      </c>
      <c r="F94" s="49">
        <v>833645</v>
      </c>
      <c r="G94" s="49">
        <v>738609</v>
      </c>
      <c r="H94" s="49">
        <v>655146</v>
      </c>
      <c r="I94" s="49">
        <v>571943</v>
      </c>
      <c r="J94" s="49">
        <v>488439</v>
      </c>
      <c r="K94" s="49">
        <v>405404</v>
      </c>
      <c r="L94" s="50">
        <f t="shared" si="6"/>
        <v>0</v>
      </c>
      <c r="M94" s="42" t="s">
        <v>47</v>
      </c>
    </row>
    <row r="95" spans="1:13" ht="23.5" x14ac:dyDescent="0.3">
      <c r="A95" s="45" t="s">
        <v>47</v>
      </c>
      <c r="B95" s="82" t="s">
        <v>47</v>
      </c>
      <c r="C95" s="83" t="s">
        <v>72</v>
      </c>
      <c r="D95" s="51">
        <v>54000000</v>
      </c>
      <c r="E95" s="51">
        <v>49518000</v>
      </c>
      <c r="F95" s="51">
        <v>45016814</v>
      </c>
      <c r="G95" s="51">
        <v>39884897</v>
      </c>
      <c r="H95" s="51">
        <v>35377904</v>
      </c>
      <c r="I95" s="51">
        <v>30884910</v>
      </c>
      <c r="J95" s="51">
        <v>26375713</v>
      </c>
      <c r="K95" s="51">
        <v>21891842</v>
      </c>
      <c r="L95" s="52" t="s">
        <v>47</v>
      </c>
      <c r="M95" s="42" t="s">
        <v>47</v>
      </c>
    </row>
    <row r="96" spans="1:13" ht="14" x14ac:dyDescent="0.3">
      <c r="A96" s="45" t="s">
        <v>47</v>
      </c>
      <c r="B96" s="86"/>
      <c r="C96" s="86"/>
      <c r="D96" s="58"/>
      <c r="E96" s="58"/>
      <c r="F96" s="58"/>
      <c r="G96" s="58"/>
      <c r="H96" s="58"/>
      <c r="I96" s="58"/>
      <c r="J96" s="58"/>
      <c r="K96" s="58"/>
      <c r="L96" s="43" t="s">
        <v>47</v>
      </c>
      <c r="M96" s="42" t="s">
        <v>47</v>
      </c>
    </row>
    <row r="97" spans="1:13" ht="12.75" customHeight="1" x14ac:dyDescent="0.3">
      <c r="A97" s="45" t="s">
        <v>47</v>
      </c>
      <c r="B97" s="188" t="s">
        <v>91</v>
      </c>
      <c r="C97" s="189"/>
      <c r="D97" s="189"/>
      <c r="E97" s="189"/>
      <c r="F97" s="189"/>
      <c r="G97" s="54" t="s">
        <v>47</v>
      </c>
      <c r="H97" s="54" t="s">
        <v>47</v>
      </c>
      <c r="I97" s="54" t="s">
        <v>47</v>
      </c>
      <c r="J97" s="54" t="s">
        <v>47</v>
      </c>
      <c r="K97" s="54" t="s">
        <v>47</v>
      </c>
      <c r="L97" s="55">
        <f>L90+L91+L93+L94</f>
        <v>0</v>
      </c>
      <c r="M97" s="42" t="s">
        <v>47</v>
      </c>
    </row>
    <row r="98" spans="1:13" ht="14" x14ac:dyDescent="0.3">
      <c r="A98" s="45" t="s">
        <v>47</v>
      </c>
      <c r="B98" s="59" t="s">
        <v>47</v>
      </c>
      <c r="C98" s="60" t="s">
        <v>47</v>
      </c>
      <c r="D98" s="40" t="s">
        <v>47</v>
      </c>
      <c r="E98" s="40" t="s">
        <v>47</v>
      </c>
      <c r="F98" s="40" t="s">
        <v>47</v>
      </c>
      <c r="G98" s="40" t="s">
        <v>47</v>
      </c>
      <c r="H98" s="40" t="s">
        <v>47</v>
      </c>
      <c r="I98" s="40" t="s">
        <v>47</v>
      </c>
      <c r="J98" s="40" t="s">
        <v>47</v>
      </c>
      <c r="K98" s="40" t="s">
        <v>47</v>
      </c>
      <c r="L98" s="40" t="s">
        <v>47</v>
      </c>
      <c r="M98" s="42" t="s">
        <v>47</v>
      </c>
    </row>
    <row r="99" spans="1:13" ht="46.5" x14ac:dyDescent="0.3">
      <c r="A99" s="45" t="s">
        <v>92</v>
      </c>
      <c r="B99" s="46" t="s">
        <v>53</v>
      </c>
      <c r="C99" s="47" t="s">
        <v>93</v>
      </c>
      <c r="D99" s="47" t="s">
        <v>55</v>
      </c>
      <c r="E99" s="47" t="s">
        <v>55</v>
      </c>
      <c r="F99" s="47" t="s">
        <v>55</v>
      </c>
      <c r="G99" s="47" t="s">
        <v>55</v>
      </c>
      <c r="H99" s="47" t="s">
        <v>55</v>
      </c>
      <c r="I99" s="47" t="s">
        <v>55</v>
      </c>
      <c r="J99" s="47" t="s">
        <v>55</v>
      </c>
      <c r="K99" s="47" t="s">
        <v>55</v>
      </c>
      <c r="L99" s="48" t="s">
        <v>56</v>
      </c>
      <c r="M99" s="42" t="s">
        <v>47</v>
      </c>
    </row>
    <row r="100" spans="1:13" ht="14" x14ac:dyDescent="0.3">
      <c r="A100" s="45" t="s">
        <v>47</v>
      </c>
      <c r="B100" s="72" t="s">
        <v>47</v>
      </c>
      <c r="C100" s="73" t="s">
        <v>47</v>
      </c>
      <c r="D100" s="47" t="s">
        <v>57</v>
      </c>
      <c r="E100" s="47" t="s">
        <v>58</v>
      </c>
      <c r="F100" s="47" t="s">
        <v>59</v>
      </c>
      <c r="G100" s="47" t="s">
        <v>60</v>
      </c>
      <c r="H100" s="47" t="s">
        <v>61</v>
      </c>
      <c r="I100" s="47" t="s">
        <v>62</v>
      </c>
      <c r="J100" s="47" t="s">
        <v>63</v>
      </c>
      <c r="K100" s="47" t="s">
        <v>64</v>
      </c>
      <c r="L100" s="48" t="s">
        <v>65</v>
      </c>
      <c r="M100" s="42" t="s">
        <v>47</v>
      </c>
    </row>
    <row r="101" spans="1:13" ht="23.5" x14ac:dyDescent="0.3">
      <c r="A101" s="45" t="s">
        <v>47</v>
      </c>
      <c r="B101" s="74" t="s">
        <v>66</v>
      </c>
      <c r="C101" s="75" t="s">
        <v>47</v>
      </c>
      <c r="D101" s="76" t="s">
        <v>67</v>
      </c>
      <c r="E101" s="76" t="s">
        <v>67</v>
      </c>
      <c r="F101" s="76" t="s">
        <v>67</v>
      </c>
      <c r="G101" s="76" t="s">
        <v>67</v>
      </c>
      <c r="H101" s="76" t="s">
        <v>67</v>
      </c>
      <c r="I101" s="76" t="s">
        <v>67</v>
      </c>
      <c r="J101" s="76" t="s">
        <v>67</v>
      </c>
      <c r="K101" s="76" t="s">
        <v>67</v>
      </c>
      <c r="L101" s="151" t="s">
        <v>47</v>
      </c>
      <c r="M101" s="42" t="s">
        <v>47</v>
      </c>
    </row>
    <row r="102" spans="1:13" ht="14" x14ac:dyDescent="0.3">
      <c r="A102" s="45" t="s">
        <v>47</v>
      </c>
      <c r="B102" s="78" t="s">
        <v>68</v>
      </c>
      <c r="C102" s="75" t="s">
        <v>47</v>
      </c>
      <c r="D102" s="76" t="s">
        <v>47</v>
      </c>
      <c r="E102" s="77" t="s">
        <v>47</v>
      </c>
      <c r="F102" s="79" t="s">
        <v>47</v>
      </c>
      <c r="G102" s="79" t="s">
        <v>47</v>
      </c>
      <c r="H102" s="79" t="s">
        <v>47</v>
      </c>
      <c r="I102" s="79" t="s">
        <v>47</v>
      </c>
      <c r="J102" s="79" t="s">
        <v>47</v>
      </c>
      <c r="K102" s="79" t="s">
        <v>47</v>
      </c>
      <c r="L102" s="80" t="s">
        <v>47</v>
      </c>
      <c r="M102" s="42" t="s">
        <v>47</v>
      </c>
    </row>
    <row r="103" spans="1:13" ht="14" x14ac:dyDescent="0.3">
      <c r="A103" s="45" t="s">
        <v>47</v>
      </c>
      <c r="B103" s="81" t="s">
        <v>69</v>
      </c>
      <c r="C103" s="107"/>
      <c r="D103" s="49">
        <v>40000000</v>
      </c>
      <c r="E103" s="49">
        <v>36680000</v>
      </c>
      <c r="F103" s="49">
        <v>33345788</v>
      </c>
      <c r="G103" s="49">
        <v>29544368</v>
      </c>
      <c r="H103" s="49">
        <v>26205855</v>
      </c>
      <c r="I103" s="49">
        <v>22877711</v>
      </c>
      <c r="J103" s="49">
        <v>19537565</v>
      </c>
      <c r="K103" s="49">
        <v>16216179</v>
      </c>
      <c r="L103" s="50">
        <f>(SUM(D103:K103))*C103</f>
        <v>0</v>
      </c>
      <c r="M103" s="42" t="s">
        <v>47</v>
      </c>
    </row>
    <row r="104" spans="1:13" ht="14" x14ac:dyDescent="0.3">
      <c r="A104" s="45" t="s">
        <v>47</v>
      </c>
      <c r="B104" s="81" t="s">
        <v>70</v>
      </c>
      <c r="C104" s="107"/>
      <c r="D104" s="49">
        <v>4000000</v>
      </c>
      <c r="E104" s="49">
        <v>3668000</v>
      </c>
      <c r="F104" s="49">
        <v>3334579</v>
      </c>
      <c r="G104" s="49">
        <v>2954437</v>
      </c>
      <c r="H104" s="49">
        <v>2620585</v>
      </c>
      <c r="I104" s="49">
        <v>2287771</v>
      </c>
      <c r="J104" s="49">
        <v>1953757</v>
      </c>
      <c r="K104" s="49">
        <v>1621618</v>
      </c>
      <c r="L104" s="50">
        <f>(SUM(D104:K104))*C104</f>
        <v>0</v>
      </c>
      <c r="M104" s="42" t="s">
        <v>47</v>
      </c>
    </row>
    <row r="105" spans="1:13" ht="14" x14ac:dyDescent="0.3">
      <c r="A105" s="45" t="s">
        <v>47</v>
      </c>
      <c r="B105" s="78" t="s">
        <v>71</v>
      </c>
      <c r="C105" s="75" t="s">
        <v>47</v>
      </c>
      <c r="D105" s="76" t="s">
        <v>47</v>
      </c>
      <c r="E105" s="76" t="s">
        <v>47</v>
      </c>
      <c r="F105" s="76" t="s">
        <v>47</v>
      </c>
      <c r="G105" s="76" t="s">
        <v>47</v>
      </c>
      <c r="H105" s="76" t="s">
        <v>47</v>
      </c>
      <c r="I105" s="76" t="s">
        <v>47</v>
      </c>
      <c r="J105" s="76" t="s">
        <v>47</v>
      </c>
      <c r="K105" s="76" t="s">
        <v>47</v>
      </c>
      <c r="L105" s="50"/>
      <c r="M105" s="42" t="s">
        <v>47</v>
      </c>
    </row>
    <row r="106" spans="1:13" ht="14" x14ac:dyDescent="0.3">
      <c r="A106" s="45" t="s">
        <v>47</v>
      </c>
      <c r="B106" s="81" t="s">
        <v>69</v>
      </c>
      <c r="C106" s="107"/>
      <c r="D106" s="49">
        <v>9000000</v>
      </c>
      <c r="E106" s="49">
        <v>8253000</v>
      </c>
      <c r="F106" s="49">
        <v>7502802</v>
      </c>
      <c r="G106" s="49">
        <v>6647483</v>
      </c>
      <c r="H106" s="49">
        <v>5896317</v>
      </c>
      <c r="I106" s="49">
        <v>5147485</v>
      </c>
      <c r="J106" s="49">
        <v>4395952</v>
      </c>
      <c r="K106" s="49">
        <v>3648640</v>
      </c>
      <c r="L106" s="50">
        <f t="shared" ref="L106:L107" si="7">(SUM(D106:K106))*C106</f>
        <v>0</v>
      </c>
      <c r="M106" s="42" t="s">
        <v>47</v>
      </c>
    </row>
    <row r="107" spans="1:13" ht="14" x14ac:dyDescent="0.3">
      <c r="A107" s="45" t="s">
        <v>47</v>
      </c>
      <c r="B107" s="81" t="s">
        <v>70</v>
      </c>
      <c r="C107" s="107"/>
      <c r="D107" s="49">
        <v>1000000</v>
      </c>
      <c r="E107" s="49">
        <v>917000</v>
      </c>
      <c r="F107" s="49">
        <v>833645</v>
      </c>
      <c r="G107" s="49">
        <v>738609</v>
      </c>
      <c r="H107" s="49">
        <v>655146</v>
      </c>
      <c r="I107" s="49">
        <v>571943</v>
      </c>
      <c r="J107" s="49">
        <v>488439</v>
      </c>
      <c r="K107" s="49">
        <v>405404</v>
      </c>
      <c r="L107" s="50">
        <f t="shared" si="7"/>
        <v>0</v>
      </c>
      <c r="M107" s="42" t="s">
        <v>47</v>
      </c>
    </row>
    <row r="108" spans="1:13" ht="23.5" x14ac:dyDescent="0.3">
      <c r="A108" s="45" t="s">
        <v>47</v>
      </c>
      <c r="B108" s="82" t="s">
        <v>47</v>
      </c>
      <c r="C108" s="83" t="s">
        <v>72</v>
      </c>
      <c r="D108" s="51">
        <v>54000000</v>
      </c>
      <c r="E108" s="51">
        <v>49518000</v>
      </c>
      <c r="F108" s="51">
        <v>45016814</v>
      </c>
      <c r="G108" s="51">
        <v>39884897</v>
      </c>
      <c r="H108" s="51">
        <v>35377904</v>
      </c>
      <c r="I108" s="51">
        <v>30884910</v>
      </c>
      <c r="J108" s="51">
        <v>26375713</v>
      </c>
      <c r="K108" s="51">
        <v>21891842</v>
      </c>
      <c r="L108" s="52" t="s">
        <v>47</v>
      </c>
      <c r="M108" s="42" t="s">
        <v>47</v>
      </c>
    </row>
    <row r="109" spans="1:13" ht="14" x14ac:dyDescent="0.3">
      <c r="A109" s="45" t="s">
        <v>47</v>
      </c>
      <c r="B109" s="86"/>
      <c r="C109" s="86"/>
      <c r="D109" s="58"/>
      <c r="E109" s="58"/>
      <c r="F109" s="58"/>
      <c r="G109" s="58"/>
      <c r="H109" s="58"/>
      <c r="I109" s="58"/>
      <c r="J109" s="58"/>
      <c r="K109" s="58"/>
      <c r="L109" s="43" t="s">
        <v>47</v>
      </c>
      <c r="M109" s="42" t="s">
        <v>47</v>
      </c>
    </row>
    <row r="110" spans="1:13" ht="12.75" customHeight="1" x14ac:dyDescent="0.3">
      <c r="A110" s="45" t="s">
        <v>47</v>
      </c>
      <c r="B110" s="188" t="s">
        <v>94</v>
      </c>
      <c r="C110" s="189"/>
      <c r="D110" s="189"/>
      <c r="E110" s="189"/>
      <c r="F110" s="189"/>
      <c r="G110" s="54" t="s">
        <v>47</v>
      </c>
      <c r="H110" s="54" t="s">
        <v>47</v>
      </c>
      <c r="I110" s="54" t="s">
        <v>47</v>
      </c>
      <c r="J110" s="54" t="s">
        <v>47</v>
      </c>
      <c r="K110" s="54" t="s">
        <v>47</v>
      </c>
      <c r="L110" s="55">
        <f>L103+L104+L106+L107</f>
        <v>0</v>
      </c>
      <c r="M110" s="42" t="s">
        <v>47</v>
      </c>
    </row>
    <row r="111" spans="1:13" ht="14" x14ac:dyDescent="0.3">
      <c r="A111" s="45" t="s">
        <v>47</v>
      </c>
      <c r="B111" s="59" t="s">
        <v>47</v>
      </c>
      <c r="C111" s="60" t="s">
        <v>47</v>
      </c>
      <c r="D111" s="40" t="s">
        <v>47</v>
      </c>
      <c r="E111" s="40" t="s">
        <v>47</v>
      </c>
      <c r="F111" s="40" t="s">
        <v>47</v>
      </c>
      <c r="G111" s="40" t="s">
        <v>47</v>
      </c>
      <c r="H111" s="40" t="s">
        <v>47</v>
      </c>
      <c r="I111" s="40" t="s">
        <v>47</v>
      </c>
      <c r="J111" s="40" t="s">
        <v>47</v>
      </c>
      <c r="K111" s="40" t="s">
        <v>47</v>
      </c>
      <c r="L111" s="40" t="s">
        <v>47</v>
      </c>
      <c r="M111" s="42" t="s">
        <v>47</v>
      </c>
    </row>
    <row r="112" spans="1:13" ht="46.5" x14ac:dyDescent="0.3">
      <c r="A112" s="45" t="s">
        <v>95</v>
      </c>
      <c r="B112" s="152" t="s">
        <v>53</v>
      </c>
      <c r="C112" s="153" t="s">
        <v>96</v>
      </c>
      <c r="D112" s="153" t="s">
        <v>55</v>
      </c>
      <c r="E112" s="153" t="s">
        <v>55</v>
      </c>
      <c r="F112" s="153" t="s">
        <v>55</v>
      </c>
      <c r="G112" s="153" t="s">
        <v>55</v>
      </c>
      <c r="H112" s="153" t="s">
        <v>55</v>
      </c>
      <c r="I112" s="153" t="s">
        <v>55</v>
      </c>
      <c r="J112" s="153" t="s">
        <v>55</v>
      </c>
      <c r="K112" s="153" t="s">
        <v>55</v>
      </c>
      <c r="L112" s="48" t="s">
        <v>56</v>
      </c>
      <c r="M112" s="42" t="s">
        <v>47</v>
      </c>
    </row>
    <row r="113" spans="1:13" ht="14" x14ac:dyDescent="0.3">
      <c r="A113" s="45" t="s">
        <v>47</v>
      </c>
      <c r="B113" s="154" t="s">
        <v>47</v>
      </c>
      <c r="C113" s="155" t="s">
        <v>47</v>
      </c>
      <c r="D113" s="153" t="s">
        <v>57</v>
      </c>
      <c r="E113" s="153" t="s">
        <v>58</v>
      </c>
      <c r="F113" s="153" t="s">
        <v>59</v>
      </c>
      <c r="G113" s="153" t="s">
        <v>60</v>
      </c>
      <c r="H113" s="153" t="s">
        <v>61</v>
      </c>
      <c r="I113" s="153" t="s">
        <v>62</v>
      </c>
      <c r="J113" s="153" t="s">
        <v>63</v>
      </c>
      <c r="K113" s="153" t="s">
        <v>64</v>
      </c>
      <c r="L113" s="48" t="s">
        <v>65</v>
      </c>
      <c r="M113" s="42" t="s">
        <v>47</v>
      </c>
    </row>
    <row r="114" spans="1:13" ht="23.5" x14ac:dyDescent="0.3">
      <c r="A114" s="45" t="s">
        <v>47</v>
      </c>
      <c r="B114" s="156" t="s">
        <v>66</v>
      </c>
      <c r="C114" s="157" t="s">
        <v>47</v>
      </c>
      <c r="D114" s="77" t="s">
        <v>67</v>
      </c>
      <c r="E114" s="77" t="s">
        <v>67</v>
      </c>
      <c r="F114" s="77" t="s">
        <v>67</v>
      </c>
      <c r="G114" s="77" t="s">
        <v>67</v>
      </c>
      <c r="H114" s="77" t="s">
        <v>67</v>
      </c>
      <c r="I114" s="77" t="s">
        <v>67</v>
      </c>
      <c r="J114" s="77" t="s">
        <v>67</v>
      </c>
      <c r="K114" s="77" t="s">
        <v>67</v>
      </c>
      <c r="L114" s="151" t="s">
        <v>47</v>
      </c>
      <c r="M114" s="42" t="s">
        <v>47</v>
      </c>
    </row>
    <row r="115" spans="1:13" ht="14" x14ac:dyDescent="0.3">
      <c r="A115" s="45" t="s">
        <v>47</v>
      </c>
      <c r="B115" s="158" t="s">
        <v>68</v>
      </c>
      <c r="C115" s="157" t="s">
        <v>47</v>
      </c>
      <c r="D115" s="77" t="s">
        <v>47</v>
      </c>
      <c r="E115" s="77" t="s">
        <v>47</v>
      </c>
      <c r="F115" s="77" t="s">
        <v>47</v>
      </c>
      <c r="G115" s="77" t="s">
        <v>47</v>
      </c>
      <c r="H115" s="77" t="s">
        <v>47</v>
      </c>
      <c r="I115" s="77" t="s">
        <v>47</v>
      </c>
      <c r="J115" s="77" t="s">
        <v>47</v>
      </c>
      <c r="K115" s="77" t="s">
        <v>47</v>
      </c>
      <c r="L115" s="159" t="s">
        <v>47</v>
      </c>
      <c r="M115" s="42" t="s">
        <v>47</v>
      </c>
    </row>
    <row r="116" spans="1:13" ht="14" x14ac:dyDescent="0.3">
      <c r="A116" s="45" t="s">
        <v>47</v>
      </c>
      <c r="B116" s="160" t="s">
        <v>69</v>
      </c>
      <c r="C116" s="161"/>
      <c r="D116" s="162">
        <v>40000000</v>
      </c>
      <c r="E116" s="162">
        <v>36680000</v>
      </c>
      <c r="F116" s="162">
        <v>33345788</v>
      </c>
      <c r="G116" s="162">
        <v>29544368</v>
      </c>
      <c r="H116" s="162">
        <v>26205855</v>
      </c>
      <c r="I116" s="162">
        <v>22877711</v>
      </c>
      <c r="J116" s="162">
        <v>19537565</v>
      </c>
      <c r="K116" s="162">
        <v>16216179</v>
      </c>
      <c r="L116" s="50">
        <f>(SUM(D116:K116))*C116</f>
        <v>0</v>
      </c>
      <c r="M116" s="42" t="s">
        <v>47</v>
      </c>
    </row>
    <row r="117" spans="1:13" ht="14" x14ac:dyDescent="0.3">
      <c r="A117" s="45" t="s">
        <v>47</v>
      </c>
      <c r="B117" s="160" t="s">
        <v>70</v>
      </c>
      <c r="C117" s="161"/>
      <c r="D117" s="162">
        <v>4000000</v>
      </c>
      <c r="E117" s="162">
        <v>3668000</v>
      </c>
      <c r="F117" s="162">
        <v>3334579</v>
      </c>
      <c r="G117" s="162">
        <v>2954437</v>
      </c>
      <c r="H117" s="162">
        <v>2620585</v>
      </c>
      <c r="I117" s="162">
        <v>2287771</v>
      </c>
      <c r="J117" s="162">
        <v>1953757</v>
      </c>
      <c r="K117" s="162">
        <v>1621618</v>
      </c>
      <c r="L117" s="50">
        <f>(SUM(D117:K117))*C117</f>
        <v>0</v>
      </c>
      <c r="M117" s="42" t="s">
        <v>47</v>
      </c>
    </row>
    <row r="118" spans="1:13" ht="14" x14ac:dyDescent="0.3">
      <c r="A118" s="45" t="s">
        <v>47</v>
      </c>
      <c r="B118" s="158" t="s">
        <v>71</v>
      </c>
      <c r="C118" s="157" t="s">
        <v>47</v>
      </c>
      <c r="D118" s="77" t="s">
        <v>47</v>
      </c>
      <c r="E118" s="77" t="s">
        <v>47</v>
      </c>
      <c r="F118" s="77" t="s">
        <v>47</v>
      </c>
      <c r="G118" s="77" t="s">
        <v>47</v>
      </c>
      <c r="H118" s="77" t="s">
        <v>47</v>
      </c>
      <c r="I118" s="77" t="s">
        <v>47</v>
      </c>
      <c r="J118" s="77" t="s">
        <v>47</v>
      </c>
      <c r="K118" s="77" t="s">
        <v>47</v>
      </c>
      <c r="L118" s="50"/>
      <c r="M118" s="42" t="s">
        <v>47</v>
      </c>
    </row>
    <row r="119" spans="1:13" ht="14" x14ac:dyDescent="0.3">
      <c r="A119" s="45" t="s">
        <v>47</v>
      </c>
      <c r="B119" s="160" t="s">
        <v>69</v>
      </c>
      <c r="C119" s="161"/>
      <c r="D119" s="162">
        <v>9000000</v>
      </c>
      <c r="E119" s="162">
        <v>8253000</v>
      </c>
      <c r="F119" s="162">
        <v>7502802</v>
      </c>
      <c r="G119" s="162">
        <v>6647483</v>
      </c>
      <c r="H119" s="162">
        <v>5896317</v>
      </c>
      <c r="I119" s="162">
        <v>5147485</v>
      </c>
      <c r="J119" s="162">
        <v>4395952</v>
      </c>
      <c r="K119" s="162">
        <v>3648640</v>
      </c>
      <c r="L119" s="50">
        <f t="shared" ref="L119:L120" si="8">(SUM(D119:K119))*C119</f>
        <v>0</v>
      </c>
      <c r="M119" s="42" t="s">
        <v>47</v>
      </c>
    </row>
    <row r="120" spans="1:13" ht="14" x14ac:dyDescent="0.3">
      <c r="A120" s="45" t="s">
        <v>47</v>
      </c>
      <c r="B120" s="160" t="s">
        <v>70</v>
      </c>
      <c r="C120" s="161"/>
      <c r="D120" s="162">
        <v>1000000</v>
      </c>
      <c r="E120" s="162">
        <v>917000</v>
      </c>
      <c r="F120" s="162">
        <v>833645</v>
      </c>
      <c r="G120" s="162">
        <v>738609</v>
      </c>
      <c r="H120" s="162">
        <v>655146</v>
      </c>
      <c r="I120" s="162">
        <v>571943</v>
      </c>
      <c r="J120" s="162">
        <v>488439</v>
      </c>
      <c r="K120" s="162">
        <v>405404</v>
      </c>
      <c r="L120" s="50">
        <f t="shared" si="8"/>
        <v>0</v>
      </c>
      <c r="M120" s="42" t="s">
        <v>47</v>
      </c>
    </row>
    <row r="121" spans="1:13" ht="23.5" x14ac:dyDescent="0.3">
      <c r="A121" s="45" t="s">
        <v>47</v>
      </c>
      <c r="B121" s="82" t="s">
        <v>47</v>
      </c>
      <c r="C121" s="163" t="s">
        <v>72</v>
      </c>
      <c r="D121" s="164">
        <v>54000000</v>
      </c>
      <c r="E121" s="164">
        <v>49518000</v>
      </c>
      <c r="F121" s="164">
        <v>45016814</v>
      </c>
      <c r="G121" s="164">
        <v>39884897</v>
      </c>
      <c r="H121" s="164">
        <v>35377904</v>
      </c>
      <c r="I121" s="164">
        <v>30884910</v>
      </c>
      <c r="J121" s="164">
        <v>26375713</v>
      </c>
      <c r="K121" s="164">
        <v>21891842</v>
      </c>
      <c r="L121" s="52" t="s">
        <v>47</v>
      </c>
      <c r="M121" s="42" t="s">
        <v>47</v>
      </c>
    </row>
    <row r="122" spans="1:13" ht="14" x14ac:dyDescent="0.3">
      <c r="A122" s="45" t="s">
        <v>47</v>
      </c>
      <c r="B122" s="86"/>
      <c r="C122" s="86"/>
      <c r="D122" s="58"/>
      <c r="E122" s="58"/>
      <c r="F122" s="58"/>
      <c r="G122" s="58"/>
      <c r="H122" s="58"/>
      <c r="I122" s="58"/>
      <c r="J122" s="58"/>
      <c r="K122" s="58"/>
      <c r="L122" s="43" t="s">
        <v>47</v>
      </c>
      <c r="M122" s="42" t="s">
        <v>47</v>
      </c>
    </row>
    <row r="123" spans="1:13" ht="12.75" customHeight="1" x14ac:dyDescent="0.3">
      <c r="A123" s="45" t="s">
        <v>47</v>
      </c>
      <c r="B123" s="188" t="s">
        <v>97</v>
      </c>
      <c r="C123" s="189"/>
      <c r="D123" s="189"/>
      <c r="E123" s="189"/>
      <c r="F123" s="189"/>
      <c r="G123" s="54" t="s">
        <v>47</v>
      </c>
      <c r="H123" s="54" t="s">
        <v>47</v>
      </c>
      <c r="I123" s="54" t="s">
        <v>47</v>
      </c>
      <c r="J123" s="54" t="s">
        <v>47</v>
      </c>
      <c r="K123" s="54" t="s">
        <v>47</v>
      </c>
      <c r="L123" s="55">
        <f>L116+L117+L119+L120</f>
        <v>0</v>
      </c>
      <c r="M123" s="42" t="s">
        <v>47</v>
      </c>
    </row>
    <row r="124" spans="1:13" ht="14" x14ac:dyDescent="0.3">
      <c r="A124" s="45" t="s">
        <v>47</v>
      </c>
      <c r="B124" s="59" t="s">
        <v>47</v>
      </c>
      <c r="C124" s="60" t="s">
        <v>47</v>
      </c>
      <c r="D124" s="40" t="s">
        <v>47</v>
      </c>
      <c r="E124" s="40" t="s">
        <v>47</v>
      </c>
      <c r="F124" s="40" t="s">
        <v>47</v>
      </c>
      <c r="G124" s="40" t="s">
        <v>47</v>
      </c>
      <c r="H124" s="40" t="s">
        <v>47</v>
      </c>
      <c r="I124" s="40" t="s">
        <v>47</v>
      </c>
      <c r="J124" s="40" t="s">
        <v>47</v>
      </c>
      <c r="K124" s="40" t="s">
        <v>47</v>
      </c>
      <c r="L124" s="40" t="s">
        <v>47</v>
      </c>
      <c r="M124" s="42" t="s">
        <v>47</v>
      </c>
    </row>
    <row r="125" spans="1:13" ht="46.5" x14ac:dyDescent="0.3">
      <c r="A125" s="45" t="s">
        <v>98</v>
      </c>
      <c r="B125" s="46" t="s">
        <v>53</v>
      </c>
      <c r="C125" s="47" t="s">
        <v>99</v>
      </c>
      <c r="D125" s="47" t="s">
        <v>55</v>
      </c>
      <c r="E125" s="47" t="s">
        <v>55</v>
      </c>
      <c r="F125" s="47" t="s">
        <v>55</v>
      </c>
      <c r="G125" s="47" t="s">
        <v>55</v>
      </c>
      <c r="H125" s="47" t="s">
        <v>55</v>
      </c>
      <c r="I125" s="47" t="s">
        <v>55</v>
      </c>
      <c r="J125" s="47" t="s">
        <v>55</v>
      </c>
      <c r="K125" s="47" t="s">
        <v>55</v>
      </c>
      <c r="L125" s="48" t="s">
        <v>56</v>
      </c>
      <c r="M125" s="42" t="s">
        <v>47</v>
      </c>
    </row>
    <row r="126" spans="1:13" ht="14" x14ac:dyDescent="0.3">
      <c r="A126" s="45" t="s">
        <v>47</v>
      </c>
      <c r="B126" s="72" t="s">
        <v>47</v>
      </c>
      <c r="C126" s="73" t="s">
        <v>47</v>
      </c>
      <c r="D126" s="47" t="s">
        <v>57</v>
      </c>
      <c r="E126" s="47" t="s">
        <v>58</v>
      </c>
      <c r="F126" s="47" t="s">
        <v>59</v>
      </c>
      <c r="G126" s="47" t="s">
        <v>60</v>
      </c>
      <c r="H126" s="47" t="s">
        <v>61</v>
      </c>
      <c r="I126" s="47" t="s">
        <v>62</v>
      </c>
      <c r="J126" s="47" t="s">
        <v>63</v>
      </c>
      <c r="K126" s="47" t="s">
        <v>64</v>
      </c>
      <c r="L126" s="48" t="s">
        <v>65</v>
      </c>
      <c r="M126" s="42" t="s">
        <v>47</v>
      </c>
    </row>
    <row r="127" spans="1:13" ht="23.5" x14ac:dyDescent="0.3">
      <c r="A127" s="45" t="s">
        <v>47</v>
      </c>
      <c r="B127" s="74" t="s">
        <v>66</v>
      </c>
      <c r="C127" s="75" t="s">
        <v>47</v>
      </c>
      <c r="D127" s="76" t="s">
        <v>67</v>
      </c>
      <c r="E127" s="76" t="s">
        <v>67</v>
      </c>
      <c r="F127" s="76" t="s">
        <v>67</v>
      </c>
      <c r="G127" s="76" t="s">
        <v>67</v>
      </c>
      <c r="H127" s="76" t="s">
        <v>67</v>
      </c>
      <c r="I127" s="76" t="s">
        <v>67</v>
      </c>
      <c r="J127" s="76" t="s">
        <v>67</v>
      </c>
      <c r="K127" s="76" t="s">
        <v>67</v>
      </c>
      <c r="L127" s="151" t="s">
        <v>47</v>
      </c>
      <c r="M127" s="42" t="s">
        <v>47</v>
      </c>
    </row>
    <row r="128" spans="1:13" ht="14" x14ac:dyDescent="0.3">
      <c r="A128" s="45" t="s">
        <v>47</v>
      </c>
      <c r="B128" s="78" t="s">
        <v>68</v>
      </c>
      <c r="C128" s="75" t="s">
        <v>47</v>
      </c>
      <c r="D128" s="76" t="s">
        <v>47</v>
      </c>
      <c r="E128" s="77" t="s">
        <v>47</v>
      </c>
      <c r="F128" s="79" t="s">
        <v>47</v>
      </c>
      <c r="G128" s="79" t="s">
        <v>47</v>
      </c>
      <c r="H128" s="79" t="s">
        <v>47</v>
      </c>
      <c r="I128" s="79" t="s">
        <v>47</v>
      </c>
      <c r="J128" s="79" t="s">
        <v>47</v>
      </c>
      <c r="K128" s="79" t="s">
        <v>47</v>
      </c>
      <c r="L128" s="80" t="s">
        <v>47</v>
      </c>
      <c r="M128" s="42" t="s">
        <v>47</v>
      </c>
    </row>
    <row r="129" spans="1:13" ht="14" x14ac:dyDescent="0.3">
      <c r="A129" s="45" t="s">
        <v>47</v>
      </c>
      <c r="B129" s="81" t="s">
        <v>69</v>
      </c>
      <c r="C129" s="107"/>
      <c r="D129" s="49">
        <v>40000000</v>
      </c>
      <c r="E129" s="49">
        <v>36680000</v>
      </c>
      <c r="F129" s="49">
        <v>33345788</v>
      </c>
      <c r="G129" s="49">
        <v>29544368</v>
      </c>
      <c r="H129" s="49">
        <v>26205855</v>
      </c>
      <c r="I129" s="49">
        <v>22877711</v>
      </c>
      <c r="J129" s="49">
        <v>19537565</v>
      </c>
      <c r="K129" s="49">
        <v>16216179</v>
      </c>
      <c r="L129" s="50">
        <f>(SUM(D129:K129))*C129</f>
        <v>0</v>
      </c>
      <c r="M129" s="42" t="s">
        <v>47</v>
      </c>
    </row>
    <row r="130" spans="1:13" ht="14" x14ac:dyDescent="0.3">
      <c r="A130" s="45" t="s">
        <v>47</v>
      </c>
      <c r="B130" s="81" t="s">
        <v>70</v>
      </c>
      <c r="C130" s="107"/>
      <c r="D130" s="49">
        <v>4000000</v>
      </c>
      <c r="E130" s="49">
        <v>3668000</v>
      </c>
      <c r="F130" s="49">
        <v>3334579</v>
      </c>
      <c r="G130" s="49">
        <v>2954437</v>
      </c>
      <c r="H130" s="49">
        <v>2620585</v>
      </c>
      <c r="I130" s="49">
        <v>2287771</v>
      </c>
      <c r="J130" s="49">
        <v>1953757</v>
      </c>
      <c r="K130" s="49">
        <v>1621618</v>
      </c>
      <c r="L130" s="50">
        <f>(SUM(D130:K130))*C130</f>
        <v>0</v>
      </c>
      <c r="M130" s="42" t="s">
        <v>47</v>
      </c>
    </row>
    <row r="131" spans="1:13" ht="14" x14ac:dyDescent="0.3">
      <c r="A131" s="45" t="s">
        <v>47</v>
      </c>
      <c r="B131" s="78" t="s">
        <v>71</v>
      </c>
      <c r="C131" s="75" t="s">
        <v>47</v>
      </c>
      <c r="D131" s="76" t="s">
        <v>47</v>
      </c>
      <c r="E131" s="76" t="s">
        <v>47</v>
      </c>
      <c r="F131" s="76" t="s">
        <v>47</v>
      </c>
      <c r="G131" s="76" t="s">
        <v>47</v>
      </c>
      <c r="H131" s="76" t="s">
        <v>47</v>
      </c>
      <c r="I131" s="76" t="s">
        <v>47</v>
      </c>
      <c r="J131" s="76" t="s">
        <v>47</v>
      </c>
      <c r="K131" s="76" t="s">
        <v>47</v>
      </c>
      <c r="L131" s="50"/>
      <c r="M131" s="42" t="s">
        <v>47</v>
      </c>
    </row>
    <row r="132" spans="1:13" ht="14" x14ac:dyDescent="0.3">
      <c r="A132" s="45" t="s">
        <v>47</v>
      </c>
      <c r="B132" s="81" t="s">
        <v>69</v>
      </c>
      <c r="C132" s="107"/>
      <c r="D132" s="49">
        <v>9000000</v>
      </c>
      <c r="E132" s="49">
        <v>8253000</v>
      </c>
      <c r="F132" s="49">
        <v>7502802</v>
      </c>
      <c r="G132" s="49">
        <v>6647483</v>
      </c>
      <c r="H132" s="49">
        <v>5896317</v>
      </c>
      <c r="I132" s="49">
        <v>5147485</v>
      </c>
      <c r="J132" s="49">
        <v>4395952</v>
      </c>
      <c r="K132" s="49">
        <v>3648640</v>
      </c>
      <c r="L132" s="50">
        <f t="shared" ref="L132:L133" si="9">(SUM(D132:K132))*C132</f>
        <v>0</v>
      </c>
      <c r="M132" s="42" t="s">
        <v>47</v>
      </c>
    </row>
    <row r="133" spans="1:13" ht="14" x14ac:dyDescent="0.3">
      <c r="A133" s="45" t="s">
        <v>47</v>
      </c>
      <c r="B133" s="81" t="s">
        <v>70</v>
      </c>
      <c r="C133" s="107"/>
      <c r="D133" s="49">
        <v>1000000</v>
      </c>
      <c r="E133" s="49">
        <v>917000</v>
      </c>
      <c r="F133" s="49">
        <v>833645</v>
      </c>
      <c r="G133" s="49">
        <v>738609</v>
      </c>
      <c r="H133" s="49">
        <v>655146</v>
      </c>
      <c r="I133" s="49">
        <v>571943</v>
      </c>
      <c r="J133" s="49">
        <v>488439</v>
      </c>
      <c r="K133" s="49">
        <v>405404</v>
      </c>
      <c r="L133" s="50">
        <f t="shared" si="9"/>
        <v>0</v>
      </c>
      <c r="M133" s="42" t="s">
        <v>47</v>
      </c>
    </row>
    <row r="134" spans="1:13" ht="23.5" x14ac:dyDescent="0.3">
      <c r="A134" s="45" t="s">
        <v>47</v>
      </c>
      <c r="B134" s="82" t="s">
        <v>47</v>
      </c>
      <c r="C134" s="83" t="s">
        <v>72</v>
      </c>
      <c r="D134" s="51">
        <v>54000000</v>
      </c>
      <c r="E134" s="51">
        <v>49518000</v>
      </c>
      <c r="F134" s="51">
        <v>45016814</v>
      </c>
      <c r="G134" s="51">
        <v>39884897</v>
      </c>
      <c r="H134" s="51">
        <v>35377904</v>
      </c>
      <c r="I134" s="51">
        <v>30884910</v>
      </c>
      <c r="J134" s="51">
        <v>26375713</v>
      </c>
      <c r="K134" s="51">
        <v>21891842</v>
      </c>
      <c r="L134" s="52" t="s">
        <v>47</v>
      </c>
      <c r="M134" s="42" t="s">
        <v>47</v>
      </c>
    </row>
    <row r="135" spans="1:13" ht="14" x14ac:dyDescent="0.3">
      <c r="A135" s="45" t="s">
        <v>47</v>
      </c>
      <c r="B135" s="86"/>
      <c r="C135" s="86"/>
      <c r="D135" s="58"/>
      <c r="E135" s="58"/>
      <c r="F135" s="58"/>
      <c r="G135" s="58"/>
      <c r="H135" s="58"/>
      <c r="I135" s="58"/>
      <c r="J135" s="58"/>
      <c r="K135" s="58"/>
      <c r="L135" s="43" t="s">
        <v>47</v>
      </c>
      <c r="M135" s="42" t="s">
        <v>47</v>
      </c>
    </row>
    <row r="136" spans="1:13" ht="12.75" customHeight="1" x14ac:dyDescent="0.3">
      <c r="A136" s="45" t="s">
        <v>47</v>
      </c>
      <c r="B136" s="188" t="s">
        <v>100</v>
      </c>
      <c r="C136" s="189"/>
      <c r="D136" s="189"/>
      <c r="E136" s="189"/>
      <c r="F136" s="189"/>
      <c r="G136" s="54" t="s">
        <v>47</v>
      </c>
      <c r="H136" s="54" t="s">
        <v>47</v>
      </c>
      <c r="I136" s="54" t="s">
        <v>47</v>
      </c>
      <c r="J136" s="54" t="s">
        <v>47</v>
      </c>
      <c r="K136" s="54" t="s">
        <v>47</v>
      </c>
      <c r="L136" s="55">
        <f>L129+L130+L132+L133</f>
        <v>0</v>
      </c>
      <c r="M136" s="42" t="s">
        <v>47</v>
      </c>
    </row>
    <row r="137" spans="1:13" ht="14" x14ac:dyDescent="0.3">
      <c r="A137" s="45" t="s">
        <v>47</v>
      </c>
      <c r="B137" s="59" t="s">
        <v>47</v>
      </c>
      <c r="C137" s="60" t="s">
        <v>47</v>
      </c>
      <c r="D137" s="40" t="s">
        <v>47</v>
      </c>
      <c r="E137" s="40" t="s">
        <v>47</v>
      </c>
      <c r="F137" s="40" t="s">
        <v>47</v>
      </c>
      <c r="G137" s="40" t="s">
        <v>47</v>
      </c>
      <c r="H137" s="40" t="s">
        <v>47</v>
      </c>
      <c r="I137" s="40" t="s">
        <v>47</v>
      </c>
      <c r="J137" s="40" t="s">
        <v>47</v>
      </c>
      <c r="K137" s="40" t="s">
        <v>47</v>
      </c>
      <c r="L137" s="40" t="s">
        <v>47</v>
      </c>
      <c r="M137" s="42" t="s">
        <v>47</v>
      </c>
    </row>
    <row r="138" spans="1:13" ht="46.5" x14ac:dyDescent="0.3">
      <c r="A138" s="45" t="s">
        <v>101</v>
      </c>
      <c r="B138" s="46" t="s">
        <v>53</v>
      </c>
      <c r="C138" s="47" t="s">
        <v>102</v>
      </c>
      <c r="D138" s="47" t="s">
        <v>55</v>
      </c>
      <c r="E138" s="47" t="s">
        <v>55</v>
      </c>
      <c r="F138" s="47" t="s">
        <v>55</v>
      </c>
      <c r="G138" s="47" t="s">
        <v>55</v>
      </c>
      <c r="H138" s="47" t="s">
        <v>55</v>
      </c>
      <c r="I138" s="47" t="s">
        <v>55</v>
      </c>
      <c r="J138" s="47" t="s">
        <v>55</v>
      </c>
      <c r="K138" s="47" t="s">
        <v>55</v>
      </c>
      <c r="L138" s="48" t="s">
        <v>56</v>
      </c>
      <c r="M138" s="42" t="s">
        <v>47</v>
      </c>
    </row>
    <row r="139" spans="1:13" ht="14" x14ac:dyDescent="0.3">
      <c r="A139" s="45" t="s">
        <v>47</v>
      </c>
      <c r="B139" s="72" t="s">
        <v>47</v>
      </c>
      <c r="C139" s="73" t="s">
        <v>47</v>
      </c>
      <c r="D139" s="47" t="s">
        <v>57</v>
      </c>
      <c r="E139" s="47" t="s">
        <v>58</v>
      </c>
      <c r="F139" s="47" t="s">
        <v>59</v>
      </c>
      <c r="G139" s="47" t="s">
        <v>60</v>
      </c>
      <c r="H139" s="47" t="s">
        <v>61</v>
      </c>
      <c r="I139" s="47" t="s">
        <v>62</v>
      </c>
      <c r="J139" s="47" t="s">
        <v>63</v>
      </c>
      <c r="K139" s="47" t="s">
        <v>64</v>
      </c>
      <c r="L139" s="48" t="s">
        <v>65</v>
      </c>
      <c r="M139" s="42" t="s">
        <v>47</v>
      </c>
    </row>
    <row r="140" spans="1:13" ht="23.5" x14ac:dyDescent="0.3">
      <c r="A140" s="45" t="s">
        <v>47</v>
      </c>
      <c r="B140" s="74" t="s">
        <v>66</v>
      </c>
      <c r="C140" s="75" t="s">
        <v>47</v>
      </c>
      <c r="D140" s="76" t="s">
        <v>67</v>
      </c>
      <c r="E140" s="76" t="s">
        <v>67</v>
      </c>
      <c r="F140" s="76" t="s">
        <v>67</v>
      </c>
      <c r="G140" s="76" t="s">
        <v>67</v>
      </c>
      <c r="H140" s="76" t="s">
        <v>67</v>
      </c>
      <c r="I140" s="76" t="s">
        <v>67</v>
      </c>
      <c r="J140" s="76" t="s">
        <v>67</v>
      </c>
      <c r="K140" s="76" t="s">
        <v>67</v>
      </c>
      <c r="L140" s="151" t="s">
        <v>47</v>
      </c>
      <c r="M140" s="42" t="s">
        <v>47</v>
      </c>
    </row>
    <row r="141" spans="1:13" ht="14" x14ac:dyDescent="0.3">
      <c r="A141" s="45" t="s">
        <v>47</v>
      </c>
      <c r="B141" s="78" t="s">
        <v>68</v>
      </c>
      <c r="C141" s="75" t="s">
        <v>47</v>
      </c>
      <c r="D141" s="76" t="s">
        <v>47</v>
      </c>
      <c r="E141" s="77" t="s">
        <v>47</v>
      </c>
      <c r="F141" s="79" t="s">
        <v>47</v>
      </c>
      <c r="G141" s="79" t="s">
        <v>47</v>
      </c>
      <c r="H141" s="79" t="s">
        <v>47</v>
      </c>
      <c r="I141" s="79" t="s">
        <v>47</v>
      </c>
      <c r="J141" s="79" t="s">
        <v>47</v>
      </c>
      <c r="K141" s="79" t="s">
        <v>47</v>
      </c>
      <c r="L141" s="80" t="s">
        <v>47</v>
      </c>
      <c r="M141" s="42" t="s">
        <v>47</v>
      </c>
    </row>
    <row r="142" spans="1:13" ht="14" x14ac:dyDescent="0.3">
      <c r="A142" s="45" t="s">
        <v>47</v>
      </c>
      <c r="B142" s="81" t="s">
        <v>69</v>
      </c>
      <c r="C142" s="107"/>
      <c r="D142" s="49">
        <v>40000000</v>
      </c>
      <c r="E142" s="49">
        <v>36680000</v>
      </c>
      <c r="F142" s="49">
        <v>33345788</v>
      </c>
      <c r="G142" s="49">
        <v>29544368</v>
      </c>
      <c r="H142" s="49">
        <v>26205855</v>
      </c>
      <c r="I142" s="49">
        <v>22877711</v>
      </c>
      <c r="J142" s="49">
        <v>19537565</v>
      </c>
      <c r="K142" s="49">
        <v>16216179</v>
      </c>
      <c r="L142" s="50">
        <f>(SUM(D142:K142))*C142</f>
        <v>0</v>
      </c>
      <c r="M142" s="42" t="s">
        <v>47</v>
      </c>
    </row>
    <row r="143" spans="1:13" ht="14" x14ac:dyDescent="0.3">
      <c r="A143" s="45" t="s">
        <v>47</v>
      </c>
      <c r="B143" s="81" t="s">
        <v>70</v>
      </c>
      <c r="C143" s="107"/>
      <c r="D143" s="49">
        <v>4000000</v>
      </c>
      <c r="E143" s="49">
        <v>3668000</v>
      </c>
      <c r="F143" s="49">
        <v>3334579</v>
      </c>
      <c r="G143" s="49">
        <v>2954437</v>
      </c>
      <c r="H143" s="49">
        <v>2620585</v>
      </c>
      <c r="I143" s="49">
        <v>2287771</v>
      </c>
      <c r="J143" s="49">
        <v>1953757</v>
      </c>
      <c r="K143" s="49">
        <v>1621618</v>
      </c>
      <c r="L143" s="50">
        <f>(SUM(D143:K143))*C143</f>
        <v>0</v>
      </c>
      <c r="M143" s="42" t="s">
        <v>47</v>
      </c>
    </row>
    <row r="144" spans="1:13" ht="14" x14ac:dyDescent="0.3">
      <c r="A144" s="45" t="s">
        <v>47</v>
      </c>
      <c r="B144" s="78" t="s">
        <v>71</v>
      </c>
      <c r="C144" s="75" t="s">
        <v>47</v>
      </c>
      <c r="D144" s="76" t="s">
        <v>47</v>
      </c>
      <c r="E144" s="76" t="s">
        <v>47</v>
      </c>
      <c r="F144" s="76" t="s">
        <v>47</v>
      </c>
      <c r="G144" s="76" t="s">
        <v>47</v>
      </c>
      <c r="H144" s="76" t="s">
        <v>47</v>
      </c>
      <c r="I144" s="76" t="s">
        <v>47</v>
      </c>
      <c r="J144" s="76" t="s">
        <v>47</v>
      </c>
      <c r="K144" s="76" t="s">
        <v>47</v>
      </c>
      <c r="L144" s="50"/>
      <c r="M144" s="42" t="s">
        <v>47</v>
      </c>
    </row>
    <row r="145" spans="1:13" ht="14" x14ac:dyDescent="0.3">
      <c r="A145" s="45" t="s">
        <v>47</v>
      </c>
      <c r="B145" s="81" t="s">
        <v>69</v>
      </c>
      <c r="C145" s="107"/>
      <c r="D145" s="49">
        <v>9000000</v>
      </c>
      <c r="E145" s="49">
        <v>8253000</v>
      </c>
      <c r="F145" s="49">
        <v>7502802</v>
      </c>
      <c r="G145" s="49">
        <v>6647483</v>
      </c>
      <c r="H145" s="49">
        <v>5896317</v>
      </c>
      <c r="I145" s="49">
        <v>5147485</v>
      </c>
      <c r="J145" s="49">
        <v>4395952</v>
      </c>
      <c r="K145" s="49">
        <v>3648640</v>
      </c>
      <c r="L145" s="50">
        <f t="shared" ref="L145:L146" si="10">(SUM(D145:K145))*C145</f>
        <v>0</v>
      </c>
      <c r="M145" s="42" t="s">
        <v>47</v>
      </c>
    </row>
    <row r="146" spans="1:13" ht="14" x14ac:dyDescent="0.3">
      <c r="A146" s="45" t="s">
        <v>47</v>
      </c>
      <c r="B146" s="81" t="s">
        <v>70</v>
      </c>
      <c r="C146" s="107"/>
      <c r="D146" s="49">
        <v>1000000</v>
      </c>
      <c r="E146" s="49">
        <v>917000</v>
      </c>
      <c r="F146" s="49">
        <v>833645</v>
      </c>
      <c r="G146" s="49">
        <v>738609</v>
      </c>
      <c r="H146" s="49">
        <v>655146</v>
      </c>
      <c r="I146" s="49">
        <v>571943</v>
      </c>
      <c r="J146" s="49">
        <v>488439</v>
      </c>
      <c r="K146" s="49">
        <v>405404</v>
      </c>
      <c r="L146" s="50">
        <f t="shared" si="10"/>
        <v>0</v>
      </c>
      <c r="M146" s="42" t="s">
        <v>47</v>
      </c>
    </row>
    <row r="147" spans="1:13" ht="23.5" x14ac:dyDescent="0.3">
      <c r="A147" s="45" t="s">
        <v>47</v>
      </c>
      <c r="B147" s="82" t="s">
        <v>47</v>
      </c>
      <c r="C147" s="83" t="s">
        <v>72</v>
      </c>
      <c r="D147" s="51">
        <v>54000000</v>
      </c>
      <c r="E147" s="51">
        <v>49518000</v>
      </c>
      <c r="F147" s="51">
        <v>45016814</v>
      </c>
      <c r="G147" s="51">
        <v>39884897</v>
      </c>
      <c r="H147" s="51">
        <v>35377904</v>
      </c>
      <c r="I147" s="51">
        <v>30884910</v>
      </c>
      <c r="J147" s="51">
        <v>26375713</v>
      </c>
      <c r="K147" s="51">
        <v>21891842</v>
      </c>
      <c r="L147" s="52" t="s">
        <v>47</v>
      </c>
      <c r="M147" s="42" t="s">
        <v>47</v>
      </c>
    </row>
    <row r="148" spans="1:13" ht="14" x14ac:dyDescent="0.3">
      <c r="A148" s="45" t="s">
        <v>47</v>
      </c>
      <c r="B148" s="86"/>
      <c r="C148" s="86"/>
      <c r="D148" s="58"/>
      <c r="E148" s="58"/>
      <c r="F148" s="58"/>
      <c r="G148" s="58"/>
      <c r="H148" s="58"/>
      <c r="I148" s="58"/>
      <c r="J148" s="58"/>
      <c r="K148" s="58"/>
      <c r="L148" s="43" t="s">
        <v>47</v>
      </c>
      <c r="M148" s="42" t="s">
        <v>47</v>
      </c>
    </row>
    <row r="149" spans="1:13" ht="12.75" customHeight="1" x14ac:dyDescent="0.3">
      <c r="A149" s="45" t="s">
        <v>47</v>
      </c>
      <c r="B149" s="188" t="s">
        <v>103</v>
      </c>
      <c r="C149" s="189"/>
      <c r="D149" s="189"/>
      <c r="E149" s="189"/>
      <c r="F149" s="189"/>
      <c r="G149" s="54" t="s">
        <v>47</v>
      </c>
      <c r="H149" s="54" t="s">
        <v>47</v>
      </c>
      <c r="I149" s="54" t="s">
        <v>47</v>
      </c>
      <c r="J149" s="54" t="s">
        <v>47</v>
      </c>
      <c r="K149" s="54" t="s">
        <v>47</v>
      </c>
      <c r="L149" s="55">
        <f>L142+L143+L145+L146</f>
        <v>0</v>
      </c>
      <c r="M149" s="42" t="s">
        <v>47</v>
      </c>
    </row>
    <row r="150" spans="1:13" ht="14" x14ac:dyDescent="0.3">
      <c r="A150" s="45" t="s">
        <v>47</v>
      </c>
      <c r="B150" s="59" t="s">
        <v>47</v>
      </c>
      <c r="C150" s="60" t="s">
        <v>47</v>
      </c>
      <c r="D150" s="40" t="s">
        <v>47</v>
      </c>
      <c r="E150" s="40" t="s">
        <v>47</v>
      </c>
      <c r="F150" s="40" t="s">
        <v>47</v>
      </c>
      <c r="G150" s="40" t="s">
        <v>47</v>
      </c>
      <c r="H150" s="40" t="s">
        <v>47</v>
      </c>
      <c r="I150" s="40" t="s">
        <v>47</v>
      </c>
      <c r="J150" s="40" t="s">
        <v>47</v>
      </c>
      <c r="K150" s="40" t="s">
        <v>47</v>
      </c>
      <c r="L150" s="40" t="s">
        <v>47</v>
      </c>
      <c r="M150" s="42" t="s">
        <v>47</v>
      </c>
    </row>
    <row r="151" spans="1:13" ht="46.5" x14ac:dyDescent="0.3">
      <c r="A151" s="45" t="s">
        <v>104</v>
      </c>
      <c r="B151" s="46" t="s">
        <v>53</v>
      </c>
      <c r="C151" s="47" t="s">
        <v>105</v>
      </c>
      <c r="D151" s="47" t="s">
        <v>55</v>
      </c>
      <c r="E151" s="47" t="s">
        <v>55</v>
      </c>
      <c r="F151" s="47" t="s">
        <v>55</v>
      </c>
      <c r="G151" s="47" t="s">
        <v>55</v>
      </c>
      <c r="H151" s="47" t="s">
        <v>55</v>
      </c>
      <c r="I151" s="47" t="s">
        <v>55</v>
      </c>
      <c r="J151" s="47" t="s">
        <v>55</v>
      </c>
      <c r="K151" s="47" t="s">
        <v>55</v>
      </c>
      <c r="L151" s="48" t="s">
        <v>56</v>
      </c>
      <c r="M151" s="42" t="s">
        <v>47</v>
      </c>
    </row>
    <row r="152" spans="1:13" ht="14" x14ac:dyDescent="0.3">
      <c r="A152" s="45" t="s">
        <v>47</v>
      </c>
      <c r="B152" s="72" t="s">
        <v>47</v>
      </c>
      <c r="C152" s="73" t="s">
        <v>47</v>
      </c>
      <c r="D152" s="47" t="s">
        <v>57</v>
      </c>
      <c r="E152" s="47" t="s">
        <v>58</v>
      </c>
      <c r="F152" s="47" t="s">
        <v>59</v>
      </c>
      <c r="G152" s="47" t="s">
        <v>60</v>
      </c>
      <c r="H152" s="47" t="s">
        <v>61</v>
      </c>
      <c r="I152" s="47" t="s">
        <v>62</v>
      </c>
      <c r="J152" s="47" t="s">
        <v>63</v>
      </c>
      <c r="K152" s="47" t="s">
        <v>64</v>
      </c>
      <c r="L152" s="48" t="s">
        <v>65</v>
      </c>
      <c r="M152" s="42" t="s">
        <v>47</v>
      </c>
    </row>
    <row r="153" spans="1:13" ht="23.5" x14ac:dyDescent="0.3">
      <c r="A153" s="45" t="s">
        <v>47</v>
      </c>
      <c r="B153" s="74" t="s">
        <v>66</v>
      </c>
      <c r="C153" s="75" t="s">
        <v>47</v>
      </c>
      <c r="D153" s="76" t="s">
        <v>67</v>
      </c>
      <c r="E153" s="76" t="s">
        <v>67</v>
      </c>
      <c r="F153" s="76" t="s">
        <v>67</v>
      </c>
      <c r="G153" s="76" t="s">
        <v>67</v>
      </c>
      <c r="H153" s="76" t="s">
        <v>67</v>
      </c>
      <c r="I153" s="76" t="s">
        <v>67</v>
      </c>
      <c r="J153" s="76" t="s">
        <v>67</v>
      </c>
      <c r="K153" s="76" t="s">
        <v>67</v>
      </c>
      <c r="L153" s="151" t="s">
        <v>47</v>
      </c>
      <c r="M153" s="42" t="s">
        <v>47</v>
      </c>
    </row>
    <row r="154" spans="1:13" ht="14" x14ac:dyDescent="0.3">
      <c r="A154" s="45" t="s">
        <v>47</v>
      </c>
      <c r="B154" s="78" t="s">
        <v>68</v>
      </c>
      <c r="C154" s="75" t="s">
        <v>47</v>
      </c>
      <c r="D154" s="76" t="s">
        <v>47</v>
      </c>
      <c r="E154" s="77" t="s">
        <v>47</v>
      </c>
      <c r="F154" s="79" t="s">
        <v>47</v>
      </c>
      <c r="G154" s="79" t="s">
        <v>47</v>
      </c>
      <c r="H154" s="79" t="s">
        <v>47</v>
      </c>
      <c r="I154" s="79" t="s">
        <v>47</v>
      </c>
      <c r="J154" s="79" t="s">
        <v>47</v>
      </c>
      <c r="K154" s="79" t="s">
        <v>47</v>
      </c>
      <c r="L154" s="80" t="s">
        <v>47</v>
      </c>
      <c r="M154" s="42" t="s">
        <v>47</v>
      </c>
    </row>
    <row r="155" spans="1:13" ht="14" x14ac:dyDescent="0.3">
      <c r="A155" s="45" t="s">
        <v>47</v>
      </c>
      <c r="B155" s="81" t="s">
        <v>69</v>
      </c>
      <c r="C155" s="107"/>
      <c r="D155" s="49">
        <v>40000000</v>
      </c>
      <c r="E155" s="49">
        <v>36680000</v>
      </c>
      <c r="F155" s="49">
        <v>33345788</v>
      </c>
      <c r="G155" s="49">
        <v>29544368</v>
      </c>
      <c r="H155" s="49">
        <v>26205855</v>
      </c>
      <c r="I155" s="49">
        <v>22877711</v>
      </c>
      <c r="J155" s="49">
        <v>19537565</v>
      </c>
      <c r="K155" s="49">
        <v>16216179</v>
      </c>
      <c r="L155" s="50">
        <f>(SUM(D155:K155))*C155</f>
        <v>0</v>
      </c>
      <c r="M155" s="42" t="s">
        <v>47</v>
      </c>
    </row>
    <row r="156" spans="1:13" ht="14" x14ac:dyDescent="0.3">
      <c r="A156" s="45" t="s">
        <v>47</v>
      </c>
      <c r="B156" s="81" t="s">
        <v>70</v>
      </c>
      <c r="C156" s="107"/>
      <c r="D156" s="49">
        <v>4000000</v>
      </c>
      <c r="E156" s="49">
        <v>3668000</v>
      </c>
      <c r="F156" s="49">
        <v>3334579</v>
      </c>
      <c r="G156" s="49">
        <v>2954437</v>
      </c>
      <c r="H156" s="49">
        <v>2620585</v>
      </c>
      <c r="I156" s="49">
        <v>2287771</v>
      </c>
      <c r="J156" s="49">
        <v>1953757</v>
      </c>
      <c r="K156" s="49">
        <v>1621618</v>
      </c>
      <c r="L156" s="50">
        <f>(SUM(D156:K156))*C156</f>
        <v>0</v>
      </c>
      <c r="M156" s="42" t="s">
        <v>47</v>
      </c>
    </row>
    <row r="157" spans="1:13" ht="14" x14ac:dyDescent="0.3">
      <c r="A157" s="45" t="s">
        <v>47</v>
      </c>
      <c r="B157" s="78" t="s">
        <v>71</v>
      </c>
      <c r="C157" s="75" t="s">
        <v>47</v>
      </c>
      <c r="D157" s="76" t="s">
        <v>47</v>
      </c>
      <c r="E157" s="76" t="s">
        <v>47</v>
      </c>
      <c r="F157" s="76" t="s">
        <v>47</v>
      </c>
      <c r="G157" s="76" t="s">
        <v>47</v>
      </c>
      <c r="H157" s="76" t="s">
        <v>47</v>
      </c>
      <c r="I157" s="76" t="s">
        <v>47</v>
      </c>
      <c r="J157" s="76" t="s">
        <v>47</v>
      </c>
      <c r="K157" s="76" t="s">
        <v>47</v>
      </c>
      <c r="L157" s="50"/>
      <c r="M157" s="42" t="s">
        <v>47</v>
      </c>
    </row>
    <row r="158" spans="1:13" ht="14" x14ac:dyDescent="0.3">
      <c r="A158" s="45" t="s">
        <v>47</v>
      </c>
      <c r="B158" s="81" t="s">
        <v>69</v>
      </c>
      <c r="C158" s="107"/>
      <c r="D158" s="49">
        <v>9000000</v>
      </c>
      <c r="E158" s="49">
        <v>8253000</v>
      </c>
      <c r="F158" s="49">
        <v>7502802</v>
      </c>
      <c r="G158" s="49">
        <v>6647483</v>
      </c>
      <c r="H158" s="49">
        <v>5896317</v>
      </c>
      <c r="I158" s="49">
        <v>5147485</v>
      </c>
      <c r="J158" s="49">
        <v>4395952</v>
      </c>
      <c r="K158" s="49">
        <v>3648640</v>
      </c>
      <c r="L158" s="50">
        <f t="shared" ref="L158:L159" si="11">(SUM(D158:K158))*C158</f>
        <v>0</v>
      </c>
      <c r="M158" s="42" t="s">
        <v>47</v>
      </c>
    </row>
    <row r="159" spans="1:13" ht="14" x14ac:dyDescent="0.3">
      <c r="A159" s="45" t="s">
        <v>47</v>
      </c>
      <c r="B159" s="81" t="s">
        <v>70</v>
      </c>
      <c r="C159" s="107"/>
      <c r="D159" s="49">
        <v>1000000</v>
      </c>
      <c r="E159" s="49">
        <v>917000</v>
      </c>
      <c r="F159" s="49">
        <v>833645</v>
      </c>
      <c r="G159" s="49">
        <v>738609</v>
      </c>
      <c r="H159" s="49">
        <v>655146</v>
      </c>
      <c r="I159" s="49">
        <v>571943</v>
      </c>
      <c r="J159" s="49">
        <v>488439</v>
      </c>
      <c r="K159" s="49">
        <v>405404</v>
      </c>
      <c r="L159" s="50">
        <f t="shared" si="11"/>
        <v>0</v>
      </c>
      <c r="M159" s="42" t="s">
        <v>47</v>
      </c>
    </row>
    <row r="160" spans="1:13" ht="23.5" x14ac:dyDescent="0.3">
      <c r="A160" s="45" t="s">
        <v>47</v>
      </c>
      <c r="B160" s="82" t="s">
        <v>47</v>
      </c>
      <c r="C160" s="83" t="s">
        <v>72</v>
      </c>
      <c r="D160" s="51">
        <v>54000000</v>
      </c>
      <c r="E160" s="51">
        <v>49518000</v>
      </c>
      <c r="F160" s="51">
        <v>45016814</v>
      </c>
      <c r="G160" s="51">
        <v>39884897</v>
      </c>
      <c r="H160" s="51">
        <v>35377904</v>
      </c>
      <c r="I160" s="51">
        <v>30884910</v>
      </c>
      <c r="J160" s="51">
        <v>26375713</v>
      </c>
      <c r="K160" s="51">
        <v>21891842</v>
      </c>
      <c r="L160" s="52" t="s">
        <v>47</v>
      </c>
      <c r="M160" s="42" t="s">
        <v>47</v>
      </c>
    </row>
    <row r="161" spans="1:13" ht="14" x14ac:dyDescent="0.3">
      <c r="A161" s="45" t="s">
        <v>47</v>
      </c>
      <c r="B161" s="86"/>
      <c r="C161" s="86"/>
      <c r="D161" s="58"/>
      <c r="E161" s="58"/>
      <c r="F161" s="58"/>
      <c r="G161" s="58"/>
      <c r="H161" s="58"/>
      <c r="I161" s="58"/>
      <c r="J161" s="58"/>
      <c r="K161" s="58"/>
      <c r="L161" s="43" t="s">
        <v>47</v>
      </c>
      <c r="M161" s="42" t="s">
        <v>47</v>
      </c>
    </row>
    <row r="162" spans="1:13" ht="12.75" customHeight="1" x14ac:dyDescent="0.3">
      <c r="A162" s="45" t="s">
        <v>47</v>
      </c>
      <c r="B162" s="188" t="s">
        <v>106</v>
      </c>
      <c r="C162" s="189"/>
      <c r="D162" s="189"/>
      <c r="E162" s="189"/>
      <c r="F162" s="189"/>
      <c r="G162" s="54" t="s">
        <v>47</v>
      </c>
      <c r="H162" s="54" t="s">
        <v>47</v>
      </c>
      <c r="I162" s="54" t="s">
        <v>47</v>
      </c>
      <c r="J162" s="54" t="s">
        <v>47</v>
      </c>
      <c r="K162" s="54" t="s">
        <v>47</v>
      </c>
      <c r="L162" s="55">
        <f>L155+L156+L158+L159</f>
        <v>0</v>
      </c>
      <c r="M162" s="42" t="s">
        <v>47</v>
      </c>
    </row>
    <row r="163" spans="1:13" ht="14" x14ac:dyDescent="0.3">
      <c r="A163" s="45" t="s">
        <v>47</v>
      </c>
      <c r="B163" s="59" t="s">
        <v>47</v>
      </c>
      <c r="C163" s="60" t="s">
        <v>47</v>
      </c>
      <c r="D163" s="40" t="s">
        <v>47</v>
      </c>
      <c r="E163" s="40" t="s">
        <v>47</v>
      </c>
      <c r="F163" s="40" t="s">
        <v>47</v>
      </c>
      <c r="G163" s="40" t="s">
        <v>47</v>
      </c>
      <c r="H163" s="40" t="s">
        <v>47</v>
      </c>
      <c r="I163" s="40" t="s">
        <v>47</v>
      </c>
      <c r="J163" s="40" t="s">
        <v>47</v>
      </c>
      <c r="K163" s="40" t="s">
        <v>47</v>
      </c>
      <c r="L163" s="40" t="s">
        <v>47</v>
      </c>
      <c r="M163" s="42" t="s">
        <v>47</v>
      </c>
    </row>
    <row r="164" spans="1:13" ht="46.5" x14ac:dyDescent="0.3">
      <c r="A164" s="45" t="s">
        <v>107</v>
      </c>
      <c r="B164" s="46" t="s">
        <v>53</v>
      </c>
      <c r="C164" s="47" t="s">
        <v>108</v>
      </c>
      <c r="D164" s="47" t="s">
        <v>55</v>
      </c>
      <c r="E164" s="47" t="s">
        <v>55</v>
      </c>
      <c r="F164" s="47" t="s">
        <v>55</v>
      </c>
      <c r="G164" s="47" t="s">
        <v>55</v>
      </c>
      <c r="H164" s="47" t="s">
        <v>55</v>
      </c>
      <c r="I164" s="47" t="s">
        <v>55</v>
      </c>
      <c r="J164" s="47" t="s">
        <v>55</v>
      </c>
      <c r="K164" s="47" t="s">
        <v>55</v>
      </c>
      <c r="L164" s="48" t="s">
        <v>56</v>
      </c>
      <c r="M164" s="42" t="s">
        <v>47</v>
      </c>
    </row>
    <row r="165" spans="1:13" ht="14" x14ac:dyDescent="0.3">
      <c r="A165" s="45" t="s">
        <v>47</v>
      </c>
      <c r="B165" s="72" t="s">
        <v>47</v>
      </c>
      <c r="C165" s="73" t="s">
        <v>47</v>
      </c>
      <c r="D165" s="47" t="s">
        <v>57</v>
      </c>
      <c r="E165" s="47" t="s">
        <v>58</v>
      </c>
      <c r="F165" s="47" t="s">
        <v>59</v>
      </c>
      <c r="G165" s="47" t="s">
        <v>60</v>
      </c>
      <c r="H165" s="47" t="s">
        <v>61</v>
      </c>
      <c r="I165" s="47" t="s">
        <v>62</v>
      </c>
      <c r="J165" s="47" t="s">
        <v>63</v>
      </c>
      <c r="K165" s="47" t="s">
        <v>64</v>
      </c>
      <c r="L165" s="48" t="s">
        <v>65</v>
      </c>
      <c r="M165" s="42" t="s">
        <v>47</v>
      </c>
    </row>
    <row r="166" spans="1:13" ht="23.5" x14ac:dyDescent="0.3">
      <c r="A166" s="45" t="s">
        <v>47</v>
      </c>
      <c r="B166" s="74" t="s">
        <v>66</v>
      </c>
      <c r="C166" s="75" t="s">
        <v>47</v>
      </c>
      <c r="D166" s="76" t="s">
        <v>67</v>
      </c>
      <c r="E166" s="76" t="s">
        <v>67</v>
      </c>
      <c r="F166" s="76" t="s">
        <v>67</v>
      </c>
      <c r="G166" s="76" t="s">
        <v>67</v>
      </c>
      <c r="H166" s="76" t="s">
        <v>67</v>
      </c>
      <c r="I166" s="76" t="s">
        <v>67</v>
      </c>
      <c r="J166" s="76" t="s">
        <v>67</v>
      </c>
      <c r="K166" s="76" t="s">
        <v>67</v>
      </c>
      <c r="L166" s="151" t="s">
        <v>47</v>
      </c>
      <c r="M166" s="42" t="s">
        <v>47</v>
      </c>
    </row>
    <row r="167" spans="1:13" ht="14" x14ac:dyDescent="0.3">
      <c r="A167" s="45" t="s">
        <v>47</v>
      </c>
      <c r="B167" s="78" t="s">
        <v>68</v>
      </c>
      <c r="C167" s="75" t="s">
        <v>47</v>
      </c>
      <c r="D167" s="76" t="s">
        <v>47</v>
      </c>
      <c r="E167" s="77" t="s">
        <v>47</v>
      </c>
      <c r="F167" s="79" t="s">
        <v>47</v>
      </c>
      <c r="G167" s="79" t="s">
        <v>47</v>
      </c>
      <c r="H167" s="79" t="s">
        <v>47</v>
      </c>
      <c r="I167" s="79" t="s">
        <v>47</v>
      </c>
      <c r="J167" s="79" t="s">
        <v>47</v>
      </c>
      <c r="K167" s="79" t="s">
        <v>47</v>
      </c>
      <c r="L167" s="165" t="s">
        <v>47</v>
      </c>
      <c r="M167" s="42" t="s">
        <v>47</v>
      </c>
    </row>
    <row r="168" spans="1:13" ht="14" x14ac:dyDescent="0.3">
      <c r="A168" s="45" t="s">
        <v>47</v>
      </c>
      <c r="B168" s="81" t="s">
        <v>69</v>
      </c>
      <c r="C168" s="107"/>
      <c r="D168" s="49">
        <v>40000000</v>
      </c>
      <c r="E168" s="49">
        <v>36680000</v>
      </c>
      <c r="F168" s="49">
        <v>33345788</v>
      </c>
      <c r="G168" s="49">
        <v>29544368</v>
      </c>
      <c r="H168" s="49">
        <v>26205855</v>
      </c>
      <c r="I168" s="49">
        <v>22877711</v>
      </c>
      <c r="J168" s="49">
        <v>19537565</v>
      </c>
      <c r="K168" s="49">
        <v>16216179</v>
      </c>
      <c r="L168" s="50">
        <f>(SUM(D168:K168))*C168</f>
        <v>0</v>
      </c>
      <c r="M168" s="42" t="s">
        <v>47</v>
      </c>
    </row>
    <row r="169" spans="1:13" ht="14" x14ac:dyDescent="0.3">
      <c r="A169" s="45" t="s">
        <v>47</v>
      </c>
      <c r="B169" s="81" t="s">
        <v>70</v>
      </c>
      <c r="C169" s="107"/>
      <c r="D169" s="49">
        <v>4000000</v>
      </c>
      <c r="E169" s="49">
        <v>3668000</v>
      </c>
      <c r="F169" s="49">
        <v>3334579</v>
      </c>
      <c r="G169" s="49">
        <v>2954437</v>
      </c>
      <c r="H169" s="49">
        <v>2620585</v>
      </c>
      <c r="I169" s="49">
        <v>2287771</v>
      </c>
      <c r="J169" s="49">
        <v>1953757</v>
      </c>
      <c r="K169" s="49">
        <v>1621618</v>
      </c>
      <c r="L169" s="50">
        <f>(SUM(D169:K169))*C169</f>
        <v>0</v>
      </c>
      <c r="M169" s="42" t="s">
        <v>47</v>
      </c>
    </row>
    <row r="170" spans="1:13" ht="14" x14ac:dyDescent="0.3">
      <c r="A170" s="45" t="s">
        <v>47</v>
      </c>
      <c r="B170" s="78" t="s">
        <v>71</v>
      </c>
      <c r="C170" s="75" t="s">
        <v>47</v>
      </c>
      <c r="D170" s="76" t="s">
        <v>47</v>
      </c>
      <c r="E170" s="76" t="s">
        <v>47</v>
      </c>
      <c r="F170" s="76" t="s">
        <v>47</v>
      </c>
      <c r="G170" s="76" t="s">
        <v>47</v>
      </c>
      <c r="H170" s="76" t="s">
        <v>47</v>
      </c>
      <c r="I170" s="76" t="s">
        <v>47</v>
      </c>
      <c r="J170" s="76" t="s">
        <v>47</v>
      </c>
      <c r="K170" s="76" t="s">
        <v>47</v>
      </c>
      <c r="L170" s="50"/>
      <c r="M170" s="42" t="s">
        <v>47</v>
      </c>
    </row>
    <row r="171" spans="1:13" ht="14" x14ac:dyDescent="0.3">
      <c r="A171" s="45" t="s">
        <v>47</v>
      </c>
      <c r="B171" s="81" t="s">
        <v>69</v>
      </c>
      <c r="C171" s="107"/>
      <c r="D171" s="49">
        <v>9000000</v>
      </c>
      <c r="E171" s="49">
        <v>8253000</v>
      </c>
      <c r="F171" s="49">
        <v>7502802</v>
      </c>
      <c r="G171" s="49">
        <v>6647483</v>
      </c>
      <c r="H171" s="49">
        <v>5896317</v>
      </c>
      <c r="I171" s="49">
        <v>5147485</v>
      </c>
      <c r="J171" s="49">
        <v>4395952</v>
      </c>
      <c r="K171" s="49">
        <v>3648640</v>
      </c>
      <c r="L171" s="50">
        <f t="shared" ref="L171:L172" si="12">(SUM(D171:K171))*C171</f>
        <v>0</v>
      </c>
      <c r="M171" s="42" t="s">
        <v>47</v>
      </c>
    </row>
    <row r="172" spans="1:13" ht="14" x14ac:dyDescent="0.3">
      <c r="A172" s="45" t="s">
        <v>47</v>
      </c>
      <c r="B172" s="81" t="s">
        <v>70</v>
      </c>
      <c r="C172" s="107"/>
      <c r="D172" s="49">
        <v>1000000</v>
      </c>
      <c r="E172" s="49">
        <v>917000</v>
      </c>
      <c r="F172" s="49">
        <v>833645</v>
      </c>
      <c r="G172" s="49">
        <v>738609</v>
      </c>
      <c r="H172" s="49">
        <v>655146</v>
      </c>
      <c r="I172" s="49">
        <v>571943</v>
      </c>
      <c r="J172" s="49">
        <v>488439</v>
      </c>
      <c r="K172" s="49">
        <v>405404</v>
      </c>
      <c r="L172" s="50">
        <f t="shared" si="12"/>
        <v>0</v>
      </c>
      <c r="M172" s="42" t="s">
        <v>47</v>
      </c>
    </row>
    <row r="173" spans="1:13" ht="23.5" x14ac:dyDescent="0.3">
      <c r="A173" s="45" t="s">
        <v>47</v>
      </c>
      <c r="B173" s="82" t="s">
        <v>47</v>
      </c>
      <c r="C173" s="83" t="s">
        <v>72</v>
      </c>
      <c r="D173" s="51">
        <v>54000000</v>
      </c>
      <c r="E173" s="51">
        <v>49518000</v>
      </c>
      <c r="F173" s="51">
        <v>45016814</v>
      </c>
      <c r="G173" s="51">
        <v>39884897</v>
      </c>
      <c r="H173" s="51">
        <v>35377904</v>
      </c>
      <c r="I173" s="51">
        <v>30884910</v>
      </c>
      <c r="J173" s="51">
        <v>26375713</v>
      </c>
      <c r="K173" s="51">
        <v>21891842</v>
      </c>
      <c r="L173" s="52" t="s">
        <v>47</v>
      </c>
      <c r="M173" s="42" t="s">
        <v>47</v>
      </c>
    </row>
    <row r="174" spans="1:13" ht="14" x14ac:dyDescent="0.3">
      <c r="A174" s="45" t="s">
        <v>47</v>
      </c>
      <c r="B174" s="86"/>
      <c r="C174" s="86"/>
      <c r="D174" s="58"/>
      <c r="E174" s="58"/>
      <c r="F174" s="58"/>
      <c r="G174" s="58"/>
      <c r="H174" s="58"/>
      <c r="I174" s="58"/>
      <c r="J174" s="58"/>
      <c r="K174" s="58"/>
      <c r="L174" s="43" t="s">
        <v>47</v>
      </c>
      <c r="M174" s="42" t="s">
        <v>47</v>
      </c>
    </row>
    <row r="175" spans="1:13" ht="12.75" customHeight="1" x14ac:dyDescent="0.3">
      <c r="A175" s="45" t="s">
        <v>47</v>
      </c>
      <c r="B175" s="188" t="s">
        <v>109</v>
      </c>
      <c r="C175" s="189"/>
      <c r="D175" s="189"/>
      <c r="E175" s="189"/>
      <c r="F175" s="189"/>
      <c r="G175" s="54" t="s">
        <v>47</v>
      </c>
      <c r="H175" s="54" t="s">
        <v>47</v>
      </c>
      <c r="I175" s="54" t="s">
        <v>47</v>
      </c>
      <c r="J175" s="54" t="s">
        <v>47</v>
      </c>
      <c r="K175" s="54" t="s">
        <v>47</v>
      </c>
      <c r="L175" s="55">
        <f>L168+L169+L171+L172</f>
        <v>0</v>
      </c>
      <c r="M175" s="42" t="s">
        <v>47</v>
      </c>
    </row>
    <row r="176" spans="1:13" ht="14" x14ac:dyDescent="0.3">
      <c r="A176" s="45" t="s">
        <v>47</v>
      </c>
      <c r="B176" s="59" t="s">
        <v>47</v>
      </c>
      <c r="C176" s="60" t="s">
        <v>47</v>
      </c>
      <c r="D176" s="40" t="s">
        <v>47</v>
      </c>
      <c r="E176" s="40" t="s">
        <v>47</v>
      </c>
      <c r="F176" s="40" t="s">
        <v>47</v>
      </c>
      <c r="G176" s="40" t="s">
        <v>47</v>
      </c>
      <c r="H176" s="40" t="s">
        <v>47</v>
      </c>
      <c r="I176" s="40" t="s">
        <v>47</v>
      </c>
      <c r="J176" s="40" t="s">
        <v>47</v>
      </c>
      <c r="K176" s="40" t="s">
        <v>47</v>
      </c>
      <c r="L176" s="40" t="s">
        <v>47</v>
      </c>
      <c r="M176" s="42" t="s">
        <v>47</v>
      </c>
    </row>
    <row r="177" spans="1:13" ht="46.5" x14ac:dyDescent="0.3">
      <c r="A177" s="45" t="s">
        <v>110</v>
      </c>
      <c r="B177" s="46" t="s">
        <v>53</v>
      </c>
      <c r="C177" s="47" t="s">
        <v>111</v>
      </c>
      <c r="D177" s="47" t="s">
        <v>55</v>
      </c>
      <c r="E177" s="47" t="s">
        <v>55</v>
      </c>
      <c r="F177" s="47" t="s">
        <v>55</v>
      </c>
      <c r="G177" s="47" t="s">
        <v>55</v>
      </c>
      <c r="H177" s="47" t="s">
        <v>55</v>
      </c>
      <c r="I177" s="47" t="s">
        <v>55</v>
      </c>
      <c r="J177" s="47" t="s">
        <v>55</v>
      </c>
      <c r="K177" s="47" t="s">
        <v>55</v>
      </c>
      <c r="L177" s="48" t="s">
        <v>56</v>
      </c>
      <c r="M177" s="42" t="s">
        <v>47</v>
      </c>
    </row>
    <row r="178" spans="1:13" ht="14" x14ac:dyDescent="0.3">
      <c r="A178" s="45" t="s">
        <v>47</v>
      </c>
      <c r="B178" s="72" t="s">
        <v>47</v>
      </c>
      <c r="C178" s="73" t="s">
        <v>47</v>
      </c>
      <c r="D178" s="47" t="s">
        <v>57</v>
      </c>
      <c r="E178" s="47" t="s">
        <v>58</v>
      </c>
      <c r="F178" s="47" t="s">
        <v>59</v>
      </c>
      <c r="G178" s="47" t="s">
        <v>60</v>
      </c>
      <c r="H178" s="47" t="s">
        <v>61</v>
      </c>
      <c r="I178" s="47" t="s">
        <v>62</v>
      </c>
      <c r="J178" s="47" t="s">
        <v>63</v>
      </c>
      <c r="K178" s="47" t="s">
        <v>64</v>
      </c>
      <c r="L178" s="48" t="s">
        <v>65</v>
      </c>
      <c r="M178" s="42" t="s">
        <v>47</v>
      </c>
    </row>
    <row r="179" spans="1:13" ht="23.5" x14ac:dyDescent="0.3">
      <c r="A179" s="45" t="s">
        <v>47</v>
      </c>
      <c r="B179" s="74" t="s">
        <v>66</v>
      </c>
      <c r="C179" s="75" t="s">
        <v>47</v>
      </c>
      <c r="D179" s="76" t="s">
        <v>67</v>
      </c>
      <c r="E179" s="76" t="s">
        <v>67</v>
      </c>
      <c r="F179" s="76" t="s">
        <v>67</v>
      </c>
      <c r="G179" s="76" t="s">
        <v>67</v>
      </c>
      <c r="H179" s="76" t="s">
        <v>67</v>
      </c>
      <c r="I179" s="76" t="s">
        <v>67</v>
      </c>
      <c r="J179" s="76" t="s">
        <v>67</v>
      </c>
      <c r="K179" s="76" t="s">
        <v>67</v>
      </c>
      <c r="L179" s="151" t="s">
        <v>47</v>
      </c>
      <c r="M179" s="42" t="s">
        <v>47</v>
      </c>
    </row>
    <row r="180" spans="1:13" ht="14" x14ac:dyDescent="0.3">
      <c r="A180" s="45" t="s">
        <v>47</v>
      </c>
      <c r="B180" s="78" t="s">
        <v>68</v>
      </c>
      <c r="C180" s="75" t="s">
        <v>47</v>
      </c>
      <c r="D180" s="76" t="s">
        <v>47</v>
      </c>
      <c r="E180" s="77" t="s">
        <v>47</v>
      </c>
      <c r="F180" s="79" t="s">
        <v>47</v>
      </c>
      <c r="G180" s="79" t="s">
        <v>47</v>
      </c>
      <c r="H180" s="79" t="s">
        <v>47</v>
      </c>
      <c r="I180" s="79" t="s">
        <v>47</v>
      </c>
      <c r="J180" s="79" t="s">
        <v>47</v>
      </c>
      <c r="K180" s="79" t="s">
        <v>47</v>
      </c>
      <c r="L180" s="80" t="s">
        <v>47</v>
      </c>
      <c r="M180" s="42" t="s">
        <v>47</v>
      </c>
    </row>
    <row r="181" spans="1:13" ht="14" x14ac:dyDescent="0.3">
      <c r="A181" s="45" t="s">
        <v>47</v>
      </c>
      <c r="B181" s="81" t="s">
        <v>69</v>
      </c>
      <c r="C181" s="107"/>
      <c r="D181" s="49">
        <v>40000000</v>
      </c>
      <c r="E181" s="49">
        <v>36680000</v>
      </c>
      <c r="F181" s="49">
        <v>33345788</v>
      </c>
      <c r="G181" s="49">
        <v>29544368</v>
      </c>
      <c r="H181" s="49">
        <v>26205855</v>
      </c>
      <c r="I181" s="49">
        <v>22877711</v>
      </c>
      <c r="J181" s="49">
        <v>19537565</v>
      </c>
      <c r="K181" s="49">
        <v>16216179</v>
      </c>
      <c r="L181" s="50">
        <f>(SUM(D181:K181))*C181</f>
        <v>0</v>
      </c>
      <c r="M181" s="42" t="s">
        <v>47</v>
      </c>
    </row>
    <row r="182" spans="1:13" ht="14" x14ac:dyDescent="0.3">
      <c r="A182" s="45" t="s">
        <v>47</v>
      </c>
      <c r="B182" s="81" t="s">
        <v>70</v>
      </c>
      <c r="C182" s="107"/>
      <c r="D182" s="49">
        <v>4000000</v>
      </c>
      <c r="E182" s="49">
        <v>3668000</v>
      </c>
      <c r="F182" s="49">
        <v>3334579</v>
      </c>
      <c r="G182" s="49">
        <v>2954437</v>
      </c>
      <c r="H182" s="49">
        <v>2620585</v>
      </c>
      <c r="I182" s="49">
        <v>2287771</v>
      </c>
      <c r="J182" s="49">
        <v>1953757</v>
      </c>
      <c r="K182" s="49">
        <v>1621618</v>
      </c>
      <c r="L182" s="50">
        <f>(SUM(D182:K182))*C182</f>
        <v>0</v>
      </c>
      <c r="M182" s="42" t="s">
        <v>47</v>
      </c>
    </row>
    <row r="183" spans="1:13" ht="14" x14ac:dyDescent="0.3">
      <c r="A183" s="45" t="s">
        <v>47</v>
      </c>
      <c r="B183" s="78" t="s">
        <v>71</v>
      </c>
      <c r="C183" s="75" t="s">
        <v>47</v>
      </c>
      <c r="D183" s="76" t="s">
        <v>47</v>
      </c>
      <c r="E183" s="76" t="s">
        <v>47</v>
      </c>
      <c r="F183" s="76" t="s">
        <v>47</v>
      </c>
      <c r="G183" s="76" t="s">
        <v>47</v>
      </c>
      <c r="H183" s="76" t="s">
        <v>47</v>
      </c>
      <c r="I183" s="76" t="s">
        <v>47</v>
      </c>
      <c r="J183" s="76" t="s">
        <v>47</v>
      </c>
      <c r="K183" s="76" t="s">
        <v>47</v>
      </c>
      <c r="L183" s="50"/>
      <c r="M183" s="42" t="s">
        <v>47</v>
      </c>
    </row>
    <row r="184" spans="1:13" ht="14" x14ac:dyDescent="0.3">
      <c r="A184" s="45" t="s">
        <v>47</v>
      </c>
      <c r="B184" s="81" t="s">
        <v>69</v>
      </c>
      <c r="C184" s="107"/>
      <c r="D184" s="49">
        <v>9000000</v>
      </c>
      <c r="E184" s="49">
        <v>8253000</v>
      </c>
      <c r="F184" s="49">
        <v>7502802</v>
      </c>
      <c r="G184" s="49">
        <v>6647483</v>
      </c>
      <c r="H184" s="49">
        <v>5896317</v>
      </c>
      <c r="I184" s="49">
        <v>5147485</v>
      </c>
      <c r="J184" s="49">
        <v>4395952</v>
      </c>
      <c r="K184" s="49">
        <v>3648640</v>
      </c>
      <c r="L184" s="50">
        <f t="shared" ref="L184:L185" si="13">(SUM(D184:K184))*C184</f>
        <v>0</v>
      </c>
      <c r="M184" s="42" t="s">
        <v>47</v>
      </c>
    </row>
    <row r="185" spans="1:13" ht="14" x14ac:dyDescent="0.3">
      <c r="A185" s="45" t="s">
        <v>47</v>
      </c>
      <c r="B185" s="81" t="s">
        <v>70</v>
      </c>
      <c r="C185" s="107"/>
      <c r="D185" s="49">
        <v>1000000</v>
      </c>
      <c r="E185" s="49">
        <v>917000</v>
      </c>
      <c r="F185" s="49">
        <v>833645</v>
      </c>
      <c r="G185" s="49">
        <v>738609</v>
      </c>
      <c r="H185" s="49">
        <v>655146</v>
      </c>
      <c r="I185" s="49">
        <v>571943</v>
      </c>
      <c r="J185" s="49">
        <v>488439</v>
      </c>
      <c r="K185" s="49">
        <v>405404</v>
      </c>
      <c r="L185" s="50">
        <f t="shared" si="13"/>
        <v>0</v>
      </c>
      <c r="M185" s="42" t="s">
        <v>47</v>
      </c>
    </row>
    <row r="186" spans="1:13" ht="23.5" x14ac:dyDescent="0.3">
      <c r="A186" s="45" t="s">
        <v>47</v>
      </c>
      <c r="B186" s="82" t="s">
        <v>47</v>
      </c>
      <c r="C186" s="83" t="s">
        <v>72</v>
      </c>
      <c r="D186" s="51">
        <v>54000000</v>
      </c>
      <c r="E186" s="51">
        <v>49518000</v>
      </c>
      <c r="F186" s="51">
        <v>45016814</v>
      </c>
      <c r="G186" s="51">
        <v>39884897</v>
      </c>
      <c r="H186" s="51">
        <v>35377904</v>
      </c>
      <c r="I186" s="51">
        <v>30884910</v>
      </c>
      <c r="J186" s="51">
        <v>26375713</v>
      </c>
      <c r="K186" s="51">
        <v>21891842</v>
      </c>
      <c r="L186" s="52" t="s">
        <v>47</v>
      </c>
      <c r="M186" s="42" t="s">
        <v>47</v>
      </c>
    </row>
    <row r="187" spans="1:13" ht="14" x14ac:dyDescent="0.3">
      <c r="A187" s="45" t="s">
        <v>47</v>
      </c>
      <c r="B187" s="86"/>
      <c r="C187" s="86"/>
      <c r="D187" s="58"/>
      <c r="E187" s="58"/>
      <c r="F187" s="58"/>
      <c r="G187" s="58"/>
      <c r="H187" s="58"/>
      <c r="I187" s="58"/>
      <c r="J187" s="58"/>
      <c r="K187" s="58"/>
      <c r="L187" s="43" t="s">
        <v>47</v>
      </c>
      <c r="M187" s="42" t="s">
        <v>47</v>
      </c>
    </row>
    <row r="188" spans="1:13" ht="12.75" customHeight="1" x14ac:dyDescent="0.3">
      <c r="A188" s="45" t="s">
        <v>47</v>
      </c>
      <c r="B188" s="188" t="s">
        <v>112</v>
      </c>
      <c r="C188" s="189"/>
      <c r="D188" s="189"/>
      <c r="E188" s="189"/>
      <c r="F188" s="189"/>
      <c r="G188" s="54" t="s">
        <v>47</v>
      </c>
      <c r="H188" s="54" t="s">
        <v>47</v>
      </c>
      <c r="I188" s="54" t="s">
        <v>47</v>
      </c>
      <c r="J188" s="54" t="s">
        <v>47</v>
      </c>
      <c r="K188" s="54" t="s">
        <v>47</v>
      </c>
      <c r="L188" s="55">
        <f>L181+L182+L184+L185</f>
        <v>0</v>
      </c>
      <c r="M188" s="42" t="s">
        <v>47</v>
      </c>
    </row>
    <row r="189" spans="1:13" ht="14" x14ac:dyDescent="0.3">
      <c r="A189" s="45" t="s">
        <v>47</v>
      </c>
      <c r="B189" s="59" t="s">
        <v>47</v>
      </c>
      <c r="C189" s="60" t="s">
        <v>47</v>
      </c>
      <c r="D189" s="40" t="s">
        <v>47</v>
      </c>
      <c r="E189" s="40" t="s">
        <v>47</v>
      </c>
      <c r="F189" s="40" t="s">
        <v>47</v>
      </c>
      <c r="G189" s="40" t="s">
        <v>47</v>
      </c>
      <c r="H189" s="40" t="s">
        <v>47</v>
      </c>
      <c r="I189" s="40" t="s">
        <v>47</v>
      </c>
      <c r="J189" s="40" t="s">
        <v>47</v>
      </c>
      <c r="K189" s="40" t="s">
        <v>47</v>
      </c>
      <c r="L189" s="40" t="s">
        <v>47</v>
      </c>
      <c r="M189" s="42" t="s">
        <v>47</v>
      </c>
    </row>
    <row r="190" spans="1:13" ht="46.5" x14ac:dyDescent="0.3">
      <c r="A190" s="45" t="s">
        <v>113</v>
      </c>
      <c r="B190" s="46" t="s">
        <v>53</v>
      </c>
      <c r="C190" s="47" t="s">
        <v>114</v>
      </c>
      <c r="D190" s="47" t="s">
        <v>55</v>
      </c>
      <c r="E190" s="47" t="s">
        <v>55</v>
      </c>
      <c r="F190" s="47" t="s">
        <v>55</v>
      </c>
      <c r="G190" s="47" t="s">
        <v>55</v>
      </c>
      <c r="H190" s="47" t="s">
        <v>55</v>
      </c>
      <c r="I190" s="47" t="s">
        <v>55</v>
      </c>
      <c r="J190" s="47" t="s">
        <v>55</v>
      </c>
      <c r="K190" s="47" t="s">
        <v>55</v>
      </c>
      <c r="L190" s="48" t="s">
        <v>56</v>
      </c>
      <c r="M190" s="42" t="s">
        <v>47</v>
      </c>
    </row>
    <row r="191" spans="1:13" ht="14" x14ac:dyDescent="0.3">
      <c r="A191" s="45" t="s">
        <v>47</v>
      </c>
      <c r="B191" s="72" t="s">
        <v>47</v>
      </c>
      <c r="C191" s="73" t="s">
        <v>47</v>
      </c>
      <c r="D191" s="47" t="s">
        <v>57</v>
      </c>
      <c r="E191" s="47" t="s">
        <v>58</v>
      </c>
      <c r="F191" s="47" t="s">
        <v>59</v>
      </c>
      <c r="G191" s="47" t="s">
        <v>60</v>
      </c>
      <c r="H191" s="47" t="s">
        <v>61</v>
      </c>
      <c r="I191" s="47" t="s">
        <v>62</v>
      </c>
      <c r="J191" s="47" t="s">
        <v>63</v>
      </c>
      <c r="K191" s="47" t="s">
        <v>64</v>
      </c>
      <c r="L191" s="48" t="s">
        <v>65</v>
      </c>
      <c r="M191" s="42" t="s">
        <v>47</v>
      </c>
    </row>
    <row r="192" spans="1:13" ht="23.5" x14ac:dyDescent="0.3">
      <c r="A192" s="45" t="s">
        <v>47</v>
      </c>
      <c r="B192" s="74" t="s">
        <v>66</v>
      </c>
      <c r="C192" s="75" t="s">
        <v>47</v>
      </c>
      <c r="D192" s="76" t="s">
        <v>67</v>
      </c>
      <c r="E192" s="76" t="s">
        <v>67</v>
      </c>
      <c r="F192" s="76" t="s">
        <v>67</v>
      </c>
      <c r="G192" s="76" t="s">
        <v>67</v>
      </c>
      <c r="H192" s="76" t="s">
        <v>67</v>
      </c>
      <c r="I192" s="76" t="s">
        <v>67</v>
      </c>
      <c r="J192" s="76" t="s">
        <v>67</v>
      </c>
      <c r="K192" s="76" t="s">
        <v>67</v>
      </c>
      <c r="L192" s="151" t="s">
        <v>47</v>
      </c>
      <c r="M192" s="42" t="s">
        <v>47</v>
      </c>
    </row>
    <row r="193" spans="1:13" ht="14" x14ac:dyDescent="0.3">
      <c r="A193" s="45" t="s">
        <v>47</v>
      </c>
      <c r="B193" s="78" t="s">
        <v>68</v>
      </c>
      <c r="C193" s="75" t="s">
        <v>47</v>
      </c>
      <c r="D193" s="76" t="s">
        <v>47</v>
      </c>
      <c r="E193" s="77" t="s">
        <v>47</v>
      </c>
      <c r="F193" s="79" t="s">
        <v>47</v>
      </c>
      <c r="G193" s="79" t="s">
        <v>47</v>
      </c>
      <c r="H193" s="79" t="s">
        <v>47</v>
      </c>
      <c r="I193" s="79" t="s">
        <v>47</v>
      </c>
      <c r="J193" s="79" t="s">
        <v>47</v>
      </c>
      <c r="K193" s="79" t="s">
        <v>47</v>
      </c>
      <c r="L193" s="165" t="s">
        <v>47</v>
      </c>
      <c r="M193" s="42" t="s">
        <v>47</v>
      </c>
    </row>
    <row r="194" spans="1:13" ht="14" x14ac:dyDescent="0.3">
      <c r="A194" s="45" t="s">
        <v>47</v>
      </c>
      <c r="B194" s="81" t="s">
        <v>69</v>
      </c>
      <c r="C194" s="107"/>
      <c r="D194" s="49">
        <v>40000000</v>
      </c>
      <c r="E194" s="49">
        <v>36680000</v>
      </c>
      <c r="F194" s="49">
        <v>33345788</v>
      </c>
      <c r="G194" s="49">
        <v>29544368</v>
      </c>
      <c r="H194" s="49">
        <v>26205855</v>
      </c>
      <c r="I194" s="49">
        <v>22877711</v>
      </c>
      <c r="J194" s="49">
        <v>19537565</v>
      </c>
      <c r="K194" s="49">
        <v>16216179</v>
      </c>
      <c r="L194" s="50">
        <f>(SUM(D194:K194))*C194</f>
        <v>0</v>
      </c>
      <c r="M194" s="42" t="s">
        <v>47</v>
      </c>
    </row>
    <row r="195" spans="1:13" ht="14" x14ac:dyDescent="0.3">
      <c r="A195" s="45" t="s">
        <v>47</v>
      </c>
      <c r="B195" s="81" t="s">
        <v>70</v>
      </c>
      <c r="C195" s="107"/>
      <c r="D195" s="49">
        <v>4000000</v>
      </c>
      <c r="E195" s="49">
        <v>3668000</v>
      </c>
      <c r="F195" s="49">
        <v>3334579</v>
      </c>
      <c r="G195" s="49">
        <v>2954437</v>
      </c>
      <c r="H195" s="49">
        <v>2620585</v>
      </c>
      <c r="I195" s="49">
        <v>2287771</v>
      </c>
      <c r="J195" s="49">
        <v>1953757</v>
      </c>
      <c r="K195" s="49">
        <v>1621618</v>
      </c>
      <c r="L195" s="50">
        <f>(SUM(D195:K195))*C195</f>
        <v>0</v>
      </c>
      <c r="M195" s="42" t="s">
        <v>47</v>
      </c>
    </row>
    <row r="196" spans="1:13" ht="14" x14ac:dyDescent="0.3">
      <c r="A196" s="45" t="s">
        <v>47</v>
      </c>
      <c r="B196" s="78" t="s">
        <v>71</v>
      </c>
      <c r="C196" s="75" t="s">
        <v>47</v>
      </c>
      <c r="D196" s="76" t="s">
        <v>47</v>
      </c>
      <c r="E196" s="76" t="s">
        <v>47</v>
      </c>
      <c r="F196" s="76" t="s">
        <v>47</v>
      </c>
      <c r="G196" s="76" t="s">
        <v>47</v>
      </c>
      <c r="H196" s="76" t="s">
        <v>47</v>
      </c>
      <c r="I196" s="76" t="s">
        <v>47</v>
      </c>
      <c r="J196" s="76" t="s">
        <v>47</v>
      </c>
      <c r="K196" s="76" t="s">
        <v>47</v>
      </c>
      <c r="L196" s="50"/>
      <c r="M196" s="42" t="s">
        <v>47</v>
      </c>
    </row>
    <row r="197" spans="1:13" ht="14" x14ac:dyDescent="0.3">
      <c r="A197" s="45" t="s">
        <v>47</v>
      </c>
      <c r="B197" s="81" t="s">
        <v>69</v>
      </c>
      <c r="C197" s="107"/>
      <c r="D197" s="49">
        <v>9000000</v>
      </c>
      <c r="E197" s="49">
        <v>8253000</v>
      </c>
      <c r="F197" s="49">
        <v>7502802</v>
      </c>
      <c r="G197" s="49">
        <v>6647483</v>
      </c>
      <c r="H197" s="49">
        <v>5896317</v>
      </c>
      <c r="I197" s="49">
        <v>5147485</v>
      </c>
      <c r="J197" s="49">
        <v>4395952</v>
      </c>
      <c r="K197" s="49">
        <v>3648640</v>
      </c>
      <c r="L197" s="50">
        <f t="shared" ref="L197:L198" si="14">(SUM(D197:K197))*C197</f>
        <v>0</v>
      </c>
      <c r="M197" s="42" t="s">
        <v>47</v>
      </c>
    </row>
    <row r="198" spans="1:13" ht="14" x14ac:dyDescent="0.3">
      <c r="A198" s="45" t="s">
        <v>47</v>
      </c>
      <c r="B198" s="81" t="s">
        <v>70</v>
      </c>
      <c r="C198" s="107"/>
      <c r="D198" s="49">
        <v>1000000</v>
      </c>
      <c r="E198" s="49">
        <v>917000</v>
      </c>
      <c r="F198" s="49">
        <v>833645</v>
      </c>
      <c r="G198" s="49">
        <v>738609</v>
      </c>
      <c r="H198" s="49">
        <v>655146</v>
      </c>
      <c r="I198" s="49">
        <v>571943</v>
      </c>
      <c r="J198" s="49">
        <v>488439</v>
      </c>
      <c r="K198" s="49">
        <v>405404</v>
      </c>
      <c r="L198" s="50">
        <f t="shared" si="14"/>
        <v>0</v>
      </c>
      <c r="M198" s="42" t="s">
        <v>47</v>
      </c>
    </row>
    <row r="199" spans="1:13" ht="23.5" x14ac:dyDescent="0.3">
      <c r="A199" s="45" t="s">
        <v>47</v>
      </c>
      <c r="B199" s="82" t="s">
        <v>47</v>
      </c>
      <c r="C199" s="83" t="s">
        <v>72</v>
      </c>
      <c r="D199" s="51">
        <v>54000000</v>
      </c>
      <c r="E199" s="51">
        <v>49518000</v>
      </c>
      <c r="F199" s="51">
        <v>45016814</v>
      </c>
      <c r="G199" s="51">
        <v>39884897</v>
      </c>
      <c r="H199" s="51">
        <v>35377904</v>
      </c>
      <c r="I199" s="51">
        <v>30884910</v>
      </c>
      <c r="J199" s="51">
        <v>26375713</v>
      </c>
      <c r="K199" s="51">
        <v>21891842</v>
      </c>
      <c r="L199" s="52" t="s">
        <v>47</v>
      </c>
      <c r="M199" s="42" t="s">
        <v>47</v>
      </c>
    </row>
    <row r="200" spans="1:13" ht="14" x14ac:dyDescent="0.3">
      <c r="A200" s="45" t="s">
        <v>47</v>
      </c>
      <c r="B200" s="86"/>
      <c r="C200" s="86"/>
      <c r="D200" s="58"/>
      <c r="E200" s="58"/>
      <c r="F200" s="58"/>
      <c r="G200" s="58"/>
      <c r="H200" s="58"/>
      <c r="I200" s="58"/>
      <c r="J200" s="58"/>
      <c r="K200" s="58"/>
      <c r="L200" s="43" t="s">
        <v>47</v>
      </c>
      <c r="M200" s="42" t="s">
        <v>47</v>
      </c>
    </row>
    <row r="201" spans="1:13" ht="12.75" customHeight="1" x14ac:dyDescent="0.3">
      <c r="A201" s="45" t="s">
        <v>47</v>
      </c>
      <c r="B201" s="188" t="s">
        <v>115</v>
      </c>
      <c r="C201" s="189"/>
      <c r="D201" s="189"/>
      <c r="E201" s="189"/>
      <c r="F201" s="189"/>
      <c r="G201" s="54" t="s">
        <v>47</v>
      </c>
      <c r="H201" s="54" t="s">
        <v>47</v>
      </c>
      <c r="I201" s="54" t="s">
        <v>47</v>
      </c>
      <c r="J201" s="54" t="s">
        <v>47</v>
      </c>
      <c r="K201" s="54" t="s">
        <v>47</v>
      </c>
      <c r="L201" s="55">
        <f>L194+L195+L197+L198</f>
        <v>0</v>
      </c>
      <c r="M201" s="42" t="s">
        <v>47</v>
      </c>
    </row>
    <row r="202" spans="1:13" ht="14" x14ac:dyDescent="0.3">
      <c r="A202" s="45" t="s">
        <v>47</v>
      </c>
      <c r="B202" s="59" t="s">
        <v>47</v>
      </c>
      <c r="C202" s="60" t="s">
        <v>47</v>
      </c>
      <c r="D202" s="40" t="s">
        <v>47</v>
      </c>
      <c r="E202" s="40" t="s">
        <v>47</v>
      </c>
      <c r="F202" s="40" t="s">
        <v>47</v>
      </c>
      <c r="G202" s="40" t="s">
        <v>47</v>
      </c>
      <c r="H202" s="40" t="s">
        <v>47</v>
      </c>
      <c r="I202" s="40" t="s">
        <v>47</v>
      </c>
      <c r="J202" s="40" t="s">
        <v>47</v>
      </c>
      <c r="K202" s="40" t="s">
        <v>47</v>
      </c>
      <c r="L202" s="40" t="s">
        <v>47</v>
      </c>
      <c r="M202" s="42" t="s">
        <v>47</v>
      </c>
    </row>
    <row r="203" spans="1:13" ht="46.5" x14ac:dyDescent="0.3">
      <c r="A203" s="45" t="s">
        <v>116</v>
      </c>
      <c r="B203" s="46" t="s">
        <v>53</v>
      </c>
      <c r="C203" s="47" t="s">
        <v>117</v>
      </c>
      <c r="D203" s="47" t="s">
        <v>55</v>
      </c>
      <c r="E203" s="47" t="s">
        <v>55</v>
      </c>
      <c r="F203" s="47" t="s">
        <v>55</v>
      </c>
      <c r="G203" s="47" t="s">
        <v>55</v>
      </c>
      <c r="H203" s="47" t="s">
        <v>55</v>
      </c>
      <c r="I203" s="47" t="s">
        <v>55</v>
      </c>
      <c r="J203" s="47" t="s">
        <v>55</v>
      </c>
      <c r="K203" s="47" t="s">
        <v>55</v>
      </c>
      <c r="L203" s="48" t="s">
        <v>56</v>
      </c>
      <c r="M203" s="42" t="s">
        <v>47</v>
      </c>
    </row>
    <row r="204" spans="1:13" ht="14" x14ac:dyDescent="0.3">
      <c r="A204" s="45" t="s">
        <v>47</v>
      </c>
      <c r="B204" s="72" t="s">
        <v>47</v>
      </c>
      <c r="C204" s="73" t="s">
        <v>47</v>
      </c>
      <c r="D204" s="47" t="s">
        <v>57</v>
      </c>
      <c r="E204" s="47" t="s">
        <v>58</v>
      </c>
      <c r="F204" s="47" t="s">
        <v>59</v>
      </c>
      <c r="G204" s="47" t="s">
        <v>60</v>
      </c>
      <c r="H204" s="47" t="s">
        <v>61</v>
      </c>
      <c r="I204" s="47" t="s">
        <v>62</v>
      </c>
      <c r="J204" s="47" t="s">
        <v>63</v>
      </c>
      <c r="K204" s="47" t="s">
        <v>64</v>
      </c>
      <c r="L204" s="48" t="s">
        <v>65</v>
      </c>
      <c r="M204" s="42" t="s">
        <v>47</v>
      </c>
    </row>
    <row r="205" spans="1:13" ht="23.5" x14ac:dyDescent="0.3">
      <c r="A205" s="45" t="s">
        <v>47</v>
      </c>
      <c r="B205" s="74" t="s">
        <v>66</v>
      </c>
      <c r="C205" s="75" t="s">
        <v>47</v>
      </c>
      <c r="D205" s="76" t="s">
        <v>67</v>
      </c>
      <c r="E205" s="76" t="s">
        <v>67</v>
      </c>
      <c r="F205" s="76" t="s">
        <v>67</v>
      </c>
      <c r="G205" s="76" t="s">
        <v>67</v>
      </c>
      <c r="H205" s="76" t="s">
        <v>67</v>
      </c>
      <c r="I205" s="76" t="s">
        <v>67</v>
      </c>
      <c r="J205" s="76" t="s">
        <v>67</v>
      </c>
      <c r="K205" s="76" t="s">
        <v>67</v>
      </c>
      <c r="L205" s="151" t="s">
        <v>47</v>
      </c>
      <c r="M205" s="42" t="s">
        <v>47</v>
      </c>
    </row>
    <row r="206" spans="1:13" ht="14" x14ac:dyDescent="0.3">
      <c r="A206" s="45" t="s">
        <v>47</v>
      </c>
      <c r="B206" s="78" t="s">
        <v>68</v>
      </c>
      <c r="C206" s="75" t="s">
        <v>47</v>
      </c>
      <c r="D206" s="76" t="s">
        <v>47</v>
      </c>
      <c r="E206" s="77" t="s">
        <v>47</v>
      </c>
      <c r="F206" s="79" t="s">
        <v>47</v>
      </c>
      <c r="G206" s="79" t="s">
        <v>47</v>
      </c>
      <c r="H206" s="79" t="s">
        <v>47</v>
      </c>
      <c r="I206" s="79" t="s">
        <v>47</v>
      </c>
      <c r="J206" s="79" t="s">
        <v>47</v>
      </c>
      <c r="K206" s="79" t="s">
        <v>47</v>
      </c>
      <c r="L206" s="80" t="s">
        <v>47</v>
      </c>
      <c r="M206" s="42" t="s">
        <v>47</v>
      </c>
    </row>
    <row r="207" spans="1:13" ht="14" x14ac:dyDescent="0.3">
      <c r="A207" s="45" t="s">
        <v>47</v>
      </c>
      <c r="B207" s="81" t="s">
        <v>69</v>
      </c>
      <c r="C207" s="107"/>
      <c r="D207" s="49">
        <v>40000000</v>
      </c>
      <c r="E207" s="49">
        <v>36680000</v>
      </c>
      <c r="F207" s="49">
        <v>33345788</v>
      </c>
      <c r="G207" s="49">
        <v>29544368</v>
      </c>
      <c r="H207" s="49">
        <v>26205855</v>
      </c>
      <c r="I207" s="49">
        <v>22877711</v>
      </c>
      <c r="J207" s="49">
        <v>19537565</v>
      </c>
      <c r="K207" s="49">
        <v>16216179</v>
      </c>
      <c r="L207" s="50">
        <f>(SUM(D207:K207))*C207</f>
        <v>0</v>
      </c>
      <c r="M207" s="42" t="s">
        <v>47</v>
      </c>
    </row>
    <row r="208" spans="1:13" ht="14" x14ac:dyDescent="0.3">
      <c r="A208" s="45" t="s">
        <v>47</v>
      </c>
      <c r="B208" s="81" t="s">
        <v>70</v>
      </c>
      <c r="C208" s="107"/>
      <c r="D208" s="49">
        <v>4000000</v>
      </c>
      <c r="E208" s="49">
        <v>3668000</v>
      </c>
      <c r="F208" s="49">
        <v>3334579</v>
      </c>
      <c r="G208" s="49">
        <v>2954437</v>
      </c>
      <c r="H208" s="49">
        <v>2620585</v>
      </c>
      <c r="I208" s="49">
        <v>2287771</v>
      </c>
      <c r="J208" s="49">
        <v>1953757</v>
      </c>
      <c r="K208" s="49">
        <v>1621618</v>
      </c>
      <c r="L208" s="50">
        <f>(SUM(D208:K208))*C208</f>
        <v>0</v>
      </c>
      <c r="M208" s="42" t="s">
        <v>47</v>
      </c>
    </row>
    <row r="209" spans="1:13" ht="14" x14ac:dyDescent="0.3">
      <c r="A209" s="45" t="s">
        <v>47</v>
      </c>
      <c r="B209" s="78" t="s">
        <v>71</v>
      </c>
      <c r="C209" s="75" t="s">
        <v>47</v>
      </c>
      <c r="D209" s="76" t="s">
        <v>47</v>
      </c>
      <c r="E209" s="76" t="s">
        <v>47</v>
      </c>
      <c r="F209" s="76" t="s">
        <v>47</v>
      </c>
      <c r="G209" s="76" t="s">
        <v>47</v>
      </c>
      <c r="H209" s="76" t="s">
        <v>47</v>
      </c>
      <c r="I209" s="76" t="s">
        <v>47</v>
      </c>
      <c r="J209" s="76" t="s">
        <v>47</v>
      </c>
      <c r="K209" s="76" t="s">
        <v>47</v>
      </c>
      <c r="L209" s="50"/>
      <c r="M209" s="42" t="s">
        <v>47</v>
      </c>
    </row>
    <row r="210" spans="1:13" ht="14" x14ac:dyDescent="0.3">
      <c r="A210" s="45" t="s">
        <v>47</v>
      </c>
      <c r="B210" s="81" t="s">
        <v>69</v>
      </c>
      <c r="C210" s="107"/>
      <c r="D210" s="49">
        <v>9000000</v>
      </c>
      <c r="E210" s="49">
        <v>8253000</v>
      </c>
      <c r="F210" s="49">
        <v>7502802</v>
      </c>
      <c r="G210" s="49">
        <v>6647483</v>
      </c>
      <c r="H210" s="49">
        <v>5896317</v>
      </c>
      <c r="I210" s="49">
        <v>5147485</v>
      </c>
      <c r="J210" s="49">
        <v>4395952</v>
      </c>
      <c r="K210" s="49">
        <v>3648640</v>
      </c>
      <c r="L210" s="50">
        <f t="shared" ref="L210:L211" si="15">(SUM(D210:K210))*C210</f>
        <v>0</v>
      </c>
      <c r="M210" s="42" t="s">
        <v>47</v>
      </c>
    </row>
    <row r="211" spans="1:13" ht="14" x14ac:dyDescent="0.3">
      <c r="A211" s="45" t="s">
        <v>47</v>
      </c>
      <c r="B211" s="81" t="s">
        <v>70</v>
      </c>
      <c r="C211" s="107"/>
      <c r="D211" s="49">
        <v>1000000</v>
      </c>
      <c r="E211" s="49">
        <v>917000</v>
      </c>
      <c r="F211" s="49">
        <v>833645</v>
      </c>
      <c r="G211" s="49">
        <v>738609</v>
      </c>
      <c r="H211" s="49">
        <v>655146</v>
      </c>
      <c r="I211" s="49">
        <v>571943</v>
      </c>
      <c r="J211" s="49">
        <v>488439</v>
      </c>
      <c r="K211" s="49">
        <v>405404</v>
      </c>
      <c r="L211" s="50">
        <f t="shared" si="15"/>
        <v>0</v>
      </c>
      <c r="M211" s="42" t="s">
        <v>47</v>
      </c>
    </row>
    <row r="212" spans="1:13" ht="23.5" x14ac:dyDescent="0.3">
      <c r="A212" s="45" t="s">
        <v>47</v>
      </c>
      <c r="B212" s="82" t="s">
        <v>47</v>
      </c>
      <c r="C212" s="83" t="s">
        <v>72</v>
      </c>
      <c r="D212" s="51">
        <v>54000000</v>
      </c>
      <c r="E212" s="51">
        <v>49518000</v>
      </c>
      <c r="F212" s="51">
        <v>45016814</v>
      </c>
      <c r="G212" s="51">
        <v>39884897</v>
      </c>
      <c r="H212" s="51">
        <v>35377904</v>
      </c>
      <c r="I212" s="51">
        <v>30884910</v>
      </c>
      <c r="J212" s="51">
        <v>26375713</v>
      </c>
      <c r="K212" s="51">
        <v>21891842</v>
      </c>
      <c r="L212" s="52" t="s">
        <v>47</v>
      </c>
      <c r="M212" s="42" t="s">
        <v>47</v>
      </c>
    </row>
    <row r="213" spans="1:13" ht="14" x14ac:dyDescent="0.3">
      <c r="A213" s="45" t="s">
        <v>47</v>
      </c>
      <c r="B213" s="86"/>
      <c r="C213" s="86"/>
      <c r="D213" s="58"/>
      <c r="E213" s="58"/>
      <c r="F213" s="58"/>
      <c r="G213" s="58"/>
      <c r="H213" s="58"/>
      <c r="I213" s="58"/>
      <c r="J213" s="58"/>
      <c r="K213" s="58"/>
      <c r="L213" s="43" t="s">
        <v>47</v>
      </c>
      <c r="M213" s="42" t="s">
        <v>47</v>
      </c>
    </row>
    <row r="214" spans="1:13" ht="12.75" customHeight="1" x14ac:dyDescent="0.3">
      <c r="A214" s="45" t="s">
        <v>47</v>
      </c>
      <c r="B214" s="188" t="s">
        <v>118</v>
      </c>
      <c r="C214" s="189"/>
      <c r="D214" s="189"/>
      <c r="E214" s="189"/>
      <c r="F214" s="189"/>
      <c r="G214" s="54" t="s">
        <v>47</v>
      </c>
      <c r="H214" s="54" t="s">
        <v>47</v>
      </c>
      <c r="I214" s="54" t="s">
        <v>47</v>
      </c>
      <c r="J214" s="54" t="s">
        <v>47</v>
      </c>
      <c r="K214" s="54" t="s">
        <v>47</v>
      </c>
      <c r="L214" s="55">
        <f>L207+L208+L210+L211</f>
        <v>0</v>
      </c>
      <c r="M214" s="42" t="s">
        <v>47</v>
      </c>
    </row>
    <row r="215" spans="1:13" x14ac:dyDescent="0.3">
      <c r="A215" s="56" t="s">
        <v>47</v>
      </c>
      <c r="B215" s="40" t="s">
        <v>47</v>
      </c>
      <c r="C215" s="60" t="s">
        <v>47</v>
      </c>
      <c r="D215" s="40" t="s">
        <v>47</v>
      </c>
      <c r="E215" s="40" t="s">
        <v>47</v>
      </c>
      <c r="F215" s="40" t="s">
        <v>47</v>
      </c>
      <c r="G215" s="40" t="s">
        <v>47</v>
      </c>
      <c r="H215" s="40" t="s">
        <v>47</v>
      </c>
      <c r="I215" s="40" t="s">
        <v>47</v>
      </c>
      <c r="J215" s="40" t="s">
        <v>47</v>
      </c>
      <c r="K215" s="40" t="s">
        <v>47</v>
      </c>
      <c r="L215" s="40" t="s">
        <v>47</v>
      </c>
      <c r="M215" s="42" t="s">
        <v>47</v>
      </c>
    </row>
  </sheetData>
  <sheetProtection algorithmName="SHA-512" hashValue="gwQxKfW9IG6ODal+yIMq0K4mtXpDroQp4VH9HxExPZb/fZXvJNqE47S+eJerr5qJ8tGlCXRu9c0WWMes7kHyaw==" saltValue="eBkIVaHfbEPt989Jwm7qgw==" spinCount="100000" sheet="1" objects="1" scenarios="1"/>
  <mergeCells count="20">
    <mergeCell ref="G1:J1"/>
    <mergeCell ref="H2:J2"/>
    <mergeCell ref="H3:J3"/>
    <mergeCell ref="B188:F188"/>
    <mergeCell ref="B201:F201"/>
    <mergeCell ref="B214:F214"/>
    <mergeCell ref="B3:F3"/>
    <mergeCell ref="B19:F19"/>
    <mergeCell ref="B32:F32"/>
    <mergeCell ref="B45:F45"/>
    <mergeCell ref="B58:F58"/>
    <mergeCell ref="B136:F136"/>
    <mergeCell ref="B149:F149"/>
    <mergeCell ref="B71:F71"/>
    <mergeCell ref="B84:F84"/>
    <mergeCell ref="B97:F97"/>
    <mergeCell ref="B110:F110"/>
    <mergeCell ref="B123:F123"/>
    <mergeCell ref="B162:F162"/>
    <mergeCell ref="B175:F175"/>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C0FCA-CD6B-4EAA-829B-A75D85A6F147}">
  <sheetPr>
    <tabColor theme="5" tint="0.79998168889431442"/>
  </sheetPr>
  <dimension ref="A1:AG155"/>
  <sheetViews>
    <sheetView showGridLines="0" topLeftCell="A33" zoomScale="90" zoomScaleNormal="90" workbookViewId="0">
      <selection activeCell="J14" sqref="J14"/>
    </sheetView>
  </sheetViews>
  <sheetFormatPr defaultColWidth="0" defaultRowHeight="13.5" zeroHeight="1" x14ac:dyDescent="0.25"/>
  <cols>
    <col min="1" max="1" width="11.90625" style="108" customWidth="1"/>
    <col min="2" max="2" width="27.453125" style="108" customWidth="1"/>
    <col min="3" max="3" width="55.81640625" style="108" customWidth="1"/>
    <col min="4" max="4" width="20.453125" style="108" customWidth="1"/>
    <col min="5" max="5" width="15.26953125" style="108" customWidth="1"/>
    <col min="6" max="6" width="17.26953125" style="108" customWidth="1"/>
    <col min="7" max="7" width="20.90625" style="108" customWidth="1"/>
    <col min="8" max="8" width="16.7265625" style="108" customWidth="1"/>
    <col min="9" max="9" width="12.36328125" style="108" customWidth="1"/>
    <col min="10" max="10" width="11.453125" style="108" customWidth="1"/>
    <col min="11" max="16384" width="11.453125" style="108" hidden="1"/>
  </cols>
  <sheetData>
    <row r="1" spans="1:33" ht="43.5" customHeight="1" x14ac:dyDescent="0.3">
      <c r="A1" s="89"/>
      <c r="B1" s="90" t="s">
        <v>119</v>
      </c>
      <c r="C1" s="13"/>
      <c r="D1" s="13"/>
      <c r="E1" s="13"/>
      <c r="F1" s="91"/>
      <c r="G1" s="8"/>
      <c r="H1" s="8"/>
      <c r="I1" s="8"/>
      <c r="J1" s="8"/>
      <c r="K1" s="8"/>
      <c r="L1" s="8"/>
      <c r="M1" s="8"/>
      <c r="N1" s="8"/>
      <c r="O1" s="8"/>
      <c r="P1" s="8"/>
      <c r="Q1" s="8"/>
      <c r="R1" s="8"/>
      <c r="S1" s="8"/>
      <c r="T1" s="8"/>
      <c r="U1" s="8"/>
      <c r="V1" s="8"/>
      <c r="W1" s="8"/>
      <c r="X1" s="8"/>
      <c r="Y1" s="8"/>
      <c r="Z1" s="8"/>
      <c r="AA1" s="8"/>
      <c r="AB1" s="8"/>
      <c r="AC1" s="8"/>
      <c r="AD1" s="8"/>
      <c r="AE1" s="8"/>
      <c r="AF1" s="8"/>
      <c r="AG1" s="8"/>
    </row>
    <row r="2" spans="1:33" x14ac:dyDescent="0.25">
      <c r="B2" s="109"/>
      <c r="C2" s="109"/>
      <c r="D2" s="109"/>
      <c r="E2" s="109"/>
      <c r="F2" s="109"/>
      <c r="G2" s="109"/>
      <c r="H2" s="109"/>
      <c r="I2" s="110"/>
    </row>
    <row r="3" spans="1:33" x14ac:dyDescent="0.25">
      <c r="B3" s="111" t="s">
        <v>120</v>
      </c>
      <c r="C3" s="110"/>
      <c r="D3" s="110"/>
      <c r="E3" s="110"/>
      <c r="F3" s="110"/>
      <c r="G3" s="110"/>
      <c r="H3" s="110"/>
      <c r="I3" s="110"/>
    </row>
    <row r="4" spans="1:33" ht="30" x14ac:dyDescent="0.25">
      <c r="B4" s="112" t="s">
        <v>121</v>
      </c>
      <c r="C4" s="113" t="s">
        <v>122</v>
      </c>
      <c r="D4" s="114" t="s">
        <v>123</v>
      </c>
      <c r="E4" s="110"/>
      <c r="F4" s="110"/>
      <c r="G4" s="110"/>
      <c r="H4" s="110"/>
      <c r="I4" s="110"/>
    </row>
    <row r="5" spans="1:33" x14ac:dyDescent="0.25">
      <c r="B5" s="115" t="s">
        <v>124</v>
      </c>
      <c r="C5" s="116" t="str">
        <f>D16</f>
        <v>Fase 1: Voorbereiding Implementatie</v>
      </c>
      <c r="D5" s="32">
        <f>I23</f>
        <v>0</v>
      </c>
      <c r="E5" s="110"/>
      <c r="F5" s="110"/>
      <c r="G5" s="110"/>
      <c r="H5" s="110"/>
      <c r="I5" s="110"/>
    </row>
    <row r="6" spans="1:33" x14ac:dyDescent="0.25">
      <c r="B6" s="115" t="s">
        <v>125</v>
      </c>
      <c r="C6" s="116" t="str">
        <f>D26</f>
        <v>Fase 2: Aantonen en opleveren t.b.v. Go/No-go beslissing conform eis 123</v>
      </c>
      <c r="D6" s="32">
        <f>I33</f>
        <v>0</v>
      </c>
      <c r="E6" s="110"/>
      <c r="F6" s="110"/>
      <c r="G6" s="110"/>
      <c r="H6" s="110"/>
      <c r="I6" s="110"/>
    </row>
    <row r="7" spans="1:33" x14ac:dyDescent="0.25">
      <c r="B7" s="115" t="s">
        <v>126</v>
      </c>
      <c r="C7" s="116" t="str">
        <f>D36</f>
        <v xml:space="preserve">Fase 3: </v>
      </c>
      <c r="D7" s="32">
        <f>I44</f>
        <v>0</v>
      </c>
      <c r="E7" s="110"/>
      <c r="F7" s="110"/>
      <c r="G7" s="110"/>
      <c r="H7" s="110"/>
      <c r="I7" s="110"/>
    </row>
    <row r="8" spans="1:33" x14ac:dyDescent="0.25">
      <c r="B8" s="115" t="s">
        <v>127</v>
      </c>
      <c r="C8" s="116" t="str">
        <f>D47</f>
        <v xml:space="preserve">Fase 4: </v>
      </c>
      <c r="D8" s="32">
        <f>I54</f>
        <v>0</v>
      </c>
      <c r="E8" s="110"/>
      <c r="F8" s="110"/>
      <c r="G8" s="110"/>
      <c r="H8" s="110"/>
      <c r="I8" s="110"/>
    </row>
    <row r="9" spans="1:33" x14ac:dyDescent="0.25">
      <c r="B9" s="115" t="s">
        <v>128</v>
      </c>
      <c r="C9" s="116" t="str">
        <f>D57</f>
        <v xml:space="preserve">Fase 5: </v>
      </c>
      <c r="D9" s="32">
        <f>I64</f>
        <v>0</v>
      </c>
      <c r="E9" s="110"/>
      <c r="F9" s="110"/>
      <c r="G9" s="110"/>
      <c r="H9" s="110"/>
      <c r="I9" s="110"/>
    </row>
    <row r="10" spans="1:33" x14ac:dyDescent="0.25">
      <c r="B10" s="115" t="s">
        <v>129</v>
      </c>
      <c r="C10" s="116" t="str">
        <f>D67</f>
        <v>Fase 6: Decharge</v>
      </c>
      <c r="D10" s="32">
        <f>I74</f>
        <v>0</v>
      </c>
      <c r="E10" s="110"/>
      <c r="F10" s="110"/>
      <c r="G10" s="110"/>
      <c r="H10" s="110"/>
      <c r="I10" s="110"/>
    </row>
    <row r="11" spans="1:33" ht="20" x14ac:dyDescent="0.25">
      <c r="B11" s="112" t="s">
        <v>121</v>
      </c>
      <c r="C11" s="113" t="s">
        <v>130</v>
      </c>
      <c r="D11" s="114" t="s">
        <v>131</v>
      </c>
      <c r="E11" s="110"/>
      <c r="F11" s="110"/>
      <c r="G11" s="110"/>
      <c r="H11" s="110"/>
      <c r="I11" s="110"/>
    </row>
    <row r="12" spans="1:33" ht="14" thickBot="1" x14ac:dyDescent="0.3">
      <c r="B12" s="115" t="s">
        <v>132</v>
      </c>
      <c r="C12" s="116" t="str">
        <f>D77</f>
        <v>Retransitie</v>
      </c>
      <c r="D12" s="32">
        <f>I84</f>
        <v>0</v>
      </c>
      <c r="E12" s="110"/>
      <c r="F12" s="110"/>
      <c r="G12" s="110"/>
      <c r="H12" s="110"/>
      <c r="I12" s="110"/>
    </row>
    <row r="13" spans="1:33" ht="14" thickBot="1" x14ac:dyDescent="0.3">
      <c r="B13" s="213" t="s">
        <v>133</v>
      </c>
      <c r="C13" s="214"/>
      <c r="D13" s="36">
        <f>SUM(D5:D12)</f>
        <v>0</v>
      </c>
      <c r="E13" s="15"/>
      <c r="F13" s="117"/>
      <c r="G13" s="117"/>
      <c r="H13" s="117"/>
      <c r="I13" s="117"/>
    </row>
    <row r="14" spans="1:33" x14ac:dyDescent="0.25">
      <c r="B14" s="118"/>
      <c r="C14" s="110"/>
      <c r="D14" s="110"/>
      <c r="E14" s="110"/>
      <c r="F14" s="110"/>
      <c r="G14" s="110"/>
      <c r="H14" s="110"/>
      <c r="I14" s="110"/>
    </row>
    <row r="15" spans="1:33" x14ac:dyDescent="0.25">
      <c r="B15" s="111" t="s">
        <v>134</v>
      </c>
      <c r="C15" s="110"/>
      <c r="D15" s="110"/>
      <c r="E15" s="110"/>
      <c r="F15" s="110"/>
      <c r="G15" s="110"/>
      <c r="H15" s="110"/>
      <c r="I15" s="110"/>
    </row>
    <row r="16" spans="1:33" ht="24" customHeight="1" x14ac:dyDescent="0.25">
      <c r="B16" s="209" t="s">
        <v>135</v>
      </c>
      <c r="C16" s="209"/>
      <c r="D16" s="202" t="s">
        <v>136</v>
      </c>
      <c r="E16" s="203"/>
      <c r="F16" s="119"/>
      <c r="G16" s="204" t="s">
        <v>137</v>
      </c>
      <c r="H16" s="205"/>
      <c r="I16" s="120"/>
    </row>
    <row r="17" spans="2:9" ht="35.25" customHeight="1" x14ac:dyDescent="0.25">
      <c r="B17" s="114" t="s">
        <v>138</v>
      </c>
      <c r="C17" s="121" t="s">
        <v>139</v>
      </c>
      <c r="D17" s="122" t="s">
        <v>140</v>
      </c>
      <c r="E17" s="114" t="s">
        <v>141</v>
      </c>
      <c r="F17" s="114" t="s">
        <v>142</v>
      </c>
      <c r="G17" s="114" t="s">
        <v>143</v>
      </c>
      <c r="H17" s="114" t="s">
        <v>144</v>
      </c>
      <c r="I17" s="114" t="s">
        <v>145</v>
      </c>
    </row>
    <row r="18" spans="2:9" x14ac:dyDescent="0.25">
      <c r="B18" s="212" t="s">
        <v>124</v>
      </c>
      <c r="C18" s="16"/>
      <c r="D18" s="17"/>
      <c r="E18" s="18"/>
      <c r="F18" s="18"/>
      <c r="G18" s="19"/>
      <c r="H18" s="30"/>
      <c r="I18" s="14">
        <f>G18*H18</f>
        <v>0</v>
      </c>
    </row>
    <row r="19" spans="2:9" x14ac:dyDescent="0.25">
      <c r="B19" s="212"/>
      <c r="C19" s="16"/>
      <c r="D19" s="17"/>
      <c r="E19" s="18"/>
      <c r="F19" s="18"/>
      <c r="G19" s="19"/>
      <c r="H19" s="30"/>
      <c r="I19" s="14">
        <f t="shared" ref="I19:I22" si="0">G19*H19</f>
        <v>0</v>
      </c>
    </row>
    <row r="20" spans="2:9" x14ac:dyDescent="0.25">
      <c r="B20" s="212"/>
      <c r="C20" s="20"/>
      <c r="D20" s="17"/>
      <c r="E20" s="18"/>
      <c r="F20" s="18"/>
      <c r="G20" s="19"/>
      <c r="H20" s="30"/>
      <c r="I20" s="14">
        <f t="shared" si="0"/>
        <v>0</v>
      </c>
    </row>
    <row r="21" spans="2:9" x14ac:dyDescent="0.25">
      <c r="B21" s="212"/>
      <c r="C21" s="20"/>
      <c r="D21" s="17"/>
      <c r="E21" s="18"/>
      <c r="F21" s="18"/>
      <c r="G21" s="19"/>
      <c r="H21" s="30"/>
      <c r="I21" s="14">
        <f t="shared" si="0"/>
        <v>0</v>
      </c>
    </row>
    <row r="22" spans="2:9" ht="14" thickBot="1" x14ac:dyDescent="0.3">
      <c r="B22" s="212"/>
      <c r="C22" s="21"/>
      <c r="D22" s="17"/>
      <c r="E22" s="18"/>
      <c r="F22" s="18"/>
      <c r="G22" s="19"/>
      <c r="H22" s="30"/>
      <c r="I22" s="14">
        <f t="shared" si="0"/>
        <v>0</v>
      </c>
    </row>
    <row r="23" spans="2:9" ht="14" thickBot="1" x14ac:dyDescent="0.3">
      <c r="B23" s="215" t="s">
        <v>146</v>
      </c>
      <c r="C23" s="216"/>
      <c r="D23" s="129"/>
      <c r="E23" s="129"/>
      <c r="F23" s="129"/>
      <c r="G23" s="22">
        <f>SUM(G18:G22)</f>
        <v>0</v>
      </c>
      <c r="H23" s="129"/>
      <c r="I23" s="130">
        <f>SUM(I18:I22)</f>
        <v>0</v>
      </c>
    </row>
    <row r="24" spans="2:9" x14ac:dyDescent="0.25">
      <c r="B24" s="118"/>
      <c r="C24" s="110"/>
      <c r="D24" s="110"/>
      <c r="E24" s="110"/>
      <c r="F24" s="110"/>
      <c r="G24" s="110"/>
      <c r="H24" s="110"/>
      <c r="I24" s="110"/>
    </row>
    <row r="25" spans="2:9" x14ac:dyDescent="0.25">
      <c r="B25" s="111" t="s">
        <v>147</v>
      </c>
      <c r="C25" s="110"/>
      <c r="D25" s="110"/>
      <c r="E25" s="110"/>
      <c r="F25" s="110"/>
      <c r="G25" s="110"/>
      <c r="H25" s="110"/>
      <c r="I25" s="110"/>
    </row>
    <row r="26" spans="2:9" ht="23.15" customHeight="1" x14ac:dyDescent="0.25">
      <c r="B26" s="209" t="s">
        <v>148</v>
      </c>
      <c r="C26" s="209"/>
      <c r="D26" s="202" t="s">
        <v>195</v>
      </c>
      <c r="E26" s="203"/>
      <c r="F26" s="119"/>
      <c r="G26" s="204" t="s">
        <v>137</v>
      </c>
      <c r="H26" s="205"/>
      <c r="I26" s="120"/>
    </row>
    <row r="27" spans="2:9" ht="36" customHeight="1" x14ac:dyDescent="0.25">
      <c r="B27" s="114" t="s">
        <v>138</v>
      </c>
      <c r="C27" s="121" t="s">
        <v>139</v>
      </c>
      <c r="D27" s="122" t="s">
        <v>140</v>
      </c>
      <c r="E27" s="114" t="s">
        <v>141</v>
      </c>
      <c r="F27" s="114" t="s">
        <v>142</v>
      </c>
      <c r="G27" s="114" t="s">
        <v>143</v>
      </c>
      <c r="H27" s="114" t="s">
        <v>144</v>
      </c>
      <c r="I27" s="114" t="s">
        <v>145</v>
      </c>
    </row>
    <row r="28" spans="2:9" x14ac:dyDescent="0.25">
      <c r="B28" s="212" t="s">
        <v>125</v>
      </c>
      <c r="C28" s="16"/>
      <c r="D28" s="17"/>
      <c r="E28" s="18"/>
      <c r="F28" s="18"/>
      <c r="G28" s="19"/>
      <c r="H28" s="30"/>
      <c r="I28" s="14">
        <f>G28*H28</f>
        <v>0</v>
      </c>
    </row>
    <row r="29" spans="2:9" x14ac:dyDescent="0.25">
      <c r="B29" s="212"/>
      <c r="C29" s="16"/>
      <c r="D29" s="17"/>
      <c r="E29" s="18"/>
      <c r="F29" s="18"/>
      <c r="G29" s="19"/>
      <c r="H29" s="30"/>
      <c r="I29" s="14">
        <f t="shared" ref="I29:I32" si="1">G29*H29</f>
        <v>0</v>
      </c>
    </row>
    <row r="30" spans="2:9" x14ac:dyDescent="0.25">
      <c r="B30" s="212"/>
      <c r="C30" s="20"/>
      <c r="D30" s="17"/>
      <c r="E30" s="18"/>
      <c r="F30" s="18"/>
      <c r="G30" s="19"/>
      <c r="H30" s="30"/>
      <c r="I30" s="14">
        <f t="shared" si="1"/>
        <v>0</v>
      </c>
    </row>
    <row r="31" spans="2:9" x14ac:dyDescent="0.25">
      <c r="B31" s="212"/>
      <c r="C31" s="20"/>
      <c r="D31" s="17"/>
      <c r="E31" s="18"/>
      <c r="F31" s="18"/>
      <c r="G31" s="19"/>
      <c r="H31" s="30"/>
      <c r="I31" s="14">
        <f t="shared" si="1"/>
        <v>0</v>
      </c>
    </row>
    <row r="32" spans="2:9" ht="14" thickBot="1" x14ac:dyDescent="0.3">
      <c r="B32" s="212"/>
      <c r="C32" s="21"/>
      <c r="D32" s="17"/>
      <c r="E32" s="18"/>
      <c r="F32" s="18"/>
      <c r="G32" s="19"/>
      <c r="H32" s="30"/>
      <c r="I32" s="14">
        <f t="shared" si="1"/>
        <v>0</v>
      </c>
    </row>
    <row r="33" spans="2:9" ht="14" thickBot="1" x14ac:dyDescent="0.3">
      <c r="B33" s="212"/>
      <c r="C33" s="127"/>
      <c r="D33" s="129"/>
      <c r="E33" s="129"/>
      <c r="F33" s="129"/>
      <c r="G33" s="22">
        <f>SUM(G28:G32)</f>
        <v>0</v>
      </c>
      <c r="H33" s="129"/>
      <c r="I33" s="130">
        <f>SUM(I28:I32)</f>
        <v>0</v>
      </c>
    </row>
    <row r="34" spans="2:9" x14ac:dyDescent="0.25">
      <c r="B34" s="118"/>
      <c r="C34" s="110"/>
      <c r="D34" s="110"/>
      <c r="E34" s="110"/>
      <c r="F34" s="110"/>
      <c r="G34" s="110"/>
      <c r="H34" s="110"/>
      <c r="I34" s="110"/>
    </row>
    <row r="35" spans="2:9" x14ac:dyDescent="0.25">
      <c r="B35" s="111" t="s">
        <v>149</v>
      </c>
      <c r="C35" s="110"/>
      <c r="D35" s="110"/>
      <c r="E35" s="110"/>
      <c r="F35" s="110"/>
      <c r="G35" s="110"/>
      <c r="H35" s="110"/>
      <c r="I35" s="110"/>
    </row>
    <row r="36" spans="2:9" ht="25.5" customHeight="1" x14ac:dyDescent="0.25">
      <c r="B36" s="209" t="s">
        <v>150</v>
      </c>
      <c r="C36" s="209"/>
      <c r="D36" s="210" t="s">
        <v>151</v>
      </c>
      <c r="E36" s="211"/>
      <c r="F36" s="119"/>
      <c r="G36" s="204" t="s">
        <v>137</v>
      </c>
      <c r="H36" s="205"/>
      <c r="I36" s="120"/>
    </row>
    <row r="37" spans="2:9" ht="36" customHeight="1" x14ac:dyDescent="0.25">
      <c r="B37" s="114" t="s">
        <v>138</v>
      </c>
      <c r="C37" s="121" t="s">
        <v>139</v>
      </c>
      <c r="D37" s="122" t="s">
        <v>140</v>
      </c>
      <c r="E37" s="114" t="s">
        <v>141</v>
      </c>
      <c r="F37" s="114" t="s">
        <v>142</v>
      </c>
      <c r="G37" s="114" t="s">
        <v>143</v>
      </c>
      <c r="H37" s="114" t="s">
        <v>144</v>
      </c>
      <c r="I37" s="114" t="s">
        <v>145</v>
      </c>
    </row>
    <row r="38" spans="2:9" hidden="1" x14ac:dyDescent="0.25">
      <c r="B38" s="212" t="s">
        <v>126</v>
      </c>
      <c r="C38" s="123"/>
      <c r="D38" s="124"/>
      <c r="E38" s="125"/>
      <c r="F38" s="125"/>
      <c r="G38" s="126">
        <v>10</v>
      </c>
      <c r="H38" s="131">
        <v>85</v>
      </c>
      <c r="I38" s="14">
        <f>G38*H38</f>
        <v>850</v>
      </c>
    </row>
    <row r="39" spans="2:9" ht="15" customHeight="1" x14ac:dyDescent="0.25">
      <c r="B39" s="212"/>
      <c r="C39" s="16"/>
      <c r="D39" s="17"/>
      <c r="E39" s="18"/>
      <c r="F39" s="18"/>
      <c r="G39" s="19"/>
      <c r="H39" s="30"/>
      <c r="I39" s="14">
        <f>G39*H39</f>
        <v>0</v>
      </c>
    </row>
    <row r="40" spans="2:9" x14ac:dyDescent="0.25">
      <c r="B40" s="212"/>
      <c r="C40" s="16"/>
      <c r="D40" s="17"/>
      <c r="E40" s="18"/>
      <c r="F40" s="18"/>
      <c r="G40" s="19"/>
      <c r="H40" s="30"/>
      <c r="I40" s="14">
        <f t="shared" ref="I40:I43" si="2">G40*H40</f>
        <v>0</v>
      </c>
    </row>
    <row r="41" spans="2:9" x14ac:dyDescent="0.25">
      <c r="B41" s="212"/>
      <c r="C41" s="20"/>
      <c r="D41" s="17"/>
      <c r="E41" s="18"/>
      <c r="F41" s="18"/>
      <c r="G41" s="19"/>
      <c r="H41" s="30"/>
      <c r="I41" s="14">
        <f t="shared" si="2"/>
        <v>0</v>
      </c>
    </row>
    <row r="42" spans="2:9" x14ac:dyDescent="0.25">
      <c r="B42" s="212"/>
      <c r="C42" s="20"/>
      <c r="D42" s="17"/>
      <c r="E42" s="18"/>
      <c r="F42" s="18"/>
      <c r="G42" s="19"/>
      <c r="H42" s="30"/>
      <c r="I42" s="14">
        <f t="shared" si="2"/>
        <v>0</v>
      </c>
    </row>
    <row r="43" spans="2:9" ht="14" thickBot="1" x14ac:dyDescent="0.3">
      <c r="B43" s="212"/>
      <c r="C43" s="21"/>
      <c r="D43" s="17"/>
      <c r="E43" s="18"/>
      <c r="F43" s="18"/>
      <c r="G43" s="19"/>
      <c r="H43" s="30"/>
      <c r="I43" s="14">
        <f t="shared" si="2"/>
        <v>0</v>
      </c>
    </row>
    <row r="44" spans="2:9" ht="14" thickBot="1" x14ac:dyDescent="0.3">
      <c r="B44" s="128" t="s">
        <v>146</v>
      </c>
      <c r="C44" s="127"/>
      <c r="D44" s="129"/>
      <c r="E44" s="129"/>
      <c r="F44" s="129"/>
      <c r="G44" s="22">
        <f>SUM(G39:G43)</f>
        <v>0</v>
      </c>
      <c r="H44" s="129"/>
      <c r="I44" s="130">
        <f>SUM(I39:I43)</f>
        <v>0</v>
      </c>
    </row>
    <row r="45" spans="2:9" x14ac:dyDescent="0.25">
      <c r="B45" s="118"/>
      <c r="C45" s="110"/>
      <c r="D45" s="110"/>
      <c r="E45" s="110"/>
      <c r="F45" s="110"/>
      <c r="G45" s="110"/>
      <c r="H45" s="110"/>
      <c r="I45" s="110"/>
    </row>
    <row r="46" spans="2:9" x14ac:dyDescent="0.25">
      <c r="B46" s="111" t="s">
        <v>152</v>
      </c>
      <c r="C46" s="110"/>
      <c r="D46" s="110"/>
      <c r="E46" s="110"/>
      <c r="F46" s="110"/>
      <c r="G46" s="110"/>
      <c r="H46" s="110"/>
      <c r="I46" s="110"/>
    </row>
    <row r="47" spans="2:9" ht="25.5" customHeight="1" x14ac:dyDescent="0.25">
      <c r="B47" s="209" t="s">
        <v>153</v>
      </c>
      <c r="C47" s="209"/>
      <c r="D47" s="210" t="s">
        <v>154</v>
      </c>
      <c r="E47" s="211"/>
      <c r="F47" s="119"/>
      <c r="G47" s="204" t="s">
        <v>137</v>
      </c>
      <c r="H47" s="205"/>
      <c r="I47" s="120"/>
    </row>
    <row r="48" spans="2:9" ht="36" customHeight="1" x14ac:dyDescent="0.25">
      <c r="B48" s="114" t="s">
        <v>138</v>
      </c>
      <c r="C48" s="121" t="s">
        <v>139</v>
      </c>
      <c r="D48" s="122" t="s">
        <v>140</v>
      </c>
      <c r="E48" s="114" t="s">
        <v>141</v>
      </c>
      <c r="F48" s="114" t="s">
        <v>142</v>
      </c>
      <c r="G48" s="114" t="s">
        <v>143</v>
      </c>
      <c r="H48" s="114" t="s">
        <v>144</v>
      </c>
      <c r="I48" s="114" t="s">
        <v>145</v>
      </c>
    </row>
    <row r="49" spans="2:9" ht="15" customHeight="1" x14ac:dyDescent="0.25">
      <c r="B49" s="212" t="s">
        <v>127</v>
      </c>
      <c r="C49" s="16"/>
      <c r="D49" s="17"/>
      <c r="E49" s="18"/>
      <c r="F49" s="18"/>
      <c r="G49" s="19"/>
      <c r="H49" s="30"/>
      <c r="I49" s="14">
        <f>G49*H49</f>
        <v>0</v>
      </c>
    </row>
    <row r="50" spans="2:9" x14ac:dyDescent="0.25">
      <c r="B50" s="212"/>
      <c r="C50" s="16"/>
      <c r="D50" s="17"/>
      <c r="E50" s="18"/>
      <c r="F50" s="18"/>
      <c r="G50" s="19"/>
      <c r="H50" s="30"/>
      <c r="I50" s="14">
        <f t="shared" ref="I50:I53" si="3">G50*H50</f>
        <v>0</v>
      </c>
    </row>
    <row r="51" spans="2:9" x14ac:dyDescent="0.25">
      <c r="B51" s="212"/>
      <c r="C51" s="20"/>
      <c r="D51" s="17"/>
      <c r="E51" s="18"/>
      <c r="F51" s="18"/>
      <c r="G51" s="19"/>
      <c r="H51" s="30"/>
      <c r="I51" s="14">
        <f t="shared" si="3"/>
        <v>0</v>
      </c>
    </row>
    <row r="52" spans="2:9" x14ac:dyDescent="0.25">
      <c r="B52" s="212"/>
      <c r="C52" s="20"/>
      <c r="D52" s="17"/>
      <c r="E52" s="18"/>
      <c r="F52" s="18"/>
      <c r="G52" s="19"/>
      <c r="H52" s="30"/>
      <c r="I52" s="14">
        <f t="shared" si="3"/>
        <v>0</v>
      </c>
    </row>
    <row r="53" spans="2:9" ht="14" thickBot="1" x14ac:dyDescent="0.3">
      <c r="B53" s="212"/>
      <c r="C53" s="21"/>
      <c r="D53" s="17"/>
      <c r="E53" s="18"/>
      <c r="F53" s="18"/>
      <c r="G53" s="19"/>
      <c r="H53" s="30"/>
      <c r="I53" s="14">
        <f t="shared" si="3"/>
        <v>0</v>
      </c>
    </row>
    <row r="54" spans="2:9" ht="14" thickBot="1" x14ac:dyDescent="0.3">
      <c r="B54" s="128" t="s">
        <v>146</v>
      </c>
      <c r="C54" s="127"/>
      <c r="D54" s="129"/>
      <c r="E54" s="129"/>
      <c r="F54" s="129"/>
      <c r="G54" s="22">
        <f>SUM(G49:G53)</f>
        <v>0</v>
      </c>
      <c r="H54" s="129"/>
      <c r="I54" s="130">
        <f>SUM(I49:I53)</f>
        <v>0</v>
      </c>
    </row>
    <row r="55" spans="2:9" x14ac:dyDescent="0.25">
      <c r="B55" s="118"/>
      <c r="C55" s="110"/>
      <c r="D55" s="110"/>
      <c r="E55" s="110"/>
      <c r="F55" s="110"/>
      <c r="G55" s="110"/>
      <c r="H55" s="110"/>
      <c r="I55" s="110"/>
    </row>
    <row r="56" spans="2:9" x14ac:dyDescent="0.25">
      <c r="B56" s="111" t="s">
        <v>155</v>
      </c>
      <c r="C56" s="110"/>
      <c r="D56" s="110"/>
      <c r="E56" s="110"/>
      <c r="F56" s="110"/>
      <c r="G56" s="110"/>
      <c r="H56" s="110"/>
      <c r="I56" s="110"/>
    </row>
    <row r="57" spans="2:9" ht="25.5" customHeight="1" x14ac:dyDescent="0.25">
      <c r="B57" s="209" t="s">
        <v>156</v>
      </c>
      <c r="C57" s="209"/>
      <c r="D57" s="210" t="s">
        <v>157</v>
      </c>
      <c r="E57" s="211"/>
      <c r="F57" s="119"/>
      <c r="G57" s="204" t="s">
        <v>137</v>
      </c>
      <c r="H57" s="205"/>
      <c r="I57" s="120"/>
    </row>
    <row r="58" spans="2:9" ht="36" customHeight="1" x14ac:dyDescent="0.25">
      <c r="B58" s="114" t="s">
        <v>138</v>
      </c>
      <c r="C58" s="121" t="s">
        <v>139</v>
      </c>
      <c r="D58" s="122" t="s">
        <v>140</v>
      </c>
      <c r="E58" s="114" t="s">
        <v>141</v>
      </c>
      <c r="F58" s="114" t="s">
        <v>142</v>
      </c>
      <c r="G58" s="114" t="s">
        <v>143</v>
      </c>
      <c r="H58" s="114" t="s">
        <v>144</v>
      </c>
      <c r="I58" s="114" t="s">
        <v>145</v>
      </c>
    </row>
    <row r="59" spans="2:9" ht="15" customHeight="1" x14ac:dyDescent="0.25">
      <c r="B59" s="212" t="s">
        <v>128</v>
      </c>
      <c r="C59" s="16"/>
      <c r="D59" s="17"/>
      <c r="E59" s="18"/>
      <c r="F59" s="18"/>
      <c r="G59" s="19"/>
      <c r="H59" s="30"/>
      <c r="I59" s="14">
        <f>G59*H59</f>
        <v>0</v>
      </c>
    </row>
    <row r="60" spans="2:9" x14ac:dyDescent="0.25">
      <c r="B60" s="212"/>
      <c r="C60" s="16"/>
      <c r="D60" s="17"/>
      <c r="E60" s="18"/>
      <c r="F60" s="18"/>
      <c r="G60" s="19"/>
      <c r="H60" s="30"/>
      <c r="I60" s="14">
        <f t="shared" ref="I60:I63" si="4">G60*H60</f>
        <v>0</v>
      </c>
    </row>
    <row r="61" spans="2:9" x14ac:dyDescent="0.25">
      <c r="B61" s="212"/>
      <c r="C61" s="20"/>
      <c r="D61" s="17"/>
      <c r="E61" s="18"/>
      <c r="F61" s="18"/>
      <c r="G61" s="19"/>
      <c r="H61" s="30"/>
      <c r="I61" s="14">
        <f t="shared" si="4"/>
        <v>0</v>
      </c>
    </row>
    <row r="62" spans="2:9" x14ac:dyDescent="0.25">
      <c r="B62" s="212"/>
      <c r="C62" s="20"/>
      <c r="D62" s="17"/>
      <c r="E62" s="18"/>
      <c r="F62" s="18"/>
      <c r="G62" s="19"/>
      <c r="H62" s="30"/>
      <c r="I62" s="14">
        <f t="shared" si="4"/>
        <v>0</v>
      </c>
    </row>
    <row r="63" spans="2:9" ht="14" thickBot="1" x14ac:dyDescent="0.3">
      <c r="B63" s="212"/>
      <c r="C63" s="21"/>
      <c r="D63" s="17"/>
      <c r="E63" s="18"/>
      <c r="F63" s="18"/>
      <c r="G63" s="19"/>
      <c r="H63" s="30"/>
      <c r="I63" s="14">
        <f t="shared" si="4"/>
        <v>0</v>
      </c>
    </row>
    <row r="64" spans="2:9" ht="14" thickBot="1" x14ac:dyDescent="0.3">
      <c r="B64" s="128" t="s">
        <v>146</v>
      </c>
      <c r="C64" s="127"/>
      <c r="D64" s="129"/>
      <c r="E64" s="129"/>
      <c r="F64" s="129"/>
      <c r="G64" s="22">
        <f>SUM(G59:G63)</f>
        <v>0</v>
      </c>
      <c r="H64" s="129"/>
      <c r="I64" s="130">
        <f>SUM(I59:I63)</f>
        <v>0</v>
      </c>
    </row>
    <row r="65" spans="2:9" x14ac:dyDescent="0.25">
      <c r="B65" s="118"/>
      <c r="C65" s="110"/>
      <c r="D65" s="110"/>
      <c r="E65" s="110"/>
      <c r="F65" s="110"/>
      <c r="G65" s="110"/>
      <c r="H65" s="110"/>
      <c r="I65" s="110"/>
    </row>
    <row r="66" spans="2:9" x14ac:dyDescent="0.25">
      <c r="B66" s="111" t="s">
        <v>158</v>
      </c>
      <c r="C66" s="110"/>
      <c r="D66" s="110"/>
      <c r="E66" s="110"/>
      <c r="F66" s="110"/>
      <c r="G66" s="110"/>
      <c r="H66" s="110"/>
      <c r="I66" s="110"/>
    </row>
    <row r="67" spans="2:9" ht="25.5" customHeight="1" x14ac:dyDescent="0.25">
      <c r="B67" s="209" t="s">
        <v>159</v>
      </c>
      <c r="C67" s="209"/>
      <c r="D67" s="202" t="s">
        <v>160</v>
      </c>
      <c r="E67" s="203"/>
      <c r="F67" s="119"/>
      <c r="G67" s="204" t="s">
        <v>137</v>
      </c>
      <c r="H67" s="205"/>
      <c r="I67" s="120"/>
    </row>
    <row r="68" spans="2:9" ht="36" customHeight="1" x14ac:dyDescent="0.25">
      <c r="B68" s="114" t="s">
        <v>138</v>
      </c>
      <c r="C68" s="121" t="s">
        <v>139</v>
      </c>
      <c r="D68" s="122" t="s">
        <v>140</v>
      </c>
      <c r="E68" s="114" t="s">
        <v>141</v>
      </c>
      <c r="F68" s="114" t="s">
        <v>142</v>
      </c>
      <c r="G68" s="114" t="s">
        <v>143</v>
      </c>
      <c r="H68" s="114" t="s">
        <v>144</v>
      </c>
      <c r="I68" s="114" t="s">
        <v>145</v>
      </c>
    </row>
    <row r="69" spans="2:9" ht="15" customHeight="1" x14ac:dyDescent="0.25">
      <c r="B69" s="212" t="s">
        <v>129</v>
      </c>
      <c r="C69" s="16"/>
      <c r="D69" s="17"/>
      <c r="E69" s="18"/>
      <c r="F69" s="18"/>
      <c r="G69" s="19"/>
      <c r="H69" s="30"/>
      <c r="I69" s="14">
        <f>G69*H69</f>
        <v>0</v>
      </c>
    </row>
    <row r="70" spans="2:9" x14ac:dyDescent="0.25">
      <c r="B70" s="212"/>
      <c r="C70" s="16"/>
      <c r="D70" s="17"/>
      <c r="E70" s="18"/>
      <c r="F70" s="18"/>
      <c r="G70" s="19"/>
      <c r="H70" s="30"/>
      <c r="I70" s="14">
        <f t="shared" ref="I70:I73" si="5">G70*H70</f>
        <v>0</v>
      </c>
    </row>
    <row r="71" spans="2:9" x14ac:dyDescent="0.25">
      <c r="B71" s="212"/>
      <c r="C71" s="20"/>
      <c r="D71" s="17"/>
      <c r="E71" s="18"/>
      <c r="F71" s="18"/>
      <c r="G71" s="19"/>
      <c r="H71" s="30"/>
      <c r="I71" s="14">
        <f t="shared" si="5"/>
        <v>0</v>
      </c>
    </row>
    <row r="72" spans="2:9" x14ac:dyDescent="0.25">
      <c r="B72" s="212"/>
      <c r="C72" s="20"/>
      <c r="D72" s="17"/>
      <c r="E72" s="18"/>
      <c r="F72" s="18"/>
      <c r="G72" s="19"/>
      <c r="H72" s="30"/>
      <c r="I72" s="14">
        <f t="shared" si="5"/>
        <v>0</v>
      </c>
    </row>
    <row r="73" spans="2:9" ht="14" thickBot="1" x14ac:dyDescent="0.3">
      <c r="B73" s="212"/>
      <c r="C73" s="21"/>
      <c r="D73" s="17"/>
      <c r="E73" s="18"/>
      <c r="F73" s="18"/>
      <c r="G73" s="19"/>
      <c r="H73" s="30"/>
      <c r="I73" s="14">
        <f t="shared" si="5"/>
        <v>0</v>
      </c>
    </row>
    <row r="74" spans="2:9" ht="14" thickBot="1" x14ac:dyDescent="0.3">
      <c r="B74" s="128" t="s">
        <v>146</v>
      </c>
      <c r="C74" s="127"/>
      <c r="D74" s="129"/>
      <c r="E74" s="129"/>
      <c r="F74" s="129"/>
      <c r="G74" s="22">
        <f>SUM(G69:G73)</f>
        <v>0</v>
      </c>
      <c r="H74" s="129"/>
      <c r="I74" s="130">
        <f>SUM(I69:I73)</f>
        <v>0</v>
      </c>
    </row>
    <row r="75" spans="2:9" x14ac:dyDescent="0.25">
      <c r="B75" s="118"/>
      <c r="C75" s="110"/>
      <c r="D75" s="110"/>
      <c r="E75" s="110"/>
      <c r="F75" s="110"/>
      <c r="G75" s="110"/>
      <c r="H75" s="110"/>
      <c r="I75" s="110"/>
    </row>
    <row r="76" spans="2:9" x14ac:dyDescent="0.25">
      <c r="B76" s="111" t="s">
        <v>161</v>
      </c>
      <c r="C76" s="110"/>
      <c r="D76" s="110"/>
      <c r="E76" s="110"/>
      <c r="F76" s="110"/>
      <c r="G76" s="110"/>
      <c r="H76" s="110"/>
      <c r="I76" s="110"/>
    </row>
    <row r="77" spans="2:9" ht="25.5" customHeight="1" x14ac:dyDescent="0.25">
      <c r="B77" s="200" t="s">
        <v>162</v>
      </c>
      <c r="C77" s="201"/>
      <c r="D77" s="202" t="s">
        <v>163</v>
      </c>
      <c r="E77" s="203"/>
      <c r="F77" s="119"/>
      <c r="G77" s="204" t="s">
        <v>137</v>
      </c>
      <c r="H77" s="205"/>
      <c r="I77" s="120"/>
    </row>
    <row r="78" spans="2:9" ht="36" customHeight="1" x14ac:dyDescent="0.25">
      <c r="B78" s="114" t="s">
        <v>138</v>
      </c>
      <c r="C78" s="121" t="s">
        <v>139</v>
      </c>
      <c r="D78" s="122" t="s">
        <v>140</v>
      </c>
      <c r="E78" s="114" t="s">
        <v>141</v>
      </c>
      <c r="F78" s="114" t="s">
        <v>142</v>
      </c>
      <c r="G78" s="114" t="s">
        <v>143</v>
      </c>
      <c r="H78" s="114" t="s">
        <v>144</v>
      </c>
      <c r="I78" s="114" t="s">
        <v>145</v>
      </c>
    </row>
    <row r="79" spans="2:9" ht="15" customHeight="1" x14ac:dyDescent="0.25">
      <c r="B79" s="206" t="s">
        <v>132</v>
      </c>
      <c r="C79" s="16"/>
      <c r="D79" s="17"/>
      <c r="E79" s="18"/>
      <c r="F79" s="18"/>
      <c r="G79" s="19"/>
      <c r="H79" s="30"/>
      <c r="I79" s="14">
        <f>G79*H79</f>
        <v>0</v>
      </c>
    </row>
    <row r="80" spans="2:9" x14ac:dyDescent="0.25">
      <c r="B80" s="207"/>
      <c r="C80" s="16"/>
      <c r="D80" s="17"/>
      <c r="E80" s="18"/>
      <c r="F80" s="18"/>
      <c r="G80" s="19"/>
      <c r="H80" s="30"/>
      <c r="I80" s="14">
        <f t="shared" ref="I80:I83" si="6">G80*H80</f>
        <v>0</v>
      </c>
    </row>
    <row r="81" spans="2:9" x14ac:dyDescent="0.25">
      <c r="B81" s="207"/>
      <c r="C81" s="20"/>
      <c r="D81" s="17"/>
      <c r="E81" s="18"/>
      <c r="F81" s="18"/>
      <c r="G81" s="19"/>
      <c r="H81" s="30"/>
      <c r="I81" s="14">
        <f t="shared" si="6"/>
        <v>0</v>
      </c>
    </row>
    <row r="82" spans="2:9" x14ac:dyDescent="0.25">
      <c r="B82" s="207"/>
      <c r="C82" s="20"/>
      <c r="D82" s="17"/>
      <c r="E82" s="18"/>
      <c r="F82" s="18"/>
      <c r="G82" s="19"/>
      <c r="H82" s="30"/>
      <c r="I82" s="14">
        <f t="shared" si="6"/>
        <v>0</v>
      </c>
    </row>
    <row r="83" spans="2:9" ht="14" thickBot="1" x14ac:dyDescent="0.3">
      <c r="B83" s="208"/>
      <c r="C83" s="21"/>
      <c r="D83" s="17"/>
      <c r="E83" s="18"/>
      <c r="F83" s="18"/>
      <c r="G83" s="19"/>
      <c r="H83" s="30"/>
      <c r="I83" s="14">
        <f t="shared" si="6"/>
        <v>0</v>
      </c>
    </row>
    <row r="84" spans="2:9" ht="14" thickBot="1" x14ac:dyDescent="0.3">
      <c r="B84" s="128" t="s">
        <v>146</v>
      </c>
      <c r="C84" s="127"/>
      <c r="D84" s="129"/>
      <c r="E84" s="129"/>
      <c r="F84" s="129"/>
      <c r="G84" s="22">
        <f>SUM(G79:G83)</f>
        <v>0</v>
      </c>
      <c r="H84" s="129"/>
      <c r="I84" s="130">
        <f>SUM(I79:I83)</f>
        <v>0</v>
      </c>
    </row>
    <row r="85" spans="2:9" x14ac:dyDescent="0.25"/>
    <row r="86" spans="2:9" x14ac:dyDescent="0.25"/>
    <row r="87" spans="2:9" x14ac:dyDescent="0.25"/>
    <row r="88" spans="2:9" x14ac:dyDescent="0.25"/>
    <row r="89" spans="2:9" x14ac:dyDescent="0.25"/>
    <row r="90" spans="2:9" x14ac:dyDescent="0.25"/>
    <row r="91" spans="2:9" x14ac:dyDescent="0.25"/>
    <row r="92" spans="2:9" x14ac:dyDescent="0.25"/>
    <row r="93" spans="2:9" x14ac:dyDescent="0.25"/>
    <row r="94" spans="2:9" x14ac:dyDescent="0.25"/>
    <row r="95" spans="2:9" x14ac:dyDescent="0.25"/>
    <row r="96" spans="2:9" x14ac:dyDescent="0.25"/>
    <row r="97" s="108" customFormat="1" x14ac:dyDescent="0.25"/>
    <row r="98" s="108" customFormat="1" x14ac:dyDescent="0.25"/>
    <row r="99" s="108" customFormat="1" x14ac:dyDescent="0.25"/>
    <row r="100" s="108" customFormat="1" x14ac:dyDescent="0.25"/>
    <row r="101" s="108" customFormat="1" x14ac:dyDescent="0.25"/>
    <row r="102" s="108" customFormat="1" x14ac:dyDescent="0.25"/>
    <row r="103" s="108" customFormat="1" x14ac:dyDescent="0.25"/>
    <row r="104" s="108" customFormat="1" x14ac:dyDescent="0.25"/>
    <row r="105" s="108" customFormat="1" x14ac:dyDescent="0.25"/>
    <row r="106" s="108" customFormat="1" x14ac:dyDescent="0.25"/>
    <row r="107" s="108" customFormat="1" x14ac:dyDescent="0.25"/>
    <row r="108" s="108" customFormat="1" x14ac:dyDescent="0.25"/>
    <row r="109" s="108" customFormat="1" x14ac:dyDescent="0.25"/>
    <row r="110" s="108" customFormat="1" x14ac:dyDescent="0.25"/>
    <row r="111" s="108" customFormat="1" x14ac:dyDescent="0.25"/>
    <row r="112" s="108" customFormat="1" x14ac:dyDescent="0.25"/>
    <row r="113" s="108" customFormat="1" x14ac:dyDescent="0.25"/>
    <row r="114" s="108" customFormat="1" x14ac:dyDescent="0.25"/>
    <row r="115" s="108" customFormat="1" x14ac:dyDescent="0.25"/>
    <row r="116" s="108" customFormat="1" x14ac:dyDescent="0.25"/>
    <row r="117" s="108" customFormat="1" x14ac:dyDescent="0.25"/>
    <row r="118" s="108" customFormat="1" x14ac:dyDescent="0.25"/>
    <row r="119" s="108" customFormat="1" x14ac:dyDescent="0.25"/>
    <row r="120" s="108" customFormat="1" x14ac:dyDescent="0.25"/>
    <row r="121" s="108" customFormat="1" x14ac:dyDescent="0.25"/>
    <row r="122" s="108" customFormat="1" x14ac:dyDescent="0.25"/>
    <row r="123" s="108" customFormat="1" x14ac:dyDescent="0.25"/>
    <row r="124" s="108" customFormat="1" x14ac:dyDescent="0.25"/>
    <row r="125" s="108" customFormat="1" x14ac:dyDescent="0.25"/>
    <row r="126" s="108" customFormat="1" x14ac:dyDescent="0.25"/>
    <row r="127" s="108" customFormat="1" x14ac:dyDescent="0.25"/>
    <row r="128" s="108" customFormat="1" x14ac:dyDescent="0.25"/>
    <row r="129" s="108" customFormat="1" x14ac:dyDescent="0.25"/>
    <row r="130" s="108" customFormat="1" x14ac:dyDescent="0.25"/>
    <row r="131" s="108" customFormat="1" x14ac:dyDescent="0.25"/>
    <row r="132" s="108" customFormat="1" x14ac:dyDescent="0.25"/>
    <row r="133" s="108" customFormat="1" x14ac:dyDescent="0.25"/>
    <row r="134" s="108" customFormat="1" x14ac:dyDescent="0.25"/>
    <row r="135" s="108" customFormat="1" x14ac:dyDescent="0.25"/>
    <row r="136" s="108" customFormat="1" x14ac:dyDescent="0.25"/>
    <row r="137" s="108" customFormat="1" x14ac:dyDescent="0.25"/>
    <row r="138" s="108" customFormat="1" x14ac:dyDescent="0.25"/>
    <row r="139" s="108" customFormat="1" x14ac:dyDescent="0.25"/>
    <row r="140" s="108" customFormat="1" x14ac:dyDescent="0.25"/>
    <row r="141" s="108" customFormat="1" x14ac:dyDescent="0.25"/>
    <row r="142" s="108" customFormat="1" x14ac:dyDescent="0.25"/>
    <row r="143" s="108" customFormat="1" x14ac:dyDescent="0.25"/>
    <row r="144" s="108" customFormat="1" x14ac:dyDescent="0.25"/>
    <row r="145" s="108" customFormat="1" x14ac:dyDescent="0.25"/>
    <row r="146" s="108" customFormat="1" x14ac:dyDescent="0.25"/>
    <row r="147" s="108" customFormat="1" x14ac:dyDescent="0.25"/>
    <row r="148" s="108" customFormat="1" x14ac:dyDescent="0.25"/>
    <row r="149" s="108" customFormat="1" x14ac:dyDescent="0.25"/>
    <row r="150" s="108" customFormat="1" x14ac:dyDescent="0.25"/>
    <row r="151" s="108" customFormat="1" x14ac:dyDescent="0.25"/>
    <row r="152" s="108" customFormat="1" x14ac:dyDescent="0.25"/>
    <row r="153" s="108" customFormat="1" x14ac:dyDescent="0.25"/>
    <row r="154" s="108" customFormat="1" x14ac:dyDescent="0.25"/>
    <row r="155" s="108" customFormat="1" x14ac:dyDescent="0.25"/>
  </sheetData>
  <sheetProtection algorithmName="SHA-512" hashValue="b23S5yi/nQxZX2j6aAfmN9C4Glnfj9PRFElFI/Wo3yCGzZpPKQ6CgAEdG8/siftAczMM4lbDDOtwrxaL6+WXFw==" saltValue="fBgCVxsdux+nHM4nguCkKw==" spinCount="100000" sheet="1" objects="1" scenarios="1"/>
  <mergeCells count="30">
    <mergeCell ref="B36:C36"/>
    <mergeCell ref="D36:E36"/>
    <mergeCell ref="G36:H36"/>
    <mergeCell ref="B38:B43"/>
    <mergeCell ref="B23:C23"/>
    <mergeCell ref="B26:C26"/>
    <mergeCell ref="D26:E26"/>
    <mergeCell ref="G26:H26"/>
    <mergeCell ref="B28:B33"/>
    <mergeCell ref="B13:C13"/>
    <mergeCell ref="B16:C16"/>
    <mergeCell ref="D16:E16"/>
    <mergeCell ref="G16:H16"/>
    <mergeCell ref="B18:B22"/>
    <mergeCell ref="B77:C77"/>
    <mergeCell ref="D77:E77"/>
    <mergeCell ref="G77:H77"/>
    <mergeCell ref="B79:B83"/>
    <mergeCell ref="B47:C47"/>
    <mergeCell ref="D47:E47"/>
    <mergeCell ref="G47:H47"/>
    <mergeCell ref="B49:B53"/>
    <mergeCell ref="B57:C57"/>
    <mergeCell ref="D57:E57"/>
    <mergeCell ref="G57:H57"/>
    <mergeCell ref="B59:B63"/>
    <mergeCell ref="B67:C67"/>
    <mergeCell ref="D67:E67"/>
    <mergeCell ref="G67:H67"/>
    <mergeCell ref="B69:B73"/>
  </mergeCells>
  <phoneticPr fontId="18"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0FA6A-7A75-4015-8B1F-0D10D6CA9025}">
  <sheetPr>
    <tabColor theme="7" tint="0.79998168889431442"/>
  </sheetPr>
  <dimension ref="A1:AG21"/>
  <sheetViews>
    <sheetView showGridLines="0" tabSelected="1" zoomScale="90" zoomScaleNormal="90" workbookViewId="0">
      <selection activeCell="J4" sqref="J4"/>
    </sheetView>
  </sheetViews>
  <sheetFormatPr defaultColWidth="18.36328125" defaultRowHeight="11.5" x14ac:dyDescent="0.25"/>
  <cols>
    <col min="1" max="1" width="11.90625" style="132" customWidth="1"/>
    <col min="2" max="2" width="29.26953125" style="132" customWidth="1"/>
    <col min="3" max="3" width="18.36328125" style="132"/>
    <col min="4" max="4" width="28" style="132" customWidth="1"/>
    <col min="5" max="5" width="18.36328125" style="132"/>
    <col min="6" max="6" width="22.08984375" style="132" customWidth="1"/>
    <col min="7" max="16384" width="18.36328125" style="132"/>
  </cols>
  <sheetData>
    <row r="1" spans="1:33" ht="43.5" customHeight="1" x14ac:dyDescent="0.3">
      <c r="A1" s="89"/>
      <c r="B1" s="90" t="s">
        <v>164</v>
      </c>
      <c r="C1" s="13"/>
      <c r="D1" s="13"/>
      <c r="E1" s="13"/>
      <c r="F1" s="91"/>
      <c r="G1" s="8"/>
      <c r="H1" s="8"/>
      <c r="I1" s="8"/>
      <c r="J1" s="8"/>
      <c r="K1" s="8"/>
      <c r="L1" s="8"/>
      <c r="M1" s="8"/>
      <c r="N1" s="8"/>
      <c r="O1" s="8"/>
      <c r="P1" s="8"/>
      <c r="Q1" s="8"/>
      <c r="R1" s="8"/>
      <c r="S1" s="8"/>
      <c r="T1" s="8"/>
      <c r="U1" s="8"/>
      <c r="V1" s="8"/>
      <c r="W1" s="8"/>
      <c r="X1" s="8"/>
      <c r="Y1" s="8"/>
      <c r="Z1" s="8"/>
      <c r="AA1" s="8"/>
      <c r="AB1" s="8"/>
      <c r="AC1" s="8"/>
      <c r="AD1" s="8"/>
      <c r="AE1" s="8"/>
      <c r="AF1" s="8"/>
      <c r="AG1" s="8"/>
    </row>
    <row r="2" spans="1:33" ht="12" thickBot="1" x14ac:dyDescent="0.3"/>
    <row r="3" spans="1:33" ht="58" thickTop="1" x14ac:dyDescent="0.25">
      <c r="B3" s="95" t="s">
        <v>165</v>
      </c>
      <c r="C3" s="133" t="s">
        <v>166</v>
      </c>
      <c r="D3" s="133" t="s">
        <v>167</v>
      </c>
      <c r="E3" s="134" t="s">
        <v>168</v>
      </c>
      <c r="F3" s="135" t="s">
        <v>169</v>
      </c>
      <c r="G3" s="135" t="s">
        <v>170</v>
      </c>
    </row>
    <row r="4" spans="1:33" ht="44.25" customHeight="1" x14ac:dyDescent="0.25">
      <c r="B4" s="136" t="s">
        <v>171</v>
      </c>
      <c r="C4" s="31"/>
      <c r="D4" s="137">
        <v>35</v>
      </c>
      <c r="E4" s="138">
        <f>C4*D4</f>
        <v>0</v>
      </c>
      <c r="F4" s="139">
        <f>E4*8</f>
        <v>0</v>
      </c>
      <c r="G4" s="66"/>
    </row>
    <row r="5" spans="1:33" ht="58.5" customHeight="1" thickBot="1" x14ac:dyDescent="0.3">
      <c r="B5" s="136" t="s">
        <v>193</v>
      </c>
      <c r="C5" s="31"/>
      <c r="D5" s="137">
        <v>15</v>
      </c>
      <c r="E5" s="138">
        <f>C5*D5</f>
        <v>0</v>
      </c>
      <c r="F5" s="140">
        <f>E5*8</f>
        <v>0</v>
      </c>
      <c r="G5" s="66"/>
      <c r="I5" s="141"/>
    </row>
    <row r="6" spans="1:33" ht="58.5" customHeight="1" thickTop="1" x14ac:dyDescent="0.25">
      <c r="B6" s="95" t="s">
        <v>191</v>
      </c>
      <c r="C6" s="133" t="s">
        <v>166</v>
      </c>
      <c r="D6" s="133" t="s">
        <v>172</v>
      </c>
      <c r="E6" s="134" t="s">
        <v>173</v>
      </c>
      <c r="F6" s="142" t="s">
        <v>169</v>
      </c>
      <c r="G6" s="135" t="s">
        <v>170</v>
      </c>
    </row>
    <row r="7" spans="1:33" ht="76.5" customHeight="1" thickBot="1" x14ac:dyDescent="0.3">
      <c r="B7" s="136" t="s">
        <v>192</v>
      </c>
      <c r="C7" s="31"/>
      <c r="D7" s="137">
        <v>1</v>
      </c>
      <c r="E7" s="138">
        <f>C7*D7</f>
        <v>0</v>
      </c>
      <c r="F7" s="140">
        <f>E7*8</f>
        <v>0</v>
      </c>
      <c r="G7" s="67"/>
    </row>
    <row r="8" spans="1:33" ht="65.25" customHeight="1" thickTop="1" x14ac:dyDescent="0.25">
      <c r="B8" s="95" t="s">
        <v>174</v>
      </c>
      <c r="C8" s="133" t="s">
        <v>166</v>
      </c>
      <c r="D8" s="133" t="s">
        <v>175</v>
      </c>
      <c r="E8" s="134" t="s">
        <v>173</v>
      </c>
      <c r="F8" s="142" t="s">
        <v>169</v>
      </c>
      <c r="G8" s="135" t="s">
        <v>170</v>
      </c>
    </row>
    <row r="9" spans="1:33" ht="58.5" customHeight="1" thickBot="1" x14ac:dyDescent="0.3">
      <c r="B9" s="136" t="s">
        <v>176</v>
      </c>
      <c r="C9" s="31"/>
      <c r="D9" s="137">
        <v>40</v>
      </c>
      <c r="E9" s="143">
        <f>C9*D9</f>
        <v>0</v>
      </c>
      <c r="F9" s="140">
        <f>E9*8</f>
        <v>0</v>
      </c>
      <c r="G9" s="66"/>
    </row>
    <row r="10" spans="1:33" ht="58.5" customHeight="1" thickTop="1" x14ac:dyDescent="0.25">
      <c r="B10" s="95" t="s">
        <v>177</v>
      </c>
      <c r="C10" s="133" t="s">
        <v>166</v>
      </c>
      <c r="D10" s="133" t="s">
        <v>172</v>
      </c>
      <c r="E10" s="134" t="s">
        <v>178</v>
      </c>
      <c r="F10" s="142" t="s">
        <v>179</v>
      </c>
    </row>
    <row r="11" spans="1:33" ht="58.5" customHeight="1" x14ac:dyDescent="0.25">
      <c r="B11" s="144" t="s">
        <v>180</v>
      </c>
      <c r="C11" s="31"/>
      <c r="D11" s="145">
        <v>10</v>
      </c>
      <c r="E11" s="138">
        <f t="shared" ref="E11:E17" si="0">C11*D11</f>
        <v>0</v>
      </c>
      <c r="F11" s="139">
        <f t="shared" ref="F11:F18" si="1">E11</f>
        <v>0</v>
      </c>
      <c r="G11" s="146"/>
      <c r="H11" s="146"/>
      <c r="I11" s="146"/>
      <c r="J11" s="146"/>
      <c r="K11" s="146"/>
      <c r="L11" s="146"/>
    </row>
    <row r="12" spans="1:33" ht="58.5" customHeight="1" x14ac:dyDescent="0.25">
      <c r="B12" s="144" t="s">
        <v>181</v>
      </c>
      <c r="C12" s="31"/>
      <c r="D12" s="145">
        <v>7</v>
      </c>
      <c r="E12" s="138">
        <f t="shared" si="0"/>
        <v>0</v>
      </c>
      <c r="F12" s="139">
        <f t="shared" si="1"/>
        <v>0</v>
      </c>
      <c r="G12" s="146"/>
      <c r="H12" s="146"/>
      <c r="I12" s="146"/>
      <c r="J12" s="146"/>
      <c r="K12" s="146"/>
      <c r="L12" s="146"/>
    </row>
    <row r="13" spans="1:33" ht="58.5" customHeight="1" x14ac:dyDescent="0.25">
      <c r="B13" s="144" t="s">
        <v>182</v>
      </c>
      <c r="C13" s="31"/>
      <c r="D13" s="145">
        <v>5</v>
      </c>
      <c r="E13" s="138">
        <f t="shared" si="0"/>
        <v>0</v>
      </c>
      <c r="F13" s="139">
        <f t="shared" si="1"/>
        <v>0</v>
      </c>
      <c r="G13" s="146"/>
      <c r="H13" s="146"/>
      <c r="I13" s="146"/>
      <c r="J13" s="146"/>
      <c r="K13" s="146"/>
      <c r="L13" s="146"/>
    </row>
    <row r="14" spans="1:33" ht="58.5" customHeight="1" x14ac:dyDescent="0.25">
      <c r="B14" s="144" t="s">
        <v>183</v>
      </c>
      <c r="C14" s="31"/>
      <c r="D14" s="145">
        <v>3</v>
      </c>
      <c r="E14" s="138">
        <f t="shared" si="0"/>
        <v>0</v>
      </c>
      <c r="F14" s="139">
        <f t="shared" si="1"/>
        <v>0</v>
      </c>
      <c r="G14" s="146"/>
      <c r="H14" s="146"/>
      <c r="I14" s="146"/>
      <c r="J14" s="146"/>
      <c r="K14" s="146"/>
      <c r="L14" s="146"/>
    </row>
    <row r="15" spans="1:33" ht="58.5" customHeight="1" x14ac:dyDescent="0.25">
      <c r="B15" s="144" t="s">
        <v>184</v>
      </c>
      <c r="C15" s="31"/>
      <c r="D15" s="145">
        <v>3</v>
      </c>
      <c r="E15" s="138">
        <f t="shared" si="0"/>
        <v>0</v>
      </c>
      <c r="F15" s="139">
        <f t="shared" si="1"/>
        <v>0</v>
      </c>
      <c r="G15" s="146"/>
      <c r="H15" s="146"/>
      <c r="I15" s="146"/>
      <c r="J15" s="146"/>
      <c r="K15" s="146"/>
      <c r="L15" s="146"/>
    </row>
    <row r="16" spans="1:33" ht="58.5" customHeight="1" x14ac:dyDescent="0.25">
      <c r="B16" s="144" t="s">
        <v>185</v>
      </c>
      <c r="C16" s="31"/>
      <c r="D16" s="145">
        <v>3</v>
      </c>
      <c r="E16" s="138">
        <f t="shared" si="0"/>
        <v>0</v>
      </c>
      <c r="F16" s="139">
        <f t="shared" si="1"/>
        <v>0</v>
      </c>
      <c r="G16" s="146"/>
      <c r="H16" s="146"/>
      <c r="I16" s="146"/>
      <c r="J16" s="146"/>
      <c r="K16" s="146"/>
      <c r="L16" s="146"/>
    </row>
    <row r="17" spans="2:13" ht="58.5" customHeight="1" x14ac:dyDescent="0.25">
      <c r="B17" s="144" t="s">
        <v>186</v>
      </c>
      <c r="C17" s="31"/>
      <c r="D17" s="145">
        <v>2</v>
      </c>
      <c r="E17" s="138">
        <f t="shared" si="0"/>
        <v>0</v>
      </c>
      <c r="F17" s="139">
        <f t="shared" si="1"/>
        <v>0</v>
      </c>
      <c r="G17" s="146"/>
      <c r="H17" s="146"/>
      <c r="I17" s="146"/>
      <c r="J17" s="146"/>
      <c r="K17" s="146"/>
      <c r="L17" s="146"/>
    </row>
    <row r="18" spans="2:13" ht="58.5" customHeight="1" x14ac:dyDescent="0.25">
      <c r="B18" s="144" t="s">
        <v>187</v>
      </c>
      <c r="C18" s="31"/>
      <c r="D18" s="145">
        <v>2</v>
      </c>
      <c r="E18" s="138">
        <f t="shared" ref="E18" si="2">C18*D18</f>
        <v>0</v>
      </c>
      <c r="F18" s="139">
        <f t="shared" si="1"/>
        <v>0</v>
      </c>
      <c r="G18" s="146"/>
      <c r="H18" s="146"/>
      <c r="I18" s="146"/>
      <c r="J18" s="146"/>
      <c r="K18" s="146"/>
      <c r="L18" s="146"/>
    </row>
    <row r="19" spans="2:13" ht="13.5" customHeight="1" x14ac:dyDescent="0.25">
      <c r="B19" s="147"/>
      <c r="C19" s="146"/>
      <c r="D19" s="148"/>
      <c r="E19" s="146"/>
      <c r="F19" s="146"/>
      <c r="G19" s="146"/>
      <c r="H19" s="146"/>
      <c r="I19" s="146"/>
      <c r="J19" s="146"/>
      <c r="K19" s="146"/>
      <c r="L19" s="146"/>
      <c r="M19" s="146"/>
    </row>
    <row r="21" spans="2:13" ht="15" customHeight="1" x14ac:dyDescent="0.25">
      <c r="E21" s="149" t="s">
        <v>188</v>
      </c>
      <c r="F21" s="150">
        <f>F4+F5+F7+F9+F11+F12+F13+F14+F15+F16+F17+F18</f>
        <v>0</v>
      </c>
    </row>
  </sheetData>
  <sheetProtection algorithmName="SHA-512" hashValue="lsJG4WvkoUKaxbn4qJkoVUdkPOUAwUWYbU1xZ1tr0UWTSojDiIxOK1iMLT4Xz0nDjWxL99275uZ+QL5NYyLZ1Q==" saltValue="eCIjguwexbMtruNy2jrXdg==" spinCount="100000" sheet="1" objects="1" scenarios="1"/>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0CA212B10AAD4BBC6E765BEB5B24AE" ma:contentTypeVersion="14" ma:contentTypeDescription="Een nieuw document maken." ma:contentTypeScope="" ma:versionID="32c9aced6eee87264e6e3a8c48078ca4">
  <xsd:schema xmlns:xsd="http://www.w3.org/2001/XMLSchema" xmlns:xs="http://www.w3.org/2001/XMLSchema" xmlns:p="http://schemas.microsoft.com/office/2006/metadata/properties" xmlns:ns2="5976950d-f5c8-4a84-b442-8b9faad1e7e2" xmlns:ns3="c892affd-9aea-4100-a63a-0b29159ee2f9" targetNamespace="http://schemas.microsoft.com/office/2006/metadata/properties" ma:root="true" ma:fieldsID="fbfe7ef1f16ff0f47df47cb0d6f8c668" ns2:_="" ns3:_="">
    <xsd:import namespace="5976950d-f5c8-4a84-b442-8b9faad1e7e2"/>
    <xsd:import namespace="c892affd-9aea-4100-a63a-0b29159ee2f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76950d-f5c8-4a84-b442-8b9faad1e7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ecadf510-6fd9-4589-915b-e40c5db06ce5"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892affd-9aea-4100-a63a-0b29159ee2f9"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3fff7ca9-7038-4af9-a51d-708bc48961f0}" ma:internalName="TaxCatchAll" ma:showField="CatchAllData" ma:web="c892affd-9aea-4100-a63a-0b29159ee2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892affd-9aea-4100-a63a-0b29159ee2f9" xsi:nil="true"/>
    <lcf76f155ced4ddcb4097134ff3c332f xmlns="5976950d-f5c8-4a84-b442-8b9faad1e7e2">
      <Terms xmlns="http://schemas.microsoft.com/office/infopath/2007/PartnerControls"/>
    </lcf76f155ced4ddcb4097134ff3c332f>
  </documentManagement>
</p:properties>
</file>

<file path=customXml/item3.xml><?xml version="1.0" encoding="utf-8"?>
<?mso-contentType ?>
<SharedContentType xmlns="Microsoft.SharePoint.Taxonomy.ContentTypeSync" SourceId="ecadf510-6fd9-4589-915b-e40c5db06ce5" ContentTypeId="0x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EECB2A-233A-40BE-8973-DA7916798C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76950d-f5c8-4a84-b442-8b9faad1e7e2"/>
    <ds:schemaRef ds:uri="c892affd-9aea-4100-a63a-0b29159ee2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2CED19A-820E-4863-B393-5D9FD756E6C2}">
  <ds:schemaRefs>
    <ds:schemaRef ds:uri="http://purl.org/dc/dcmitype/"/>
    <ds:schemaRef ds:uri="http://schemas.microsoft.com/office/2006/metadata/properties"/>
    <ds:schemaRef ds:uri="http://purl.org/dc/elements/1.1/"/>
    <ds:schemaRef ds:uri="http://schemas.microsoft.com/office/infopath/2007/PartnerControls"/>
    <ds:schemaRef ds:uri="http://schemas.microsoft.com/office/2006/documentManagement/types"/>
    <ds:schemaRef ds:uri="http://schemas.openxmlformats.org/package/2006/metadata/core-properties"/>
    <ds:schemaRef ds:uri="http://purl.org/dc/terms/"/>
    <ds:schemaRef ds:uri="8c41e534-5aa5-4a3a-a958-3a553d5f87dd"/>
    <ds:schemaRef ds:uri="bc8ac429-4d39-45fe-b738-15950458fe60"/>
    <ds:schemaRef ds:uri="http://www.w3.org/XML/1998/namespace"/>
    <ds:schemaRef ds:uri="c892affd-9aea-4100-a63a-0b29159ee2f9"/>
    <ds:schemaRef ds:uri="5976950d-f5c8-4a84-b442-8b9faad1e7e2"/>
  </ds:schemaRefs>
</ds:datastoreItem>
</file>

<file path=customXml/itemProps3.xml><?xml version="1.0" encoding="utf-8"?>
<ds:datastoreItem xmlns:ds="http://schemas.openxmlformats.org/officeDocument/2006/customXml" ds:itemID="{73DF358D-9123-4264-84A2-08B53EB1E31D}">
  <ds:schemaRefs>
    <ds:schemaRef ds:uri="Microsoft.SharePoint.Taxonomy.ContentTypeSync"/>
  </ds:schemaRefs>
</ds:datastoreItem>
</file>

<file path=customXml/itemProps4.xml><?xml version="1.0" encoding="utf-8"?>
<ds:datastoreItem xmlns:ds="http://schemas.openxmlformats.org/officeDocument/2006/customXml" ds:itemID="{38243C65-73CA-4191-B005-DD40B448702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Instructie </vt:lpstr>
      <vt:lpstr>Totaal fictieve aanneemsom</vt:lpstr>
      <vt:lpstr>Integrale Dienstverlening</vt:lpstr>
      <vt:lpstr> Implementatie en retransitie</vt:lpstr>
      <vt:lpstr>Aanvullende Dienstverlening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Mulder, Marita (M.)</dc:creator>
  <cp:keywords/>
  <dc:description/>
  <cp:lastModifiedBy>Fermont, Dominique (D.)</cp:lastModifiedBy>
  <cp:revision/>
  <dcterms:created xsi:type="dcterms:W3CDTF">2020-12-29T16:21:12Z</dcterms:created>
  <dcterms:modified xsi:type="dcterms:W3CDTF">2024-11-26T14:34:49Z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0x010100B30CA212B10AAD4BBC6E765BEB5B24AE</vt:lpwstr>
  </property>
  <property fmtid="{D5CDD505-2E9C-101B-9397-08002B2CF9AE}" pid="3" name="Order">
    <vt:r8>100</vt:r8>
  </property>
  <property fmtid="{D5CDD505-2E9C-101B-9397-08002B2CF9AE}" pid="4" name="MediaServiceImageTags">
    <vt:lpwstr/>
  </property>
</Properties>
</file>