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beleidsplanning.sharepoint.com/Gedeelde  documenten/Algemeen/35 OMRIN/33 EA KCA Markerein/4. Documenten definitief/"/>
    </mc:Choice>
  </mc:AlternateContent>
  <xr:revisionPtr revIDLastSave="19" documentId="8_{3DA64A95-FA07-43A0-86F9-3A360A4D350B}" xr6:coauthVersionLast="47" xr6:coauthVersionMax="47" xr10:uidLastSave="{41B8F358-FFE5-458C-B6FE-0CF97A292249}"/>
  <bookViews>
    <workbookView xWindow="-28920" yWindow="-120" windowWidth="29040" windowHeight="15720" tabRatio="549" xr2:uid="{00000000-000D-0000-FFFF-FFFF00000000}"/>
  </bookViews>
  <sheets>
    <sheet name="toelichting inschrijfformulier" sheetId="4" r:id="rId1"/>
    <sheet name="Perceel 1 &quot;Overig KCA&quot;" sheetId="2" r:id="rId2"/>
    <sheet name="Perceel 2 &quot;Lood &amp; Li accus&quot;" sheetId="6" r:id="rId3"/>
    <sheet name="Perceel 3 &quot;Drukh &amp; Lachgas&quot;"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4" i="2" l="1"/>
  <c r="D9" i="6"/>
  <c r="D82" i="2"/>
  <c r="D81" i="2"/>
  <c r="D26" i="7"/>
  <c r="D27" i="7"/>
  <c r="D28" i="7"/>
  <c r="D29" i="7"/>
  <c r="B31" i="7"/>
  <c r="B42" i="7"/>
  <c r="D20" i="7"/>
  <c r="D20" i="6"/>
  <c r="B26" i="6"/>
  <c r="D26" i="6" s="1"/>
  <c r="B25" i="6"/>
  <c r="D25" i="6" s="1"/>
  <c r="D25" i="7"/>
  <c r="D24" i="7"/>
  <c r="D24" i="6"/>
  <c r="D20"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24" i="2"/>
  <c r="D84" i="2" l="1"/>
  <c r="D9" i="2" s="1"/>
  <c r="D11" i="2" s="1"/>
  <c r="D15" i="2" s="1"/>
  <c r="D31" i="7"/>
  <c r="D9" i="7" s="1"/>
  <c r="D11" i="7" s="1"/>
  <c r="D15" i="7" s="1"/>
  <c r="D28" i="6"/>
  <c r="B28" i="6"/>
  <c r="D11" i="6" l="1"/>
  <c r="D15" i="6" s="1"/>
</calcChain>
</file>

<file path=xl/sharedStrings.xml><?xml version="1.0" encoding="utf-8"?>
<sst xmlns="http://schemas.openxmlformats.org/spreadsheetml/2006/main" count="140" uniqueCount="97">
  <si>
    <t>KCA-stroom</t>
  </si>
  <si>
    <t>Product</t>
  </si>
  <si>
    <t>Verwerkingsprijs, inclusief transport en emmbalage (prijs per kg)</t>
  </si>
  <si>
    <t>Afgewerkte olie</t>
  </si>
  <si>
    <t>Anorganische zuren</t>
  </si>
  <si>
    <t>Bestrijdingsmiddelen</t>
  </si>
  <si>
    <t>Oliefilters</t>
  </si>
  <si>
    <t>Smeervet</t>
  </si>
  <si>
    <t>Specifieke Ziekenhuisafval</t>
  </si>
  <si>
    <t>Gasontladingslampen</t>
  </si>
  <si>
    <t>Remvloeistof</t>
  </si>
  <si>
    <t>Kantoor KGA</t>
  </si>
  <si>
    <t>Kwikhoudende voorwerpen</t>
  </si>
  <si>
    <t>Spuiten en naalden</t>
  </si>
  <si>
    <t>Verf in kleinverpakking</t>
  </si>
  <si>
    <t>Latex in kleinverpakking</t>
  </si>
  <si>
    <t>Lijm, hars en kitten in kleinverpakking</t>
  </si>
  <si>
    <t>Halogeenarme oplosmiddelen kleinverpakking</t>
  </si>
  <si>
    <t>Medicijnen en cosmetica</t>
  </si>
  <si>
    <t>Reinigers kleinverpakking</t>
  </si>
  <si>
    <t>Brandblussers ex halon</t>
  </si>
  <si>
    <t>Oliehoudend afval, vast (exclusief oliefilters)</t>
  </si>
  <si>
    <t>Anorganische logen kvp</t>
  </si>
  <si>
    <t>Koelvloeistof / glycol mengsels</t>
  </si>
  <si>
    <t>Medicijnen en cosmetica (verpakt)</t>
  </si>
  <si>
    <t>Bitumen, tectyl, vet</t>
  </si>
  <si>
    <t>Laagcalorische mengsels kleinverpakking</t>
  </si>
  <si>
    <t>Nicd batterijen/Nikkel-Cadmium accu's</t>
  </si>
  <si>
    <t>Chloorbleekloog</t>
  </si>
  <si>
    <t>Inkt en tonercartridges</t>
  </si>
  <si>
    <t>TL-buizen</t>
  </si>
  <si>
    <t>Fotochemicalien gemengd</t>
  </si>
  <si>
    <t>Oliehoudend garage afval</t>
  </si>
  <si>
    <t>Spaarlampen los</t>
  </si>
  <si>
    <t>Ammonia kleinverpakking</t>
  </si>
  <si>
    <t>Fixeer</t>
  </si>
  <si>
    <t>Laboratorium afval</t>
  </si>
  <si>
    <t>Isocyanaten</t>
  </si>
  <si>
    <t>Brandblussers Halon</t>
  </si>
  <si>
    <t>Organische peroxiden</t>
  </si>
  <si>
    <t>Organische zuren</t>
  </si>
  <si>
    <t>Totaal kg 2024</t>
  </si>
  <si>
    <t>Totaal:</t>
  </si>
  <si>
    <t>Fictieve jaarkosten</t>
  </si>
  <si>
    <t>Stop tarief apotheek</t>
  </si>
  <si>
    <t>Stoptarief per stop</t>
  </si>
  <si>
    <t>Fictief aantal stops</t>
  </si>
  <si>
    <t>Prijs per stop</t>
  </si>
  <si>
    <t>Gewogen prijs per kilo</t>
  </si>
  <si>
    <r>
      <t>Trede CO</t>
    </r>
    <r>
      <rPr>
        <vertAlign val="subscript"/>
        <sz val="10"/>
        <color theme="1"/>
        <rFont val="Trebuchet MS"/>
        <family val="2"/>
      </rPr>
      <t>2</t>
    </r>
    <r>
      <rPr>
        <sz val="10"/>
        <color theme="1"/>
        <rFont val="Trebuchet MS"/>
        <family val="2"/>
      </rPr>
      <t xml:space="preserve"> prestatieladder</t>
    </r>
  </si>
  <si>
    <t>Trede MvO prestatieladder</t>
  </si>
  <si>
    <t>Uw score op prijs</t>
  </si>
  <si>
    <t>Laagste gewogen prijs per kilo (wordt later door de aanbestedende dienst ingevuld)</t>
  </si>
  <si>
    <t>\</t>
  </si>
  <si>
    <t>Uw totaalscore (wordt pas zichtbaar bij de bekendmaking van de voorlopige gunningsbeslissing)</t>
  </si>
  <si>
    <t>Batterijen/-accu's met metallisch lithium</t>
  </si>
  <si>
    <t>Lithium-ion batterijen/-accu's</t>
  </si>
  <si>
    <t>Verwerkingsprijs, inclusief transport en embalage  en overig verpakkingsmateriaal, zoals bijvoorbeeld "niet geleidend thermisch materiaal (vermiculliet) (prijs per kg)</t>
  </si>
  <si>
    <t>Stop tarief perceel 2</t>
  </si>
  <si>
    <t>Stop tarief perceel 3</t>
  </si>
  <si>
    <t>Instapprijs Loodaccu's</t>
  </si>
  <si>
    <t>Batterijen &gt; 1 kg samengesteld</t>
  </si>
  <si>
    <t>Huishoudelijke (reguliere) batterijen</t>
  </si>
  <si>
    <t>Laagcalorische mengels</t>
  </si>
  <si>
    <t>Halogeenrijke organische vloeistof (kvp)</t>
  </si>
  <si>
    <t>Lachgas cylinders tot 2 kg grove inschatting</t>
  </si>
  <si>
    <t>Lachgas cylinders 2 t/m 10 kg gove inschatting</t>
  </si>
  <si>
    <t>grove inschatting</t>
  </si>
  <si>
    <t>(Camping)gasflessen grove inschatting</t>
  </si>
  <si>
    <t>Industriele gasflessen grove inschatting</t>
  </si>
  <si>
    <t>Disposables grove inschatting</t>
  </si>
  <si>
    <t>Refill grove inschatting</t>
  </si>
  <si>
    <r>
      <t>Afvalolie</t>
    </r>
    <r>
      <rPr>
        <vertAlign val="superscript"/>
        <sz val="10"/>
        <color theme="1"/>
        <rFont val="Trebuchet MS"/>
        <family val="2"/>
      </rPr>
      <t>1</t>
    </r>
  </si>
  <si>
    <r>
      <t>Alkalische reinigingsmiddelen</t>
    </r>
    <r>
      <rPr>
        <vertAlign val="superscript"/>
        <sz val="10"/>
        <color theme="1"/>
        <rFont val="Trebuchet MS"/>
        <family val="2"/>
      </rPr>
      <t>1</t>
    </r>
  </si>
  <si>
    <r>
      <t>Amalgaam sludge</t>
    </r>
    <r>
      <rPr>
        <vertAlign val="superscript"/>
        <sz val="10"/>
        <color theme="1"/>
        <rFont val="Trebuchet MS"/>
        <family val="2"/>
      </rPr>
      <t>1</t>
    </r>
  </si>
  <si>
    <r>
      <t>Anorganische basen</t>
    </r>
    <r>
      <rPr>
        <vertAlign val="superscript"/>
        <sz val="10"/>
        <color theme="1"/>
        <rFont val="Trebuchet MS"/>
        <family val="2"/>
      </rPr>
      <t>1</t>
    </r>
  </si>
  <si>
    <r>
      <t>Anorganische zuren kvp</t>
    </r>
    <r>
      <rPr>
        <vertAlign val="superscript"/>
        <sz val="10"/>
        <color theme="1"/>
        <rFont val="Trebuchet MS"/>
        <family val="2"/>
      </rPr>
      <t>1</t>
    </r>
  </si>
  <si>
    <r>
      <t>Asbesthoudend afval</t>
    </r>
    <r>
      <rPr>
        <vertAlign val="superscript"/>
        <sz val="10"/>
        <color theme="1"/>
        <rFont val="Trebuchet MS"/>
        <family val="2"/>
      </rPr>
      <t>1</t>
    </r>
  </si>
  <si>
    <r>
      <t>Condensatoren &lt; 5 kg</t>
    </r>
    <r>
      <rPr>
        <vertAlign val="superscript"/>
        <sz val="10"/>
        <color theme="1"/>
        <rFont val="Trebuchet MS"/>
        <family val="2"/>
      </rPr>
      <t>1</t>
    </r>
  </si>
  <si>
    <r>
      <t>Filtermatten</t>
    </r>
    <r>
      <rPr>
        <vertAlign val="superscript"/>
        <sz val="10"/>
        <color theme="1"/>
        <rFont val="Trebuchet MS"/>
        <family val="2"/>
      </rPr>
      <t>1</t>
    </r>
  </si>
  <si>
    <r>
      <t>Industriele zouten</t>
    </r>
    <r>
      <rPr>
        <vertAlign val="superscript"/>
        <sz val="10"/>
        <color theme="1"/>
        <rFont val="Trebuchet MS"/>
        <family val="2"/>
      </rPr>
      <t>1</t>
    </r>
  </si>
  <si>
    <r>
      <t>Inktafval</t>
    </r>
    <r>
      <rPr>
        <vertAlign val="superscript"/>
        <sz val="10"/>
        <color theme="1"/>
        <rFont val="Trebuchet MS"/>
        <family val="2"/>
      </rPr>
      <t>1</t>
    </r>
  </si>
  <si>
    <r>
      <t>Lampen ongesorteerd</t>
    </r>
    <r>
      <rPr>
        <vertAlign val="superscript"/>
        <sz val="10"/>
        <color theme="1"/>
        <rFont val="Trebuchet MS"/>
        <family val="2"/>
      </rPr>
      <t>1</t>
    </r>
  </si>
  <si>
    <r>
      <t>Ontwikkelaar</t>
    </r>
    <r>
      <rPr>
        <vertAlign val="superscript"/>
        <sz val="10"/>
        <color theme="1"/>
        <rFont val="Trebuchet MS"/>
        <family val="2"/>
      </rPr>
      <t>1</t>
    </r>
  </si>
  <si>
    <r>
      <t>Organisch afval, vast</t>
    </r>
    <r>
      <rPr>
        <vertAlign val="superscript"/>
        <sz val="10"/>
        <color theme="1"/>
        <rFont val="Trebuchet MS"/>
        <family val="2"/>
      </rPr>
      <t>1</t>
    </r>
  </si>
  <si>
    <r>
      <t>Verfafval</t>
    </r>
    <r>
      <rPr>
        <vertAlign val="superscript"/>
        <sz val="10"/>
        <color theme="1"/>
        <rFont val="Trebuchet MS"/>
        <family val="2"/>
      </rPr>
      <t>1</t>
    </r>
  </si>
  <si>
    <r>
      <t>Verf/inkt/vast pasteus</t>
    </r>
    <r>
      <rPr>
        <vertAlign val="superscript"/>
        <sz val="10"/>
        <color theme="1"/>
        <rFont val="Trebuchet MS"/>
        <family val="2"/>
      </rPr>
      <t>1</t>
    </r>
  </si>
  <si>
    <r>
      <t>1</t>
    </r>
    <r>
      <rPr>
        <sz val="10"/>
        <color theme="1"/>
        <rFont val="Trebuchet MS"/>
        <family val="2"/>
      </rPr>
      <t>Deze stroom werd in 2024 niet apart aangeleverd, Opdrachtgevers wensen desalniettemin een prijs voor de betreffende stroom te ontvangen.</t>
    </r>
  </si>
  <si>
    <t>Naam inschrijver:</t>
  </si>
  <si>
    <t xml:space="preserve">Datum: </t>
  </si>
  <si>
    <t xml:space="preserve">Handtekening: </t>
  </si>
  <si>
    <t xml:space="preserve">Naam en functie: </t>
  </si>
  <si>
    <t xml:space="preserve">Plaats: </t>
  </si>
  <si>
    <t>Ondertekening</t>
  </si>
  <si>
    <r>
      <t>Instructie voor invullen.</t>
    </r>
    <r>
      <rPr>
        <sz val="10"/>
        <color rgb="FFFF0000"/>
        <rFont val="Calibri"/>
        <family val="2"/>
        <scheme val="minor"/>
      </rPr>
      <t xml:space="preserve">
</t>
    </r>
    <r>
      <rPr>
        <b/>
        <sz val="10"/>
        <color theme="1"/>
        <rFont val="Calibri"/>
        <family val="2"/>
        <scheme val="minor"/>
      </rPr>
      <t xml:space="preserve">
Algemeen
</t>
    </r>
    <r>
      <rPr>
        <sz val="10"/>
        <color theme="1"/>
        <rFont val="Calibri"/>
        <family val="2"/>
        <scheme val="minor"/>
      </rPr>
      <t xml:space="preserve">U dient het inschrijfformulier zorgvuldig en correct in te vullen. De aanbestedende dienst behoudt zich het recht voor om inschrijving met een onvolledig of onjuist ingevuld inschrijfformulier ter zeide te leggen.
</t>
    </r>
    <r>
      <rPr>
        <b/>
        <sz val="10"/>
        <color theme="1"/>
        <rFont val="Calibri"/>
        <family val="2"/>
        <scheme val="minor"/>
      </rPr>
      <t xml:space="preserve">
In te vullen tabbladen
</t>
    </r>
    <r>
      <rPr>
        <sz val="10"/>
        <color theme="1"/>
        <rFont val="Calibri"/>
        <family val="2"/>
        <scheme val="minor"/>
      </rPr>
      <t xml:space="preserve">Indien u wilt inschrijven voor perceel 1 dient de witte cellen in het tabblad "Perceel 1 Overig KCA" in te vullen.
Indien u wilt inschrijven voor perceel 2 dient de witte cellen in het tabblad "Perceel 2 Lood en Li accus" in te vullen.
Indien u wilt inschrijven voor perceel 3 dient de witte cellen in het tabblad "Perceel 3 Drukh en lachgas" in te vullen.
Indien u voor een bepaald perceel niet wilt inschrijven dient u het betreffende tabblad niet in te vullen.
</t>
    </r>
    <r>
      <rPr>
        <b/>
        <sz val="10"/>
        <color theme="1"/>
        <rFont val="Calibri"/>
        <family val="2"/>
        <scheme val="minor"/>
      </rPr>
      <t xml:space="preserve">
Gele cellen
</t>
    </r>
    <r>
      <rPr>
        <sz val="10"/>
        <color theme="1"/>
        <rFont val="Calibri"/>
        <family val="2"/>
        <scheme val="minor"/>
      </rPr>
      <t xml:space="preserve">De gele cellen worden tijdens het gunningsproces door de Aanbestedende Dienst ingevuld.
</t>
    </r>
    <r>
      <rPr>
        <b/>
        <sz val="10"/>
        <color theme="1"/>
        <rFont val="Calibri"/>
        <family val="2"/>
        <scheme val="minor"/>
      </rPr>
      <t xml:space="preserve">Witte cellen
</t>
    </r>
    <r>
      <rPr>
        <sz val="10"/>
        <color theme="1"/>
        <rFont val="Calibri"/>
        <family val="2"/>
        <scheme val="minor"/>
      </rPr>
      <t xml:space="preserve">Op de bovenste witte cellen vult u uw bedrijfsgegevens in en ondertekend u de de inschrijving. Let op, indien u op meerdere percelen inschrijft dient u uw gegevens op al de bijbehorende tabbladen in te vullen en dient u ieder tabblad te ondertekenen.
In de overige  witte cellen dient u uw prijs per stop, danwel de verwerkinsprijs per kilo in te vullen. De prijzen die u invult zijn tevens de prijzen die u ontvangt voor uw dienstverlening wanneer u het betreffende perceel gegund krijgt. (Let op, de prijs per stop voor perceel 1 is enkel geldig voor afhaal van KCA bij aphoteken, voor het afhalen van de overige stromen van perceel 1 mag u geen separate stopkosten in rekening brengen).
</t>
    </r>
    <r>
      <rPr>
        <b/>
        <sz val="10"/>
        <color theme="1"/>
        <rFont val="Calibri"/>
        <family val="2"/>
        <scheme val="minor"/>
      </rPr>
      <t xml:space="preserve">Stromen met een opbrengst voor de Opdrachtgevers
</t>
    </r>
    <r>
      <rPr>
        <sz val="10"/>
        <color theme="1"/>
        <rFont val="Calibri"/>
        <family val="2"/>
        <scheme val="minor"/>
      </rPr>
      <t xml:space="preserve">Voor afvalstromen die een opbrengst opleveren voor de Opdrachtgevers (zoals loodaccu’s), vult u een negatief bedrag in..
</t>
    </r>
    <r>
      <rPr>
        <b/>
        <sz val="10"/>
        <color theme="1"/>
        <rFont val="Calibri"/>
        <family val="2"/>
        <scheme val="minor"/>
      </rPr>
      <t xml:space="preserve">Fictieve inschrijfprijs
</t>
    </r>
    <r>
      <rPr>
        <sz val="10"/>
        <color theme="1"/>
        <rFont val="Calibri"/>
        <family val="2"/>
        <scheme val="minor"/>
      </rPr>
      <t xml:space="preserve">Uw fictieve inschrijfprijs (zie leidraad) wordt bepaald door uw prijs per kg of per stop te vemenigvuldigen met de fictieve kilo's van de betreffende KCA stroom dan wel fictief aantal stops. Door de uitkomst van dze vermenigvuldigingen met elkaar op te tellen ontstaat de fictieve inschrijf voor uw dienstverlening voor het betreffende perceel. De inschrijver met de laagste fictieve inschrijfprijs ontvangt conform leidraad de meeste punten voor het onderdeel "tariefstelling" (zie leidraad).
</t>
    </r>
    <r>
      <rPr>
        <b/>
        <sz val="10"/>
        <color theme="1"/>
        <rFont val="Calibri"/>
        <family val="2"/>
        <scheme val="minor"/>
      </rPr>
      <t xml:space="preserve">Ondertekening
</t>
    </r>
    <r>
      <rPr>
        <sz val="10"/>
        <color theme="1"/>
        <rFont val="Calibri"/>
        <family val="2"/>
        <scheme val="minor"/>
      </rPr>
      <t xml:space="preserve">Ieder tabblad dat u invult dient u te printen enrechtsgeldig te ondertekenen. Rechtsgeldige digitale ondertekening is toegestaan. 
</t>
    </r>
    <r>
      <rPr>
        <b/>
        <sz val="10"/>
        <color theme="1"/>
        <rFont val="Calibri"/>
        <family val="2"/>
        <scheme val="minor"/>
      </rPr>
      <t xml:space="preserve">
Uploaden inschrijfformulier op TenderNed
</t>
    </r>
    <r>
      <rPr>
        <sz val="10"/>
        <color theme="1"/>
        <rFont val="Calibri"/>
        <family val="2"/>
        <scheme val="minor"/>
      </rPr>
      <t xml:space="preserve">U dient zowel de ingevulde Excelheet als een ingevulde, geprinte en ondertekende versie in PDF format. Op TenderNed te uploaden. Wanneer er tegenstrijdigheden zijn in beide versies, dan prevaleert de PDF. </t>
    </r>
    <r>
      <rPr>
        <b/>
        <sz val="10"/>
        <color theme="1"/>
        <rFont val="Calibri"/>
        <family val="2"/>
        <scheme val="minor"/>
      </rPr>
      <t xml:space="preserve">
</t>
    </r>
    <r>
      <rPr>
        <sz val="10"/>
        <color theme="1"/>
        <rFont val="Calibri"/>
        <family val="2"/>
        <scheme val="minor"/>
      </rPr>
      <t xml:space="preserve"> 
</t>
    </r>
    <r>
      <rPr>
        <sz val="36"/>
        <color rgb="FFFF0000"/>
        <rFont val="Calibri"/>
        <family val="2"/>
        <scheme val="minor"/>
      </rPr>
      <t xml:space="preserve">
</t>
    </r>
  </si>
  <si>
    <t>Ioniserende rookmelders</t>
  </si>
  <si>
    <t>Spuitbussen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</si>
</sst>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 #,##0_ ;_ * \-#,##0_ ;_ * &quot;-&quot;??_ ;_ @_ "/>
    <numFmt numFmtId="165" formatCode="#,##0.00_ ;\-#,##0.00\ "/>
  </numFmts>
  <fonts count="11" x14ac:knownFonts="1">
    <font>
      <sz val="10"/>
      <color theme="1"/>
      <name val="Trebuchet MS"/>
      <family val="2"/>
    </font>
    <font>
      <sz val="11"/>
      <color theme="1"/>
      <name val="Calibri"/>
      <family val="2"/>
      <scheme val="minor"/>
    </font>
    <font>
      <b/>
      <sz val="10"/>
      <color theme="1"/>
      <name val="Trebuchet MS"/>
      <family val="2"/>
    </font>
    <font>
      <b/>
      <sz val="11"/>
      <color theme="1"/>
      <name val="Calibri"/>
      <family val="2"/>
      <scheme val="minor"/>
    </font>
    <font>
      <sz val="10"/>
      <color theme="1"/>
      <name val="Trebuchet MS"/>
      <family val="2"/>
    </font>
    <font>
      <vertAlign val="subscript"/>
      <sz val="10"/>
      <color theme="1"/>
      <name val="Trebuchet MS"/>
      <family val="2"/>
    </font>
    <font>
      <vertAlign val="superscript"/>
      <sz val="10"/>
      <color theme="1"/>
      <name val="Trebuchet MS"/>
      <family val="2"/>
    </font>
    <font>
      <sz val="10"/>
      <color rgb="FFFF0000"/>
      <name val="Calibri"/>
      <family val="2"/>
      <scheme val="minor"/>
    </font>
    <font>
      <sz val="36"/>
      <color rgb="FFFF0000"/>
      <name val="Calibri"/>
      <family val="2"/>
      <scheme val="minor"/>
    </font>
    <font>
      <sz val="10"/>
      <color theme="1"/>
      <name val="Calibri"/>
      <family val="2"/>
      <scheme val="minor"/>
    </font>
    <font>
      <b/>
      <sz val="10"/>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4" fillId="0" borderId="0" applyFont="0" applyFill="0" applyBorder="0" applyAlignment="0" applyProtection="0"/>
    <xf numFmtId="43" fontId="4" fillId="0" borderId="0" applyFont="0" applyFill="0" applyBorder="0" applyAlignment="0" applyProtection="0"/>
  </cellStyleXfs>
  <cellXfs count="51">
    <xf numFmtId="0" fontId="0" fillId="0" borderId="0" xfId="0"/>
    <xf numFmtId="0" fontId="0" fillId="2" borderId="0" xfId="0" applyFill="1"/>
    <xf numFmtId="0" fontId="2" fillId="2" borderId="0" xfId="0" applyFont="1" applyFill="1"/>
    <xf numFmtId="0" fontId="0" fillId="2" borderId="0" xfId="0" applyFill="1" applyAlignment="1">
      <alignment vertical="top" wrapText="1"/>
    </xf>
    <xf numFmtId="44" fontId="0" fillId="2" borderId="0" xfId="1" applyFont="1" applyFill="1"/>
    <xf numFmtId="0" fontId="3" fillId="2" borderId="1" xfId="0" applyFont="1" applyFill="1" applyBorder="1" applyAlignment="1">
      <alignment vertical="top"/>
    </xf>
    <xf numFmtId="0" fontId="0" fillId="2" borderId="1" xfId="0" applyFill="1" applyBorder="1" applyAlignment="1">
      <alignment horizontal="left" vertical="top" wrapText="1"/>
    </xf>
    <xf numFmtId="0" fontId="0" fillId="2" borderId="1" xfId="0" applyFill="1" applyBorder="1" applyAlignment="1">
      <alignment vertical="top" wrapText="1"/>
    </xf>
    <xf numFmtId="165" fontId="0" fillId="2" borderId="0" xfId="1" applyNumberFormat="1" applyFont="1" applyFill="1"/>
    <xf numFmtId="165" fontId="0" fillId="2" borderId="0" xfId="0" applyNumberFormat="1" applyFill="1"/>
    <xf numFmtId="164" fontId="0" fillId="2" borderId="0" xfId="0" applyNumberFormat="1" applyFill="1"/>
    <xf numFmtId="0" fontId="6" fillId="2" borderId="0" xfId="0" applyFont="1" applyFill="1"/>
    <xf numFmtId="0" fontId="0" fillId="2" borderId="3" xfId="0" applyFill="1" applyBorder="1"/>
    <xf numFmtId="44" fontId="0" fillId="2" borderId="4" xfId="1" applyFont="1" applyFill="1" applyBorder="1"/>
    <xf numFmtId="0" fontId="0" fillId="2" borderId="2" xfId="0" applyFill="1" applyBorder="1"/>
    <xf numFmtId="44" fontId="0" fillId="2" borderId="5" xfId="1" applyFont="1" applyFill="1" applyBorder="1"/>
    <xf numFmtId="0" fontId="0" fillId="2" borderId="6" xfId="0" applyFill="1" applyBorder="1"/>
    <xf numFmtId="44" fontId="0" fillId="2" borderId="7" xfId="1" applyFont="1" applyFill="1" applyBorder="1"/>
    <xf numFmtId="164" fontId="0" fillId="2" borderId="3" xfId="2" applyNumberFormat="1" applyFont="1" applyFill="1" applyBorder="1"/>
    <xf numFmtId="164" fontId="0" fillId="2" borderId="2" xfId="2" applyNumberFormat="1" applyFont="1" applyFill="1" applyBorder="1"/>
    <xf numFmtId="164" fontId="0" fillId="2" borderId="6" xfId="2" applyNumberFormat="1" applyFont="1" applyFill="1" applyBorder="1"/>
    <xf numFmtId="0" fontId="2" fillId="2" borderId="11" xfId="0" applyFont="1" applyFill="1" applyBorder="1"/>
    <xf numFmtId="44" fontId="2" fillId="2" borderId="12" xfId="0" applyNumberFormat="1" applyFont="1" applyFill="1" applyBorder="1"/>
    <xf numFmtId="164" fontId="2" fillId="2" borderId="11" xfId="0" applyNumberFormat="1" applyFont="1" applyFill="1" applyBorder="1"/>
    <xf numFmtId="0" fontId="2" fillId="2" borderId="1" xfId="0" applyFont="1" applyFill="1" applyBorder="1"/>
    <xf numFmtId="44" fontId="0" fillId="4" borderId="0" xfId="1" applyFont="1" applyFill="1"/>
    <xf numFmtId="0" fontId="0" fillId="3" borderId="0" xfId="0" applyFill="1" applyProtection="1">
      <protection locked="0"/>
    </xf>
    <xf numFmtId="44" fontId="0" fillId="3" borderId="0" xfId="1" applyFont="1" applyFill="1" applyProtection="1">
      <protection locked="0"/>
    </xf>
    <xf numFmtId="44" fontId="0" fillId="0" borderId="8" xfId="1" applyFont="1" applyFill="1" applyBorder="1" applyAlignment="1" applyProtection="1">
      <alignment wrapText="1"/>
      <protection locked="0"/>
    </xf>
    <xf numFmtId="44" fontId="0" fillId="0" borderId="9" xfId="1" applyFont="1" applyFill="1" applyBorder="1" applyAlignment="1" applyProtection="1">
      <alignment wrapText="1"/>
      <protection locked="0"/>
    </xf>
    <xf numFmtId="44" fontId="0" fillId="0" borderId="10" xfId="1" applyFont="1" applyFill="1" applyBorder="1" applyAlignment="1" applyProtection="1">
      <alignment wrapText="1"/>
      <protection locked="0"/>
    </xf>
    <xf numFmtId="44" fontId="0" fillId="3" borderId="8" xfId="1" applyFont="1" applyFill="1" applyBorder="1" applyAlignment="1" applyProtection="1">
      <alignment wrapText="1"/>
      <protection locked="0"/>
    </xf>
    <xf numFmtId="44" fontId="0" fillId="3" borderId="9" xfId="1" applyFont="1" applyFill="1" applyBorder="1" applyAlignment="1" applyProtection="1">
      <alignment wrapText="1"/>
      <protection locked="0"/>
    </xf>
    <xf numFmtId="44" fontId="0" fillId="3" borderId="10" xfId="1" applyFont="1" applyFill="1" applyBorder="1" applyAlignment="1" applyProtection="1">
      <alignment wrapText="1"/>
      <protection locked="0"/>
    </xf>
    <xf numFmtId="44" fontId="0" fillId="2" borderId="0" xfId="1" applyFont="1" applyFill="1" applyProtection="1"/>
    <xf numFmtId="44" fontId="0" fillId="4" borderId="0" xfId="1" applyFont="1" applyFill="1" applyProtection="1"/>
    <xf numFmtId="165" fontId="0" fillId="2" borderId="0" xfId="1" applyNumberFormat="1" applyFont="1" applyFill="1" applyProtection="1"/>
    <xf numFmtId="164" fontId="0" fillId="2" borderId="3" xfId="2" applyNumberFormat="1" applyFont="1" applyFill="1" applyBorder="1" applyProtection="1"/>
    <xf numFmtId="44" fontId="0" fillId="2" borderId="8" xfId="1" applyFont="1" applyFill="1" applyBorder="1" applyProtection="1"/>
    <xf numFmtId="164" fontId="0" fillId="2" borderId="2" xfId="2" applyNumberFormat="1" applyFont="1" applyFill="1" applyBorder="1" applyProtection="1"/>
    <xf numFmtId="44" fontId="0" fillId="2" borderId="9" xfId="1" applyFont="1" applyFill="1" applyBorder="1" applyProtection="1"/>
    <xf numFmtId="164" fontId="0" fillId="2" borderId="6" xfId="2" applyNumberFormat="1" applyFont="1" applyFill="1" applyBorder="1" applyProtection="1"/>
    <xf numFmtId="44" fontId="0" fillId="2" borderId="10" xfId="1" applyFont="1" applyFill="1" applyBorder="1" applyProtection="1"/>
    <xf numFmtId="9" fontId="0" fillId="2" borderId="0" xfId="0" applyNumberFormat="1" applyFill="1"/>
    <xf numFmtId="10" fontId="0" fillId="2" borderId="0" xfId="0" applyNumberFormat="1" applyFill="1"/>
    <xf numFmtId="1" fontId="8" fillId="0" borderId="0" xfId="0" applyNumberFormat="1" applyFont="1" applyAlignment="1">
      <alignment horizontal="left" vertical="top" wrapText="1"/>
    </xf>
    <xf numFmtId="0" fontId="0" fillId="3" borderId="0" xfId="0" applyFill="1" applyAlignment="1" applyProtection="1">
      <alignment horizontal="left" vertical="top"/>
      <protection locked="0"/>
    </xf>
    <xf numFmtId="0" fontId="0" fillId="2" borderId="8" xfId="0" applyFill="1" applyBorder="1"/>
    <xf numFmtId="0" fontId="0" fillId="2" borderId="9" xfId="0" applyFill="1" applyBorder="1"/>
    <xf numFmtId="0" fontId="1" fillId="2" borderId="9" xfId="0" applyFont="1" applyFill="1" applyBorder="1"/>
    <xf numFmtId="0" fontId="0" fillId="2" borderId="10" xfId="0" applyFill="1" applyBorder="1"/>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3B482-BA96-4211-B14A-ED32E51572D0}">
  <dimension ref="A1:K44"/>
  <sheetViews>
    <sheetView tabSelected="1" zoomScale="190" zoomScaleNormal="190" workbookViewId="0">
      <selection sqref="A1:K44"/>
    </sheetView>
  </sheetViews>
  <sheetFormatPr defaultColWidth="8.77734375" defaultRowHeight="14.4" x14ac:dyDescent="0.35"/>
  <cols>
    <col min="1" max="16384" width="8.77734375" style="1"/>
  </cols>
  <sheetData>
    <row r="1" spans="1:11" ht="13.5" customHeight="1" x14ac:dyDescent="0.35">
      <c r="A1" s="45" t="s">
        <v>94</v>
      </c>
      <c r="B1" s="45"/>
      <c r="C1" s="45"/>
      <c r="D1" s="45"/>
      <c r="E1" s="45"/>
      <c r="F1" s="45"/>
      <c r="G1" s="45"/>
      <c r="H1" s="45"/>
      <c r="I1" s="45"/>
      <c r="J1" s="45"/>
      <c r="K1" s="45"/>
    </row>
    <row r="2" spans="1:11" ht="14.4" customHeight="1" x14ac:dyDescent="0.35">
      <c r="A2" s="45"/>
      <c r="B2" s="45"/>
      <c r="C2" s="45"/>
      <c r="D2" s="45"/>
      <c r="E2" s="45"/>
      <c r="F2" s="45"/>
      <c r="G2" s="45"/>
      <c r="H2" s="45"/>
      <c r="I2" s="45"/>
      <c r="J2" s="45"/>
      <c r="K2" s="45"/>
    </row>
    <row r="3" spans="1:11" ht="14.4" customHeight="1" x14ac:dyDescent="0.35">
      <c r="A3" s="45"/>
      <c r="B3" s="45"/>
      <c r="C3" s="45"/>
      <c r="D3" s="45"/>
      <c r="E3" s="45"/>
      <c r="F3" s="45"/>
      <c r="G3" s="45"/>
      <c r="H3" s="45"/>
      <c r="I3" s="45"/>
      <c r="J3" s="45"/>
      <c r="K3" s="45"/>
    </row>
    <row r="4" spans="1:11" ht="14.4" customHeight="1" x14ac:dyDescent="0.35">
      <c r="A4" s="45"/>
      <c r="B4" s="45"/>
      <c r="C4" s="45"/>
      <c r="D4" s="45"/>
      <c r="E4" s="45"/>
      <c r="F4" s="45"/>
      <c r="G4" s="45"/>
      <c r="H4" s="45"/>
      <c r="I4" s="45"/>
      <c r="J4" s="45"/>
      <c r="K4" s="45"/>
    </row>
    <row r="5" spans="1:11" ht="14.4" customHeight="1" x14ac:dyDescent="0.35">
      <c r="A5" s="45"/>
      <c r="B5" s="45"/>
      <c r="C5" s="45"/>
      <c r="D5" s="45"/>
      <c r="E5" s="45"/>
      <c r="F5" s="45"/>
      <c r="G5" s="45"/>
      <c r="H5" s="45"/>
      <c r="I5" s="45"/>
      <c r="J5" s="45"/>
      <c r="K5" s="45"/>
    </row>
    <row r="6" spans="1:11" ht="14.4" customHeight="1" x14ac:dyDescent="0.35">
      <c r="A6" s="45"/>
      <c r="B6" s="45"/>
      <c r="C6" s="45"/>
      <c r="D6" s="45"/>
      <c r="E6" s="45"/>
      <c r="F6" s="45"/>
      <c r="G6" s="45"/>
      <c r="H6" s="45"/>
      <c r="I6" s="45"/>
      <c r="J6" s="45"/>
      <c r="K6" s="45"/>
    </row>
    <row r="7" spans="1:11" ht="14.4" customHeight="1" x14ac:dyDescent="0.35">
      <c r="A7" s="45"/>
      <c r="B7" s="45"/>
      <c r="C7" s="45"/>
      <c r="D7" s="45"/>
      <c r="E7" s="45"/>
      <c r="F7" s="45"/>
      <c r="G7" s="45"/>
      <c r="H7" s="45"/>
      <c r="I7" s="45"/>
      <c r="J7" s="45"/>
      <c r="K7" s="45"/>
    </row>
    <row r="8" spans="1:11" ht="14.4" customHeight="1" x14ac:dyDescent="0.35">
      <c r="A8" s="45"/>
      <c r="B8" s="45"/>
      <c r="C8" s="45"/>
      <c r="D8" s="45"/>
      <c r="E8" s="45"/>
      <c r="F8" s="45"/>
      <c r="G8" s="45"/>
      <c r="H8" s="45"/>
      <c r="I8" s="45"/>
      <c r="J8" s="45"/>
      <c r="K8" s="45"/>
    </row>
    <row r="9" spans="1:11" ht="14.4" customHeight="1" x14ac:dyDescent="0.35">
      <c r="A9" s="45"/>
      <c r="B9" s="45"/>
      <c r="C9" s="45"/>
      <c r="D9" s="45"/>
      <c r="E9" s="45"/>
      <c r="F9" s="45"/>
      <c r="G9" s="45"/>
      <c r="H9" s="45"/>
      <c r="I9" s="45"/>
      <c r="J9" s="45"/>
      <c r="K9" s="45"/>
    </row>
    <row r="10" spans="1:11" ht="14.4" customHeight="1" x14ac:dyDescent="0.35">
      <c r="A10" s="45"/>
      <c r="B10" s="45"/>
      <c r="C10" s="45"/>
      <c r="D10" s="45"/>
      <c r="E10" s="45"/>
      <c r="F10" s="45"/>
      <c r="G10" s="45"/>
      <c r="H10" s="45"/>
      <c r="I10" s="45"/>
      <c r="J10" s="45"/>
      <c r="K10" s="45"/>
    </row>
    <row r="11" spans="1:11" ht="14.4" customHeight="1" x14ac:dyDescent="0.35">
      <c r="A11" s="45"/>
      <c r="B11" s="45"/>
      <c r="C11" s="45"/>
      <c r="D11" s="45"/>
      <c r="E11" s="45"/>
      <c r="F11" s="45"/>
      <c r="G11" s="45"/>
      <c r="H11" s="45"/>
      <c r="I11" s="45"/>
      <c r="J11" s="45"/>
      <c r="K11" s="45"/>
    </row>
    <row r="12" spans="1:11" ht="14.4" customHeight="1" x14ac:dyDescent="0.35">
      <c r="A12" s="45"/>
      <c r="B12" s="45"/>
      <c r="C12" s="45"/>
      <c r="D12" s="45"/>
      <c r="E12" s="45"/>
      <c r="F12" s="45"/>
      <c r="G12" s="45"/>
      <c r="H12" s="45"/>
      <c r="I12" s="45"/>
      <c r="J12" s="45"/>
      <c r="K12" s="45"/>
    </row>
    <row r="13" spans="1:11" ht="14.4" customHeight="1" x14ac:dyDescent="0.35">
      <c r="A13" s="45"/>
      <c r="B13" s="45"/>
      <c r="C13" s="45"/>
      <c r="D13" s="45"/>
      <c r="E13" s="45"/>
      <c r="F13" s="45"/>
      <c r="G13" s="45"/>
      <c r="H13" s="45"/>
      <c r="I13" s="45"/>
      <c r="J13" s="45"/>
      <c r="K13" s="45"/>
    </row>
    <row r="14" spans="1:11" ht="14.4" customHeight="1" x14ac:dyDescent="0.35">
      <c r="A14" s="45"/>
      <c r="B14" s="45"/>
      <c r="C14" s="45"/>
      <c r="D14" s="45"/>
      <c r="E14" s="45"/>
      <c r="F14" s="45"/>
      <c r="G14" s="45"/>
      <c r="H14" s="45"/>
      <c r="I14" s="45"/>
      <c r="J14" s="45"/>
      <c r="K14" s="45"/>
    </row>
    <row r="15" spans="1:11" ht="14.4" customHeight="1" x14ac:dyDescent="0.35">
      <c r="A15" s="45"/>
      <c r="B15" s="45"/>
      <c r="C15" s="45"/>
      <c r="D15" s="45"/>
      <c r="E15" s="45"/>
      <c r="F15" s="45"/>
      <c r="G15" s="45"/>
      <c r="H15" s="45"/>
      <c r="I15" s="45"/>
      <c r="J15" s="45"/>
      <c r="K15" s="45"/>
    </row>
    <row r="16" spans="1:11" ht="14.4" customHeight="1" x14ac:dyDescent="0.35">
      <c r="A16" s="45"/>
      <c r="B16" s="45"/>
      <c r="C16" s="45"/>
      <c r="D16" s="45"/>
      <c r="E16" s="45"/>
      <c r="F16" s="45"/>
      <c r="G16" s="45"/>
      <c r="H16" s="45"/>
      <c r="I16" s="45"/>
      <c r="J16" s="45"/>
      <c r="K16" s="45"/>
    </row>
    <row r="17" spans="1:11" ht="14.4" customHeight="1" x14ac:dyDescent="0.35">
      <c r="A17" s="45"/>
      <c r="B17" s="45"/>
      <c r="C17" s="45"/>
      <c r="D17" s="45"/>
      <c r="E17" s="45"/>
      <c r="F17" s="45"/>
      <c r="G17" s="45"/>
      <c r="H17" s="45"/>
      <c r="I17" s="45"/>
      <c r="J17" s="45"/>
      <c r="K17" s="45"/>
    </row>
    <row r="18" spans="1:11" ht="14.4" customHeight="1" x14ac:dyDescent="0.35">
      <c r="A18" s="45"/>
      <c r="B18" s="45"/>
      <c r="C18" s="45"/>
      <c r="D18" s="45"/>
      <c r="E18" s="45"/>
      <c r="F18" s="45"/>
      <c r="G18" s="45"/>
      <c r="H18" s="45"/>
      <c r="I18" s="45"/>
      <c r="J18" s="45"/>
      <c r="K18" s="45"/>
    </row>
    <row r="19" spans="1:11" ht="14.4" customHeight="1" x14ac:dyDescent="0.35">
      <c r="A19" s="45"/>
      <c r="B19" s="45"/>
      <c r="C19" s="45"/>
      <c r="D19" s="45"/>
      <c r="E19" s="45"/>
      <c r="F19" s="45"/>
      <c r="G19" s="45"/>
      <c r="H19" s="45"/>
      <c r="I19" s="45"/>
      <c r="J19" s="45"/>
      <c r="K19" s="45"/>
    </row>
    <row r="20" spans="1:11" ht="14.4" customHeight="1" x14ac:dyDescent="0.35">
      <c r="A20" s="45"/>
      <c r="B20" s="45"/>
      <c r="C20" s="45"/>
      <c r="D20" s="45"/>
      <c r="E20" s="45"/>
      <c r="F20" s="45"/>
      <c r="G20" s="45"/>
      <c r="H20" s="45"/>
      <c r="I20" s="45"/>
      <c r="J20" s="45"/>
      <c r="K20" s="45"/>
    </row>
    <row r="21" spans="1:11" ht="14.4" customHeight="1" x14ac:dyDescent="0.35">
      <c r="A21" s="45"/>
      <c r="B21" s="45"/>
      <c r="C21" s="45"/>
      <c r="D21" s="45"/>
      <c r="E21" s="45"/>
      <c r="F21" s="45"/>
      <c r="G21" s="45"/>
      <c r="H21" s="45"/>
      <c r="I21" s="45"/>
      <c r="J21" s="45"/>
      <c r="K21" s="45"/>
    </row>
    <row r="22" spans="1:11" ht="14.4" customHeight="1" x14ac:dyDescent="0.35">
      <c r="A22" s="45"/>
      <c r="B22" s="45"/>
      <c r="C22" s="45"/>
      <c r="D22" s="45"/>
      <c r="E22" s="45"/>
      <c r="F22" s="45"/>
      <c r="G22" s="45"/>
      <c r="H22" s="45"/>
      <c r="I22" s="45"/>
      <c r="J22" s="45"/>
      <c r="K22" s="45"/>
    </row>
    <row r="23" spans="1:11" ht="14.4" customHeight="1" x14ac:dyDescent="0.35">
      <c r="A23" s="45"/>
      <c r="B23" s="45"/>
      <c r="C23" s="45"/>
      <c r="D23" s="45"/>
      <c r="E23" s="45"/>
      <c r="F23" s="45"/>
      <c r="G23" s="45"/>
      <c r="H23" s="45"/>
      <c r="I23" s="45"/>
      <c r="J23" s="45"/>
      <c r="K23" s="45"/>
    </row>
    <row r="24" spans="1:11" ht="14.4" customHeight="1" x14ac:dyDescent="0.35">
      <c r="A24" s="45"/>
      <c r="B24" s="45"/>
      <c r="C24" s="45"/>
      <c r="D24" s="45"/>
      <c r="E24" s="45"/>
      <c r="F24" s="45"/>
      <c r="G24" s="45"/>
      <c r="H24" s="45"/>
      <c r="I24" s="45"/>
      <c r="J24" s="45"/>
      <c r="K24" s="45"/>
    </row>
    <row r="25" spans="1:11" ht="14.4" customHeight="1" x14ac:dyDescent="0.35">
      <c r="A25" s="45"/>
      <c r="B25" s="45"/>
      <c r="C25" s="45"/>
      <c r="D25" s="45"/>
      <c r="E25" s="45"/>
      <c r="F25" s="45"/>
      <c r="G25" s="45"/>
      <c r="H25" s="45"/>
      <c r="I25" s="45"/>
      <c r="J25" s="45"/>
      <c r="K25" s="45"/>
    </row>
    <row r="26" spans="1:11" ht="14.4" customHeight="1" x14ac:dyDescent="0.35">
      <c r="A26" s="45"/>
      <c r="B26" s="45"/>
      <c r="C26" s="45"/>
      <c r="D26" s="45"/>
      <c r="E26" s="45"/>
      <c r="F26" s="45"/>
      <c r="G26" s="45"/>
      <c r="H26" s="45"/>
      <c r="I26" s="45"/>
      <c r="J26" s="45"/>
      <c r="K26" s="45"/>
    </row>
    <row r="27" spans="1:11" ht="14.4" customHeight="1" x14ac:dyDescent="0.35">
      <c r="A27" s="45"/>
      <c r="B27" s="45"/>
      <c r="C27" s="45"/>
      <c r="D27" s="45"/>
      <c r="E27" s="45"/>
      <c r="F27" s="45"/>
      <c r="G27" s="45"/>
      <c r="H27" s="45"/>
      <c r="I27" s="45"/>
      <c r="J27" s="45"/>
      <c r="K27" s="45"/>
    </row>
    <row r="28" spans="1:11" ht="14.4" customHeight="1" x14ac:dyDescent="0.35">
      <c r="A28" s="45"/>
      <c r="B28" s="45"/>
      <c r="C28" s="45"/>
      <c r="D28" s="45"/>
      <c r="E28" s="45"/>
      <c r="F28" s="45"/>
      <c r="G28" s="45"/>
      <c r="H28" s="45"/>
      <c r="I28" s="45"/>
      <c r="J28" s="45"/>
      <c r="K28" s="45"/>
    </row>
    <row r="29" spans="1:11" ht="14.4" customHeight="1" x14ac:dyDescent="0.35">
      <c r="A29" s="45"/>
      <c r="B29" s="45"/>
      <c r="C29" s="45"/>
      <c r="D29" s="45"/>
      <c r="E29" s="45"/>
      <c r="F29" s="45"/>
      <c r="G29" s="45"/>
      <c r="H29" s="45"/>
      <c r="I29" s="45"/>
      <c r="J29" s="45"/>
      <c r="K29" s="45"/>
    </row>
    <row r="30" spans="1:11" ht="14.4" customHeight="1" x14ac:dyDescent="0.35">
      <c r="A30" s="45"/>
      <c r="B30" s="45"/>
      <c r="C30" s="45"/>
      <c r="D30" s="45"/>
      <c r="E30" s="45"/>
      <c r="F30" s="45"/>
      <c r="G30" s="45"/>
      <c r="H30" s="45"/>
      <c r="I30" s="45"/>
      <c r="J30" s="45"/>
      <c r="K30" s="45"/>
    </row>
    <row r="31" spans="1:11" ht="14.4" customHeight="1" x14ac:dyDescent="0.35">
      <c r="A31" s="45"/>
      <c r="B31" s="45"/>
      <c r="C31" s="45"/>
      <c r="D31" s="45"/>
      <c r="E31" s="45"/>
      <c r="F31" s="45"/>
      <c r="G31" s="45"/>
      <c r="H31" s="45"/>
      <c r="I31" s="45"/>
      <c r="J31" s="45"/>
      <c r="K31" s="45"/>
    </row>
    <row r="32" spans="1:11" ht="14.4" customHeight="1" x14ac:dyDescent="0.35">
      <c r="A32" s="45"/>
      <c r="B32" s="45"/>
      <c r="C32" s="45"/>
      <c r="D32" s="45"/>
      <c r="E32" s="45"/>
      <c r="F32" s="45"/>
      <c r="G32" s="45"/>
      <c r="H32" s="45"/>
      <c r="I32" s="45"/>
      <c r="J32" s="45"/>
      <c r="K32" s="45"/>
    </row>
    <row r="33" spans="1:11" ht="14.4" customHeight="1" x14ac:dyDescent="0.35">
      <c r="A33" s="45"/>
      <c r="B33" s="45"/>
      <c r="C33" s="45"/>
      <c r="D33" s="45"/>
      <c r="E33" s="45"/>
      <c r="F33" s="45"/>
      <c r="G33" s="45"/>
      <c r="H33" s="45"/>
      <c r="I33" s="45"/>
      <c r="J33" s="45"/>
      <c r="K33" s="45"/>
    </row>
    <row r="34" spans="1:11" ht="14.4" customHeight="1" x14ac:dyDescent="0.35">
      <c r="A34" s="45"/>
      <c r="B34" s="45"/>
      <c r="C34" s="45"/>
      <c r="D34" s="45"/>
      <c r="E34" s="45"/>
      <c r="F34" s="45"/>
      <c r="G34" s="45"/>
      <c r="H34" s="45"/>
      <c r="I34" s="45"/>
      <c r="J34" s="45"/>
      <c r="K34" s="45"/>
    </row>
    <row r="35" spans="1:11" ht="14.4" customHeight="1" x14ac:dyDescent="0.35">
      <c r="A35" s="45"/>
      <c r="B35" s="45"/>
      <c r="C35" s="45"/>
      <c r="D35" s="45"/>
      <c r="E35" s="45"/>
      <c r="F35" s="45"/>
      <c r="G35" s="45"/>
      <c r="H35" s="45"/>
      <c r="I35" s="45"/>
      <c r="J35" s="45"/>
      <c r="K35" s="45"/>
    </row>
    <row r="36" spans="1:11" ht="14.4" customHeight="1" x14ac:dyDescent="0.35">
      <c r="A36" s="45"/>
      <c r="B36" s="45"/>
      <c r="C36" s="45"/>
      <c r="D36" s="45"/>
      <c r="E36" s="45"/>
      <c r="F36" s="45"/>
      <c r="G36" s="45"/>
      <c r="H36" s="45"/>
      <c r="I36" s="45"/>
      <c r="J36" s="45"/>
      <c r="K36" s="45"/>
    </row>
    <row r="37" spans="1:11" ht="14.4" customHeight="1" x14ac:dyDescent="0.35">
      <c r="A37" s="45"/>
      <c r="B37" s="45"/>
      <c r="C37" s="45"/>
      <c r="D37" s="45"/>
      <c r="E37" s="45"/>
      <c r="F37" s="45"/>
      <c r="G37" s="45"/>
      <c r="H37" s="45"/>
      <c r="I37" s="45"/>
      <c r="J37" s="45"/>
      <c r="K37" s="45"/>
    </row>
    <row r="38" spans="1:11" ht="14.4" customHeight="1" x14ac:dyDescent="0.35">
      <c r="A38" s="45"/>
      <c r="B38" s="45"/>
      <c r="C38" s="45"/>
      <c r="D38" s="45"/>
      <c r="E38" s="45"/>
      <c r="F38" s="45"/>
      <c r="G38" s="45"/>
      <c r="H38" s="45"/>
      <c r="I38" s="45"/>
      <c r="J38" s="45"/>
      <c r="K38" s="45"/>
    </row>
    <row r="39" spans="1:11" ht="14.4" customHeight="1" x14ac:dyDescent="0.35">
      <c r="A39" s="45"/>
      <c r="B39" s="45"/>
      <c r="C39" s="45"/>
      <c r="D39" s="45"/>
      <c r="E39" s="45"/>
      <c r="F39" s="45"/>
      <c r="G39" s="45"/>
      <c r="H39" s="45"/>
      <c r="I39" s="45"/>
      <c r="J39" s="45"/>
      <c r="K39" s="45"/>
    </row>
    <row r="40" spans="1:11" ht="14.4" customHeight="1" x14ac:dyDescent="0.35">
      <c r="A40" s="45"/>
      <c r="B40" s="45"/>
      <c r="C40" s="45"/>
      <c r="D40" s="45"/>
      <c r="E40" s="45"/>
      <c r="F40" s="45"/>
      <c r="G40" s="45"/>
      <c r="H40" s="45"/>
      <c r="I40" s="45"/>
      <c r="J40" s="45"/>
      <c r="K40" s="45"/>
    </row>
    <row r="41" spans="1:11" x14ac:dyDescent="0.35">
      <c r="A41" s="45"/>
      <c r="B41" s="45"/>
      <c r="C41" s="45"/>
      <c r="D41" s="45"/>
      <c r="E41" s="45"/>
      <c r="F41" s="45"/>
      <c r="G41" s="45"/>
      <c r="H41" s="45"/>
      <c r="I41" s="45"/>
      <c r="J41" s="45"/>
      <c r="K41" s="45"/>
    </row>
    <row r="42" spans="1:11" x14ac:dyDescent="0.35">
      <c r="A42" s="45"/>
      <c r="B42" s="45"/>
      <c r="C42" s="45"/>
      <c r="D42" s="45"/>
      <c r="E42" s="45"/>
      <c r="F42" s="45"/>
      <c r="G42" s="45"/>
      <c r="H42" s="45"/>
      <c r="I42" s="45"/>
      <c r="J42" s="45"/>
      <c r="K42" s="45"/>
    </row>
    <row r="43" spans="1:11" x14ac:dyDescent="0.35">
      <c r="A43" s="45"/>
      <c r="B43" s="45"/>
      <c r="C43" s="45"/>
      <c r="D43" s="45"/>
      <c r="E43" s="45"/>
      <c r="F43" s="45"/>
      <c r="G43" s="45"/>
      <c r="H43" s="45"/>
      <c r="I43" s="45"/>
      <c r="J43" s="45"/>
      <c r="K43" s="45"/>
    </row>
    <row r="44" spans="1:11" x14ac:dyDescent="0.35">
      <c r="A44" s="45"/>
      <c r="B44" s="45"/>
      <c r="C44" s="45"/>
      <c r="D44" s="45"/>
      <c r="E44" s="45"/>
      <c r="F44" s="45"/>
      <c r="G44" s="45"/>
      <c r="H44" s="45"/>
      <c r="I44" s="45"/>
      <c r="J44" s="45"/>
      <c r="K44" s="45"/>
    </row>
  </sheetData>
  <sheetProtection algorithmName="SHA-512" hashValue="hDwNjjuE3Sa4J5tiL57xUnikr29PKkFgKxDW2FmIjMlqC4RZ5rkmXZibDuiiT4ypAeeSxeAyluUCmpM3K1bQDw==" saltValue="6bRzpN0U0UsivSxeJSk9hA==" spinCount="100000" sheet="1" objects="1" scenarios="1" formatCells="0" formatColumns="0" formatRows="0" insertColumns="0" insertRows="0"/>
  <mergeCells count="1">
    <mergeCell ref="A1:K4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8"/>
  <sheetViews>
    <sheetView zoomScaleNormal="100" workbookViewId="0">
      <selection activeCell="C20" sqref="C20"/>
    </sheetView>
  </sheetViews>
  <sheetFormatPr defaultColWidth="8.88671875" defaultRowHeight="14.4" x14ac:dyDescent="0.35"/>
  <cols>
    <col min="1" max="1" width="41.5546875" style="1" customWidth="1"/>
    <col min="2" max="2" width="16.77734375" style="1" customWidth="1"/>
    <col min="3" max="3" width="23.21875" style="1" customWidth="1"/>
    <col min="4" max="4" width="16.44140625" style="1" customWidth="1"/>
    <col min="5" max="16384" width="8.88671875" style="1"/>
  </cols>
  <sheetData>
    <row r="1" spans="1:4" x14ac:dyDescent="0.35">
      <c r="A1" s="2" t="s">
        <v>93</v>
      </c>
    </row>
    <row r="2" spans="1:4" ht="32.4" customHeight="1" x14ac:dyDescent="0.35">
      <c r="A2" s="46" t="s">
        <v>88</v>
      </c>
      <c r="B2" s="46"/>
      <c r="C2" s="46"/>
      <c r="D2" s="46"/>
    </row>
    <row r="3" spans="1:4" ht="32.4" customHeight="1" x14ac:dyDescent="0.35">
      <c r="A3" s="46" t="s">
        <v>89</v>
      </c>
      <c r="B3" s="46"/>
      <c r="C3" s="46"/>
      <c r="D3" s="46"/>
    </row>
    <row r="4" spans="1:4" ht="32.4" customHeight="1" x14ac:dyDescent="0.35">
      <c r="A4" s="46" t="s">
        <v>90</v>
      </c>
      <c r="B4" s="46"/>
      <c r="C4" s="46"/>
      <c r="D4" s="46"/>
    </row>
    <row r="5" spans="1:4" ht="32.4" customHeight="1" x14ac:dyDescent="0.35">
      <c r="A5" s="46" t="s">
        <v>91</v>
      </c>
      <c r="B5" s="46"/>
      <c r="C5" s="46"/>
      <c r="D5" s="46"/>
    </row>
    <row r="6" spans="1:4" ht="32.4" customHeight="1" x14ac:dyDescent="0.35">
      <c r="A6" s="46" t="s">
        <v>92</v>
      </c>
      <c r="B6" s="46"/>
      <c r="C6" s="46"/>
      <c r="D6" s="46"/>
    </row>
    <row r="9" spans="1:4" x14ac:dyDescent="0.35">
      <c r="A9" s="1" t="s">
        <v>48</v>
      </c>
      <c r="D9" s="4">
        <f>(D84+D20)/B84</f>
        <v>0</v>
      </c>
    </row>
    <row r="10" spans="1:4" x14ac:dyDescent="0.35">
      <c r="A10" s="1" t="s">
        <v>52</v>
      </c>
      <c r="D10" s="25"/>
    </row>
    <row r="11" spans="1:4" x14ac:dyDescent="0.35">
      <c r="A11" s="1" t="s">
        <v>51</v>
      </c>
      <c r="D11" s="8" t="e">
        <f>90*D10/D9</f>
        <v>#DIV/0!</v>
      </c>
    </row>
    <row r="12" spans="1:4" ht="15.6" x14ac:dyDescent="0.4">
      <c r="A12" s="1" t="s">
        <v>49</v>
      </c>
      <c r="B12" s="26"/>
      <c r="D12" s="1">
        <v>80</v>
      </c>
    </row>
    <row r="13" spans="1:4" x14ac:dyDescent="0.35">
      <c r="A13" s="1" t="s">
        <v>50</v>
      </c>
      <c r="B13" s="26"/>
    </row>
    <row r="15" spans="1:4" x14ac:dyDescent="0.35">
      <c r="A15" s="1" t="s">
        <v>54</v>
      </c>
      <c r="D15" s="9" t="e">
        <f>D11+2*B12+2*B13</f>
        <v>#DIV/0!</v>
      </c>
    </row>
    <row r="19" spans="1:4" ht="28.8" x14ac:dyDescent="0.35">
      <c r="A19" s="2" t="s">
        <v>44</v>
      </c>
      <c r="B19" s="2" t="s">
        <v>46</v>
      </c>
      <c r="C19" s="1" t="s">
        <v>47</v>
      </c>
      <c r="D19" s="3" t="s">
        <v>43</v>
      </c>
    </row>
    <row r="20" spans="1:4" x14ac:dyDescent="0.35">
      <c r="A20" s="1" t="s">
        <v>45</v>
      </c>
      <c r="B20" s="1">
        <v>324</v>
      </c>
      <c r="C20" s="27"/>
      <c r="D20" s="4">
        <f>C20*B20</f>
        <v>0</v>
      </c>
    </row>
    <row r="22" spans="1:4" x14ac:dyDescent="0.35">
      <c r="A22" s="2" t="s">
        <v>0</v>
      </c>
    </row>
    <row r="23" spans="1:4" ht="43.2" x14ac:dyDescent="0.35">
      <c r="A23" s="5" t="s">
        <v>1</v>
      </c>
      <c r="B23" s="5" t="s">
        <v>41</v>
      </c>
      <c r="C23" s="6" t="s">
        <v>2</v>
      </c>
      <c r="D23" s="7" t="s">
        <v>43</v>
      </c>
    </row>
    <row r="24" spans="1:4" x14ac:dyDescent="0.35">
      <c r="A24" s="47" t="s">
        <v>14</v>
      </c>
      <c r="B24" s="18">
        <v>275830</v>
      </c>
      <c r="C24" s="28"/>
      <c r="D24" s="13">
        <f>C24*B24</f>
        <v>0</v>
      </c>
    </row>
    <row r="25" spans="1:4" x14ac:dyDescent="0.35">
      <c r="A25" s="48" t="s">
        <v>15</v>
      </c>
      <c r="B25" s="19">
        <v>71610</v>
      </c>
      <c r="C25" s="29"/>
      <c r="D25" s="15">
        <f>C25*B25</f>
        <v>0</v>
      </c>
    </row>
    <row r="26" spans="1:4" x14ac:dyDescent="0.35">
      <c r="A26" s="48" t="s">
        <v>16</v>
      </c>
      <c r="B26" s="19">
        <v>29467</v>
      </c>
      <c r="C26" s="29"/>
      <c r="D26" s="15">
        <f t="shared" ref="D26:D75" si="0">C26*B26</f>
        <v>0</v>
      </c>
    </row>
    <row r="27" spans="1:4" x14ac:dyDescent="0.35">
      <c r="A27" s="48" t="s">
        <v>62</v>
      </c>
      <c r="B27" s="19">
        <v>29423</v>
      </c>
      <c r="C27" s="29"/>
      <c r="D27" s="15">
        <f t="shared" si="0"/>
        <v>0</v>
      </c>
    </row>
    <row r="28" spans="1:4" x14ac:dyDescent="0.35">
      <c r="A28" s="48" t="s">
        <v>17</v>
      </c>
      <c r="B28" s="19">
        <v>23014</v>
      </c>
      <c r="C28" s="29"/>
      <c r="D28" s="15">
        <f t="shared" si="0"/>
        <v>0</v>
      </c>
    </row>
    <row r="29" spans="1:4" x14ac:dyDescent="0.35">
      <c r="A29" s="48" t="s">
        <v>18</v>
      </c>
      <c r="B29" s="19">
        <v>21445</v>
      </c>
      <c r="C29" s="29"/>
      <c r="D29" s="15">
        <f t="shared" si="0"/>
        <v>0</v>
      </c>
    </row>
    <row r="30" spans="1:4" x14ac:dyDescent="0.35">
      <c r="A30" s="48" t="s">
        <v>96</v>
      </c>
      <c r="B30" s="19">
        <v>19396</v>
      </c>
      <c r="C30" s="29"/>
      <c r="D30" s="15">
        <f t="shared" si="0"/>
        <v>0</v>
      </c>
    </row>
    <row r="31" spans="1:4" x14ac:dyDescent="0.35">
      <c r="A31" s="48" t="s">
        <v>19</v>
      </c>
      <c r="B31" s="19">
        <v>18814</v>
      </c>
      <c r="C31" s="29"/>
      <c r="D31" s="15">
        <f t="shared" si="0"/>
        <v>0</v>
      </c>
    </row>
    <row r="32" spans="1:4" x14ac:dyDescent="0.35">
      <c r="A32" s="48" t="s">
        <v>3</v>
      </c>
      <c r="B32" s="19">
        <v>15455</v>
      </c>
      <c r="C32" s="29"/>
      <c r="D32" s="15">
        <f t="shared" si="0"/>
        <v>0</v>
      </c>
    </row>
    <row r="33" spans="1:4" x14ac:dyDescent="0.35">
      <c r="A33" s="48" t="s">
        <v>20</v>
      </c>
      <c r="B33" s="19">
        <v>14841</v>
      </c>
      <c r="C33" s="29"/>
      <c r="D33" s="15">
        <f t="shared" si="0"/>
        <v>0</v>
      </c>
    </row>
    <row r="34" spans="1:4" x14ac:dyDescent="0.35">
      <c r="A34" s="48" t="s">
        <v>13</v>
      </c>
      <c r="B34" s="19">
        <v>14230</v>
      </c>
      <c r="C34" s="29"/>
      <c r="D34" s="15">
        <f t="shared" si="0"/>
        <v>0</v>
      </c>
    </row>
    <row r="35" spans="1:4" x14ac:dyDescent="0.35">
      <c r="A35" s="48" t="s">
        <v>5</v>
      </c>
      <c r="B35" s="19">
        <v>12309</v>
      </c>
      <c r="C35" s="29"/>
      <c r="D35" s="15">
        <f t="shared" si="0"/>
        <v>0</v>
      </c>
    </row>
    <row r="36" spans="1:4" x14ac:dyDescent="0.35">
      <c r="A36" s="48" t="s">
        <v>21</v>
      </c>
      <c r="B36" s="19">
        <v>10891</v>
      </c>
      <c r="C36" s="29"/>
      <c r="D36" s="15">
        <f t="shared" si="0"/>
        <v>0</v>
      </c>
    </row>
    <row r="37" spans="1:4" x14ac:dyDescent="0.35">
      <c r="A37" s="48" t="s">
        <v>22</v>
      </c>
      <c r="B37" s="19">
        <v>8222</v>
      </c>
      <c r="C37" s="29"/>
      <c r="D37" s="15">
        <f t="shared" si="0"/>
        <v>0</v>
      </c>
    </row>
    <row r="38" spans="1:4" x14ac:dyDescent="0.35">
      <c r="A38" s="48" t="s">
        <v>23</v>
      </c>
      <c r="B38" s="19">
        <v>6201</v>
      </c>
      <c r="C38" s="29"/>
      <c r="D38" s="15">
        <f t="shared" si="0"/>
        <v>0</v>
      </c>
    </row>
    <row r="39" spans="1:4" x14ac:dyDescent="0.35">
      <c r="A39" s="48" t="s">
        <v>63</v>
      </c>
      <c r="B39" s="19">
        <v>5997</v>
      </c>
      <c r="C39" s="29"/>
      <c r="D39" s="15">
        <f t="shared" si="0"/>
        <v>0</v>
      </c>
    </row>
    <row r="40" spans="1:4" x14ac:dyDescent="0.35">
      <c r="A40" s="48" t="s">
        <v>61</v>
      </c>
      <c r="B40" s="19">
        <v>3684</v>
      </c>
      <c r="C40" s="29"/>
      <c r="D40" s="15">
        <f t="shared" si="0"/>
        <v>0</v>
      </c>
    </row>
    <row r="41" spans="1:4" x14ac:dyDescent="0.35">
      <c r="A41" s="48" t="s">
        <v>4</v>
      </c>
      <c r="B41" s="19">
        <v>3658</v>
      </c>
      <c r="C41" s="29"/>
      <c r="D41" s="15">
        <f t="shared" si="0"/>
        <v>0</v>
      </c>
    </row>
    <row r="42" spans="1:4" x14ac:dyDescent="0.35">
      <c r="A42" s="48" t="s">
        <v>8</v>
      </c>
      <c r="B42" s="19">
        <v>3207</v>
      </c>
      <c r="C42" s="29"/>
      <c r="D42" s="15">
        <f t="shared" si="0"/>
        <v>0</v>
      </c>
    </row>
    <row r="43" spans="1:4" x14ac:dyDescent="0.35">
      <c r="A43" s="48" t="s">
        <v>24</v>
      </c>
      <c r="B43" s="19">
        <v>2621</v>
      </c>
      <c r="C43" s="29"/>
      <c r="D43" s="15">
        <f t="shared" si="0"/>
        <v>0</v>
      </c>
    </row>
    <row r="44" spans="1:4" x14ac:dyDescent="0.35">
      <c r="A44" s="48" t="s">
        <v>25</v>
      </c>
      <c r="B44" s="19">
        <v>2510</v>
      </c>
      <c r="C44" s="29"/>
      <c r="D44" s="15">
        <f t="shared" si="0"/>
        <v>0</v>
      </c>
    </row>
    <row r="45" spans="1:4" x14ac:dyDescent="0.35">
      <c r="A45" s="48" t="s">
        <v>26</v>
      </c>
      <c r="B45" s="19">
        <v>1736</v>
      </c>
      <c r="C45" s="29"/>
      <c r="D45" s="15">
        <f t="shared" si="0"/>
        <v>0</v>
      </c>
    </row>
    <row r="46" spans="1:4" x14ac:dyDescent="0.35">
      <c r="A46" s="48" t="s">
        <v>6</v>
      </c>
      <c r="B46" s="19">
        <v>1663</v>
      </c>
      <c r="C46" s="29"/>
      <c r="D46" s="15">
        <f t="shared" si="0"/>
        <v>0</v>
      </c>
    </row>
    <row r="47" spans="1:4" x14ac:dyDescent="0.35">
      <c r="A47" s="48" t="s">
        <v>9</v>
      </c>
      <c r="B47" s="19">
        <v>1580</v>
      </c>
      <c r="C47" s="29"/>
      <c r="D47" s="15">
        <f t="shared" si="0"/>
        <v>0</v>
      </c>
    </row>
    <row r="48" spans="1:4" x14ac:dyDescent="0.35">
      <c r="A48" s="48" t="s">
        <v>27</v>
      </c>
      <c r="B48" s="19">
        <v>1327</v>
      </c>
      <c r="C48" s="29"/>
      <c r="D48" s="15">
        <f t="shared" si="0"/>
        <v>0</v>
      </c>
    </row>
    <row r="49" spans="1:4" x14ac:dyDescent="0.35">
      <c r="A49" s="48" t="s">
        <v>64</v>
      </c>
      <c r="B49" s="19">
        <v>1308</v>
      </c>
      <c r="C49" s="29"/>
      <c r="D49" s="15">
        <f t="shared" si="0"/>
        <v>0</v>
      </c>
    </row>
    <row r="50" spans="1:4" x14ac:dyDescent="0.35">
      <c r="A50" s="48" t="s">
        <v>11</v>
      </c>
      <c r="B50" s="19">
        <v>1092</v>
      </c>
      <c r="C50" s="29"/>
      <c r="D50" s="15">
        <f t="shared" si="0"/>
        <v>0</v>
      </c>
    </row>
    <row r="51" spans="1:4" x14ac:dyDescent="0.35">
      <c r="A51" s="48" t="s">
        <v>28</v>
      </c>
      <c r="B51" s="19">
        <v>939</v>
      </c>
      <c r="C51" s="29"/>
      <c r="D51" s="15">
        <f t="shared" si="0"/>
        <v>0</v>
      </c>
    </row>
    <row r="52" spans="1:4" x14ac:dyDescent="0.35">
      <c r="A52" s="48" t="s">
        <v>29</v>
      </c>
      <c r="B52" s="19">
        <v>923</v>
      </c>
      <c r="C52" s="29"/>
      <c r="D52" s="15">
        <f t="shared" si="0"/>
        <v>0</v>
      </c>
    </row>
    <row r="53" spans="1:4" x14ac:dyDescent="0.35">
      <c r="A53" s="48" t="s">
        <v>30</v>
      </c>
      <c r="B53" s="19">
        <v>690</v>
      </c>
      <c r="C53" s="29"/>
      <c r="D53" s="15">
        <f t="shared" si="0"/>
        <v>0</v>
      </c>
    </row>
    <row r="54" spans="1:4" x14ac:dyDescent="0.35">
      <c r="A54" s="48" t="s">
        <v>31</v>
      </c>
      <c r="B54" s="19">
        <v>553</v>
      </c>
      <c r="C54" s="29"/>
      <c r="D54" s="15">
        <f t="shared" si="0"/>
        <v>0</v>
      </c>
    </row>
    <row r="55" spans="1:4" x14ac:dyDescent="0.35">
      <c r="A55" s="48" t="s">
        <v>7</v>
      </c>
      <c r="B55" s="19">
        <v>363</v>
      </c>
      <c r="C55" s="29"/>
      <c r="D55" s="15">
        <f t="shared" si="0"/>
        <v>0</v>
      </c>
    </row>
    <row r="56" spans="1:4" x14ac:dyDescent="0.35">
      <c r="A56" s="48" t="s">
        <v>32</v>
      </c>
      <c r="B56" s="19">
        <v>223</v>
      </c>
      <c r="C56" s="29"/>
      <c r="D56" s="15">
        <f t="shared" si="0"/>
        <v>0</v>
      </c>
    </row>
    <row r="57" spans="1:4" x14ac:dyDescent="0.35">
      <c r="A57" s="48" t="s">
        <v>33</v>
      </c>
      <c r="B57" s="19">
        <v>211</v>
      </c>
      <c r="C57" s="29"/>
      <c r="D57" s="15">
        <f t="shared" si="0"/>
        <v>0</v>
      </c>
    </row>
    <row r="58" spans="1:4" ht="15" x14ac:dyDescent="0.35">
      <c r="A58" s="49" t="s">
        <v>10</v>
      </c>
      <c r="B58" s="19">
        <v>134</v>
      </c>
      <c r="C58" s="29"/>
      <c r="D58" s="15">
        <f t="shared" si="0"/>
        <v>0</v>
      </c>
    </row>
    <row r="59" spans="1:4" x14ac:dyDescent="0.35">
      <c r="A59" s="48" t="s">
        <v>34</v>
      </c>
      <c r="B59" s="19">
        <v>108</v>
      </c>
      <c r="C59" s="29"/>
      <c r="D59" s="15">
        <f t="shared" si="0"/>
        <v>0</v>
      </c>
    </row>
    <row r="60" spans="1:4" x14ac:dyDescent="0.35">
      <c r="A60" s="48" t="s">
        <v>12</v>
      </c>
      <c r="B60" s="19">
        <v>100</v>
      </c>
      <c r="C60" s="29"/>
      <c r="D60" s="15">
        <f t="shared" si="0"/>
        <v>0</v>
      </c>
    </row>
    <row r="61" spans="1:4" x14ac:dyDescent="0.35">
      <c r="A61" s="48" t="s">
        <v>35</v>
      </c>
      <c r="B61" s="19">
        <v>78</v>
      </c>
      <c r="C61" s="29"/>
      <c r="D61" s="15">
        <f t="shared" si="0"/>
        <v>0</v>
      </c>
    </row>
    <row r="62" spans="1:4" x14ac:dyDescent="0.35">
      <c r="A62" s="48" t="s">
        <v>36</v>
      </c>
      <c r="B62" s="19">
        <v>69</v>
      </c>
      <c r="C62" s="29"/>
      <c r="D62" s="15">
        <f t="shared" si="0"/>
        <v>0</v>
      </c>
    </row>
    <row r="63" spans="1:4" x14ac:dyDescent="0.35">
      <c r="A63" s="48" t="s">
        <v>37</v>
      </c>
      <c r="B63" s="19">
        <v>53</v>
      </c>
      <c r="C63" s="29"/>
      <c r="D63" s="15">
        <f t="shared" si="0"/>
        <v>0</v>
      </c>
    </row>
    <row r="64" spans="1:4" x14ac:dyDescent="0.35">
      <c r="A64" s="48" t="s">
        <v>95</v>
      </c>
      <c r="B64" s="19">
        <v>52</v>
      </c>
      <c r="C64" s="29"/>
      <c r="D64" s="15">
        <f t="shared" si="0"/>
        <v>0</v>
      </c>
    </row>
    <row r="65" spans="1:4" x14ac:dyDescent="0.35">
      <c r="A65" s="48" t="s">
        <v>38</v>
      </c>
      <c r="B65" s="19">
        <v>48</v>
      </c>
      <c r="C65" s="29"/>
      <c r="D65" s="15">
        <f t="shared" si="0"/>
        <v>0</v>
      </c>
    </row>
    <row r="66" spans="1:4" x14ac:dyDescent="0.35">
      <c r="A66" s="48" t="s">
        <v>39</v>
      </c>
      <c r="B66" s="19">
        <v>27</v>
      </c>
      <c r="C66" s="29"/>
      <c r="D66" s="15">
        <f t="shared" si="0"/>
        <v>0</v>
      </c>
    </row>
    <row r="67" spans="1:4" x14ac:dyDescent="0.35">
      <c r="A67" s="48" t="s">
        <v>40</v>
      </c>
      <c r="B67" s="19">
        <v>15</v>
      </c>
      <c r="C67" s="29"/>
      <c r="D67" s="15">
        <f t="shared" si="0"/>
        <v>0</v>
      </c>
    </row>
    <row r="68" spans="1:4" ht="16.2" x14ac:dyDescent="0.35">
      <c r="A68" s="48" t="s">
        <v>72</v>
      </c>
      <c r="B68" s="14">
        <v>10</v>
      </c>
      <c r="C68" s="29"/>
      <c r="D68" s="15">
        <f t="shared" si="0"/>
        <v>0</v>
      </c>
    </row>
    <row r="69" spans="1:4" ht="16.2" x14ac:dyDescent="0.35">
      <c r="A69" s="48" t="s">
        <v>73</v>
      </c>
      <c r="B69" s="14">
        <v>10</v>
      </c>
      <c r="C69" s="29"/>
      <c r="D69" s="15">
        <f t="shared" si="0"/>
        <v>0</v>
      </c>
    </row>
    <row r="70" spans="1:4" ht="16.2" x14ac:dyDescent="0.35">
      <c r="A70" s="48" t="s">
        <v>74</v>
      </c>
      <c r="B70" s="14">
        <v>10</v>
      </c>
      <c r="C70" s="29"/>
      <c r="D70" s="15">
        <f t="shared" si="0"/>
        <v>0</v>
      </c>
    </row>
    <row r="71" spans="1:4" ht="16.2" x14ac:dyDescent="0.35">
      <c r="A71" s="48" t="s">
        <v>75</v>
      </c>
      <c r="B71" s="14">
        <v>10</v>
      </c>
      <c r="C71" s="29"/>
      <c r="D71" s="15">
        <f t="shared" si="0"/>
        <v>0</v>
      </c>
    </row>
    <row r="72" spans="1:4" ht="16.2" x14ac:dyDescent="0.35">
      <c r="A72" s="48" t="s">
        <v>76</v>
      </c>
      <c r="B72" s="14">
        <v>10</v>
      </c>
      <c r="C72" s="29"/>
      <c r="D72" s="15">
        <f t="shared" si="0"/>
        <v>0</v>
      </c>
    </row>
    <row r="73" spans="1:4" ht="16.2" x14ac:dyDescent="0.35">
      <c r="A73" s="48" t="s">
        <v>77</v>
      </c>
      <c r="B73" s="14">
        <v>10</v>
      </c>
      <c r="C73" s="29"/>
      <c r="D73" s="15">
        <f t="shared" si="0"/>
        <v>0</v>
      </c>
    </row>
    <row r="74" spans="1:4" ht="16.2" x14ac:dyDescent="0.35">
      <c r="A74" s="48" t="s">
        <v>78</v>
      </c>
      <c r="B74" s="14">
        <v>10</v>
      </c>
      <c r="C74" s="29"/>
      <c r="D74" s="15">
        <f t="shared" si="0"/>
        <v>0</v>
      </c>
    </row>
    <row r="75" spans="1:4" ht="16.2" x14ac:dyDescent="0.35">
      <c r="A75" s="48" t="s">
        <v>79</v>
      </c>
      <c r="B75" s="14">
        <v>10</v>
      </c>
      <c r="C75" s="29"/>
      <c r="D75" s="15">
        <f t="shared" si="0"/>
        <v>0</v>
      </c>
    </row>
    <row r="76" spans="1:4" ht="16.2" x14ac:dyDescent="0.35">
      <c r="A76" s="48" t="s">
        <v>80</v>
      </c>
      <c r="B76" s="14">
        <v>10</v>
      </c>
      <c r="C76" s="29"/>
      <c r="D76" s="15">
        <f t="shared" ref="D76:D80" si="1">C76*B76</f>
        <v>0</v>
      </c>
    </row>
    <row r="77" spans="1:4" ht="16.2" x14ac:dyDescent="0.35">
      <c r="A77" s="48" t="s">
        <v>81</v>
      </c>
      <c r="B77" s="14">
        <v>10</v>
      </c>
      <c r="C77" s="29"/>
      <c r="D77" s="15">
        <f t="shared" si="1"/>
        <v>0</v>
      </c>
    </row>
    <row r="78" spans="1:4" ht="16.2" x14ac:dyDescent="0.35">
      <c r="A78" s="48" t="s">
        <v>82</v>
      </c>
      <c r="B78" s="14">
        <v>10</v>
      </c>
      <c r="C78" s="29"/>
      <c r="D78" s="15">
        <f t="shared" si="1"/>
        <v>0</v>
      </c>
    </row>
    <row r="79" spans="1:4" ht="16.2" x14ac:dyDescent="0.35">
      <c r="A79" s="48" t="s">
        <v>83</v>
      </c>
      <c r="B79" s="14">
        <v>10</v>
      </c>
      <c r="C79" s="29"/>
      <c r="D79" s="15">
        <f t="shared" si="1"/>
        <v>0</v>
      </c>
    </row>
    <row r="80" spans="1:4" ht="16.2" x14ac:dyDescent="0.35">
      <c r="A80" s="48" t="s">
        <v>84</v>
      </c>
      <c r="B80" s="14">
        <v>10</v>
      </c>
      <c r="C80" s="29"/>
      <c r="D80" s="15">
        <f t="shared" si="1"/>
        <v>0</v>
      </c>
    </row>
    <row r="81" spans="1:4" ht="16.2" x14ac:dyDescent="0.35">
      <c r="A81" s="48" t="s">
        <v>85</v>
      </c>
      <c r="B81" s="14">
        <v>10</v>
      </c>
      <c r="C81" s="29"/>
      <c r="D81" s="15">
        <f>C81*B81</f>
        <v>0</v>
      </c>
    </row>
    <row r="82" spans="1:4" ht="16.2" x14ac:dyDescent="0.35">
      <c r="A82" s="50" t="s">
        <v>86</v>
      </c>
      <c r="B82" s="16">
        <v>10</v>
      </c>
      <c r="C82" s="30"/>
      <c r="D82" s="17">
        <f>C82*B82</f>
        <v>0</v>
      </c>
    </row>
    <row r="84" spans="1:4" x14ac:dyDescent="0.35">
      <c r="A84" s="21" t="s">
        <v>42</v>
      </c>
      <c r="B84" s="23">
        <f>SUM(B24:B82)</f>
        <v>606267</v>
      </c>
      <c r="C84" s="24"/>
      <c r="D84" s="22">
        <f>SUM(D24:D82)</f>
        <v>0</v>
      </c>
    </row>
    <row r="86" spans="1:4" ht="16.2" x14ac:dyDescent="0.35">
      <c r="A86" s="11" t="s">
        <v>87</v>
      </c>
    </row>
    <row r="87" spans="1:4" ht="16.2" x14ac:dyDescent="0.35">
      <c r="A87" s="11"/>
    </row>
    <row r="88" spans="1:4" x14ac:dyDescent="0.35">
      <c r="A88" s="2"/>
    </row>
  </sheetData>
  <sheetProtection algorithmName="SHA-512" hashValue="6OHKRfowBepXaJtQyvpZFVnFpSGQ2YHTiiI4UrpjaHGGer5bpCSu+Ydf04rc/FEmZowQyNRqig7A9gujRUqlFQ==" saltValue="SS0PEIsja6EpdeNRptIDCA==" spinCount="100000" sheet="1" objects="1" scenarios="1" selectLockedCells="1"/>
  <protectedRanges>
    <protectedRange sqref="B3:D3 D4:D5 D2 B6:D6" name="invulcellen"/>
  </protectedRanges>
  <mergeCells count="5">
    <mergeCell ref="A2:D2"/>
    <mergeCell ref="A3:D3"/>
    <mergeCell ref="A4:D4"/>
    <mergeCell ref="A5:D5"/>
    <mergeCell ref="A6:D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CE652-494A-4803-B482-3748A756AC40}">
  <dimension ref="A1:L33"/>
  <sheetViews>
    <sheetView zoomScale="115" zoomScaleNormal="115" workbookViewId="0">
      <selection activeCell="C20" sqref="C20"/>
    </sheetView>
  </sheetViews>
  <sheetFormatPr defaultColWidth="8.88671875" defaultRowHeight="14.4" x14ac:dyDescent="0.35"/>
  <cols>
    <col min="1" max="1" width="41.5546875" style="1" customWidth="1"/>
    <col min="2" max="2" width="16.77734375" style="1" customWidth="1"/>
    <col min="3" max="3" width="32.5546875" style="1" customWidth="1"/>
    <col min="4" max="4" width="20.109375" style="1" customWidth="1"/>
    <col min="5" max="16384" width="8.88671875" style="1"/>
  </cols>
  <sheetData>
    <row r="1" spans="1:4" x14ac:dyDescent="0.35">
      <c r="A1" s="2" t="s">
        <v>93</v>
      </c>
    </row>
    <row r="2" spans="1:4" ht="28.8" customHeight="1" x14ac:dyDescent="0.35">
      <c r="A2" s="46" t="s">
        <v>88</v>
      </c>
      <c r="B2" s="46"/>
      <c r="C2" s="46"/>
      <c r="D2" s="46"/>
    </row>
    <row r="3" spans="1:4" ht="29.4" customHeight="1" x14ac:dyDescent="0.35">
      <c r="A3" s="46" t="s">
        <v>89</v>
      </c>
      <c r="B3" s="46"/>
      <c r="C3" s="46"/>
      <c r="D3" s="46"/>
    </row>
    <row r="4" spans="1:4" ht="28.2" customHeight="1" x14ac:dyDescent="0.35">
      <c r="A4" s="46" t="s">
        <v>90</v>
      </c>
      <c r="B4" s="46"/>
      <c r="C4" s="46"/>
      <c r="D4" s="46"/>
    </row>
    <row r="5" spans="1:4" ht="28.8" customHeight="1" x14ac:dyDescent="0.35">
      <c r="A5" s="46" t="s">
        <v>91</v>
      </c>
      <c r="B5" s="46"/>
      <c r="C5" s="46"/>
      <c r="D5" s="46"/>
    </row>
    <row r="6" spans="1:4" ht="28.2" customHeight="1" x14ac:dyDescent="0.35">
      <c r="A6" s="46" t="s">
        <v>92</v>
      </c>
      <c r="B6" s="46"/>
      <c r="C6" s="46"/>
      <c r="D6" s="46"/>
    </row>
    <row r="9" spans="1:4" x14ac:dyDescent="0.35">
      <c r="A9" s="1" t="s">
        <v>48</v>
      </c>
      <c r="D9" s="4">
        <f>(D28+D20)/B28</f>
        <v>0</v>
      </c>
    </row>
    <row r="10" spans="1:4" x14ac:dyDescent="0.35">
      <c r="A10" s="1" t="s">
        <v>52</v>
      </c>
      <c r="D10" s="25"/>
    </row>
    <row r="11" spans="1:4" x14ac:dyDescent="0.35">
      <c r="A11" s="1" t="s">
        <v>51</v>
      </c>
      <c r="D11" s="8" t="e">
        <f>80*D10/D9</f>
        <v>#DIV/0!</v>
      </c>
    </row>
    <row r="12" spans="1:4" ht="15.6" x14ac:dyDescent="0.4">
      <c r="A12" s="1" t="s">
        <v>49</v>
      </c>
      <c r="B12" s="26"/>
    </row>
    <row r="13" spans="1:4" x14ac:dyDescent="0.35">
      <c r="A13" s="1" t="s">
        <v>50</v>
      </c>
      <c r="B13" s="26"/>
    </row>
    <row r="15" spans="1:4" x14ac:dyDescent="0.35">
      <c r="A15" s="1" t="s">
        <v>54</v>
      </c>
      <c r="D15" s="9" t="e">
        <f>D11+2*B12+2*B13</f>
        <v>#DIV/0!</v>
      </c>
    </row>
    <row r="16" spans="1:4" x14ac:dyDescent="0.35">
      <c r="D16" s="9"/>
    </row>
    <row r="17" spans="1:12" x14ac:dyDescent="0.35">
      <c r="D17" s="9"/>
    </row>
    <row r="18" spans="1:12" x14ac:dyDescent="0.35">
      <c r="D18" s="9"/>
    </row>
    <row r="19" spans="1:12" x14ac:dyDescent="0.35">
      <c r="A19" s="2" t="s">
        <v>58</v>
      </c>
      <c r="B19" s="2" t="s">
        <v>46</v>
      </c>
      <c r="C19" s="1" t="s">
        <v>47</v>
      </c>
      <c r="D19" s="3" t="s">
        <v>43</v>
      </c>
    </row>
    <row r="20" spans="1:12" x14ac:dyDescent="0.35">
      <c r="A20" s="1" t="s">
        <v>45</v>
      </c>
      <c r="B20" s="1">
        <v>100</v>
      </c>
      <c r="C20" s="27"/>
      <c r="D20" s="4">
        <f>C20*B20</f>
        <v>0</v>
      </c>
    </row>
    <row r="22" spans="1:12" x14ac:dyDescent="0.35">
      <c r="A22" s="2" t="s">
        <v>0</v>
      </c>
    </row>
    <row r="23" spans="1:12" ht="86.4" x14ac:dyDescent="0.35">
      <c r="A23" s="5" t="s">
        <v>1</v>
      </c>
      <c r="B23" s="5" t="s">
        <v>41</v>
      </c>
      <c r="C23" s="6" t="s">
        <v>57</v>
      </c>
      <c r="D23" s="7" t="s">
        <v>43</v>
      </c>
      <c r="L23" s="1" t="s">
        <v>53</v>
      </c>
    </row>
    <row r="24" spans="1:12" x14ac:dyDescent="0.35">
      <c r="A24" s="12" t="s">
        <v>60</v>
      </c>
      <c r="B24" s="18">
        <v>26723</v>
      </c>
      <c r="C24" s="31"/>
      <c r="D24" s="13">
        <f t="shared" ref="D24:D25" si="0">C24*B24</f>
        <v>0</v>
      </c>
    </row>
    <row r="25" spans="1:12" x14ac:dyDescent="0.35">
      <c r="A25" s="14" t="s">
        <v>55</v>
      </c>
      <c r="B25" s="19">
        <f>0.25*6481</f>
        <v>1620.25</v>
      </c>
      <c r="C25" s="32"/>
      <c r="D25" s="15">
        <f t="shared" si="0"/>
        <v>0</v>
      </c>
    </row>
    <row r="26" spans="1:12" x14ac:dyDescent="0.35">
      <c r="A26" s="16" t="s">
        <v>56</v>
      </c>
      <c r="B26" s="20">
        <f>0.75*6481</f>
        <v>4860.75</v>
      </c>
      <c r="C26" s="33"/>
      <c r="D26" s="17">
        <f t="shared" ref="D26" si="1">C26*B26</f>
        <v>0</v>
      </c>
    </row>
    <row r="28" spans="1:12" x14ac:dyDescent="0.35">
      <c r="A28" s="21" t="s">
        <v>42</v>
      </c>
      <c r="B28" s="23">
        <f>SUM(B24:B25)</f>
        <v>28343.25</v>
      </c>
      <c r="C28" s="24"/>
      <c r="D28" s="22">
        <f>SUM(D24:D26)</f>
        <v>0</v>
      </c>
    </row>
    <row r="30" spans="1:12" x14ac:dyDescent="0.35">
      <c r="B30" s="10"/>
    </row>
    <row r="31" spans="1:12" x14ac:dyDescent="0.35">
      <c r="B31" s="10"/>
    </row>
    <row r="32" spans="1:12" x14ac:dyDescent="0.35">
      <c r="B32" s="10"/>
    </row>
    <row r="33" spans="2:2" x14ac:dyDescent="0.35">
      <c r="B33" s="10"/>
    </row>
  </sheetData>
  <sheetProtection algorithmName="SHA-512" hashValue="1my1JaOCMdHvimcBoKcKVUww/EHC5OO/gPnQFzo3tH5KzpnwFtTVOMpoL4hpEA7B7I2mGIaFyIf69B6Knp9uOw==" saltValue="YiQ8WCvKZ3yL3rDtNpM5+g==" spinCount="100000" sheet="1" objects="1" scenarios="1" selectLockedCells="1"/>
  <protectedRanges>
    <protectedRange sqref="B3:D3 D4:D5 D2 B6:D6" name="invulcellen"/>
  </protectedRanges>
  <mergeCells count="5">
    <mergeCell ref="A2:D2"/>
    <mergeCell ref="A3:D3"/>
    <mergeCell ref="A4:D4"/>
    <mergeCell ref="A5:D5"/>
    <mergeCell ref="A6:D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98A7F-691F-489D-BE48-A4E691047675}">
  <dimension ref="A1:D42"/>
  <sheetViews>
    <sheetView zoomScale="115" zoomScaleNormal="115" workbookViewId="0">
      <selection activeCell="B13" sqref="B13"/>
    </sheetView>
  </sheetViews>
  <sheetFormatPr defaultColWidth="8.88671875" defaultRowHeight="14.4" x14ac:dyDescent="0.35"/>
  <cols>
    <col min="1" max="1" width="41.5546875" style="1" customWidth="1"/>
    <col min="2" max="2" width="16.77734375" style="1" customWidth="1"/>
    <col min="3" max="3" width="23.21875" style="1" customWidth="1"/>
    <col min="4" max="4" width="20.109375" style="1" customWidth="1"/>
    <col min="5" max="16384" width="8.88671875" style="1"/>
  </cols>
  <sheetData>
    <row r="1" spans="1:4" x14ac:dyDescent="0.35">
      <c r="A1" s="2" t="s">
        <v>93</v>
      </c>
    </row>
    <row r="2" spans="1:4" ht="28.2" customHeight="1" x14ac:dyDescent="0.35">
      <c r="A2" s="46" t="s">
        <v>88</v>
      </c>
      <c r="B2" s="46"/>
      <c r="C2" s="46"/>
      <c r="D2" s="46"/>
    </row>
    <row r="3" spans="1:4" ht="28.2" customHeight="1" x14ac:dyDescent="0.35">
      <c r="A3" s="46" t="s">
        <v>89</v>
      </c>
      <c r="B3" s="46"/>
      <c r="C3" s="46"/>
      <c r="D3" s="46"/>
    </row>
    <row r="4" spans="1:4" ht="28.2" customHeight="1" x14ac:dyDescent="0.35">
      <c r="A4" s="46" t="s">
        <v>90</v>
      </c>
      <c r="B4" s="46"/>
      <c r="C4" s="46"/>
      <c r="D4" s="46"/>
    </row>
    <row r="5" spans="1:4" ht="28.2" customHeight="1" x14ac:dyDescent="0.35">
      <c r="A5" s="46" t="s">
        <v>89</v>
      </c>
      <c r="B5" s="46"/>
      <c r="C5" s="46"/>
      <c r="D5" s="46"/>
    </row>
    <row r="6" spans="1:4" ht="28.8" customHeight="1" x14ac:dyDescent="0.35">
      <c r="A6" s="46" t="s">
        <v>92</v>
      </c>
      <c r="B6" s="46"/>
      <c r="C6" s="46"/>
      <c r="D6" s="46"/>
    </row>
    <row r="9" spans="1:4" x14ac:dyDescent="0.35">
      <c r="A9" s="1" t="s">
        <v>48</v>
      </c>
      <c r="D9" s="34">
        <f>(D31+D20)/B31</f>
        <v>0</v>
      </c>
    </row>
    <row r="10" spans="1:4" x14ac:dyDescent="0.35">
      <c r="A10" s="1" t="s">
        <v>52</v>
      </c>
      <c r="D10" s="35"/>
    </row>
    <row r="11" spans="1:4" x14ac:dyDescent="0.35">
      <c r="A11" s="1" t="s">
        <v>51</v>
      </c>
      <c r="D11" s="36" t="e">
        <f>80*D10/D9</f>
        <v>#DIV/0!</v>
      </c>
    </row>
    <row r="12" spans="1:4" ht="15.6" x14ac:dyDescent="0.4">
      <c r="A12" s="1" t="s">
        <v>49</v>
      </c>
      <c r="B12" s="26"/>
    </row>
    <row r="13" spans="1:4" x14ac:dyDescent="0.35">
      <c r="A13" s="1" t="s">
        <v>50</v>
      </c>
      <c r="B13" s="26"/>
    </row>
    <row r="15" spans="1:4" x14ac:dyDescent="0.35">
      <c r="A15" s="1" t="s">
        <v>54</v>
      </c>
      <c r="D15" s="9" t="e">
        <f>D11+2*B12+2*B13</f>
        <v>#DIV/0!</v>
      </c>
    </row>
    <row r="16" spans="1:4" x14ac:dyDescent="0.35">
      <c r="D16" s="9"/>
    </row>
    <row r="17" spans="1:4" x14ac:dyDescent="0.35">
      <c r="D17" s="9"/>
    </row>
    <row r="18" spans="1:4" x14ac:dyDescent="0.35">
      <c r="D18" s="9"/>
    </row>
    <row r="19" spans="1:4" x14ac:dyDescent="0.35">
      <c r="A19" s="2" t="s">
        <v>59</v>
      </c>
      <c r="B19" s="2" t="s">
        <v>46</v>
      </c>
      <c r="C19" s="1" t="s">
        <v>47</v>
      </c>
      <c r="D19" s="3" t="s">
        <v>43</v>
      </c>
    </row>
    <row r="20" spans="1:4" x14ac:dyDescent="0.35">
      <c r="A20" s="1" t="s">
        <v>45</v>
      </c>
      <c r="B20" s="1">
        <v>100</v>
      </c>
      <c r="C20" s="27"/>
      <c r="D20" s="34">
        <f>C20*B20</f>
        <v>0</v>
      </c>
    </row>
    <row r="22" spans="1:4" x14ac:dyDescent="0.35">
      <c r="A22" s="2" t="s">
        <v>0</v>
      </c>
    </row>
    <row r="23" spans="1:4" ht="43.2" x14ac:dyDescent="0.35">
      <c r="A23" s="5" t="s">
        <v>1</v>
      </c>
      <c r="B23" s="5" t="s">
        <v>67</v>
      </c>
      <c r="C23" s="6" t="s">
        <v>2</v>
      </c>
      <c r="D23" s="7" t="s">
        <v>43</v>
      </c>
    </row>
    <row r="24" spans="1:4" x14ac:dyDescent="0.35">
      <c r="A24" s="12" t="s">
        <v>68</v>
      </c>
      <c r="B24" s="37">
        <v>3600</v>
      </c>
      <c r="C24" s="31"/>
      <c r="D24" s="38">
        <f t="shared" ref="D24:D29" si="0">C24*B24</f>
        <v>0</v>
      </c>
    </row>
    <row r="25" spans="1:4" x14ac:dyDescent="0.35">
      <c r="A25" s="14" t="s">
        <v>69</v>
      </c>
      <c r="B25" s="39">
        <v>900</v>
      </c>
      <c r="C25" s="32"/>
      <c r="D25" s="40">
        <f t="shared" si="0"/>
        <v>0</v>
      </c>
    </row>
    <row r="26" spans="1:4" x14ac:dyDescent="0.35">
      <c r="A26" s="14" t="s">
        <v>70</v>
      </c>
      <c r="B26" s="39">
        <v>750</v>
      </c>
      <c r="C26" s="32"/>
      <c r="D26" s="40">
        <f t="shared" si="0"/>
        <v>0</v>
      </c>
    </row>
    <row r="27" spans="1:4" x14ac:dyDescent="0.35">
      <c r="A27" s="14" t="s">
        <v>71</v>
      </c>
      <c r="B27" s="39">
        <v>750</v>
      </c>
      <c r="C27" s="32"/>
      <c r="D27" s="40">
        <f t="shared" si="0"/>
        <v>0</v>
      </c>
    </row>
    <row r="28" spans="1:4" x14ac:dyDescent="0.35">
      <c r="A28" s="14" t="s">
        <v>65</v>
      </c>
      <c r="B28" s="39">
        <v>12000</v>
      </c>
      <c r="C28" s="32"/>
      <c r="D28" s="40">
        <f t="shared" si="0"/>
        <v>0</v>
      </c>
    </row>
    <row r="29" spans="1:4" x14ac:dyDescent="0.35">
      <c r="A29" s="16" t="s">
        <v>66</v>
      </c>
      <c r="B29" s="41">
        <v>12000</v>
      </c>
      <c r="C29" s="33"/>
      <c r="D29" s="42">
        <f t="shared" si="0"/>
        <v>0</v>
      </c>
    </row>
    <row r="31" spans="1:4" x14ac:dyDescent="0.35">
      <c r="A31" s="21" t="s">
        <v>42</v>
      </c>
      <c r="B31" s="23">
        <f>SUM(B24:B29)</f>
        <v>30000</v>
      </c>
      <c r="C31" s="24"/>
      <c r="D31" s="22">
        <f>SUM(D24:D29)</f>
        <v>0</v>
      </c>
    </row>
    <row r="34" spans="2:3" x14ac:dyDescent="0.35">
      <c r="B34" s="10"/>
      <c r="C34" s="43"/>
    </row>
    <row r="35" spans="2:3" x14ac:dyDescent="0.35">
      <c r="B35" s="10"/>
      <c r="C35" s="44"/>
    </row>
    <row r="36" spans="2:3" x14ac:dyDescent="0.35">
      <c r="B36" s="10"/>
      <c r="C36" s="44"/>
    </row>
    <row r="37" spans="2:3" x14ac:dyDescent="0.35">
      <c r="B37" s="10"/>
      <c r="C37" s="43"/>
    </row>
    <row r="38" spans="2:3" x14ac:dyDescent="0.35">
      <c r="B38" s="10"/>
      <c r="C38" s="43"/>
    </row>
    <row r="39" spans="2:3" x14ac:dyDescent="0.35">
      <c r="C39" s="43"/>
    </row>
    <row r="42" spans="2:3" x14ac:dyDescent="0.35">
      <c r="B42" s="10">
        <f>B34/0.8</f>
        <v>0</v>
      </c>
    </row>
  </sheetData>
  <sheetProtection algorithmName="SHA-512" hashValue="ae+uP2n41nZLLfUdyaYHOMJgzlJYGypDTaUghz89pmCOOq/RoGtU8EFBvSGlGschdAobn1604BBEv4zxS3qvgw==" saltValue="r0MxwDmY7hJMBv197M7rhQ==" spinCount="100000" sheet="1" objects="1" scenarios="1" selectLockedCells="1"/>
  <protectedRanges>
    <protectedRange sqref="B3:D3 D4:D5 D2 B6:D6" name="invulcellen"/>
  </protectedRanges>
  <mergeCells count="5">
    <mergeCell ref="A2:D2"/>
    <mergeCell ref="A3:D3"/>
    <mergeCell ref="A4:D4"/>
    <mergeCell ref="A5:D5"/>
    <mergeCell ref="A6:D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20" ma:contentTypeDescription="Een nieuw document maken." ma:contentTypeScope="" ma:versionID="e4a3bf1b3038feb47eac054a205e53ef">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88abf94c7823b9afe9c94974b460452d"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17287a-8d7f-44b2-bd32-4ba602556160">
      <Terms xmlns="http://schemas.microsoft.com/office/infopath/2007/PartnerControls"/>
    </lcf76f155ced4ddcb4097134ff3c332f>
    <TaxCatchAll xmlns="ccdd7059-449c-4d2c-85c2-ae80b5743237" xsi:nil="true"/>
  </documentManagement>
</p:properties>
</file>

<file path=customXml/itemProps1.xml><?xml version="1.0" encoding="utf-8"?>
<ds:datastoreItem xmlns:ds="http://schemas.openxmlformats.org/officeDocument/2006/customXml" ds:itemID="{98F64776-814A-4891-8D82-A9ECDEEF0F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0A98DB-3AD0-45C0-88E0-FAC484E365AD}">
  <ds:schemaRefs>
    <ds:schemaRef ds:uri="http://schemas.microsoft.com/sharepoint/v3/contenttype/forms"/>
  </ds:schemaRefs>
</ds:datastoreItem>
</file>

<file path=customXml/itemProps3.xml><?xml version="1.0" encoding="utf-8"?>
<ds:datastoreItem xmlns:ds="http://schemas.openxmlformats.org/officeDocument/2006/customXml" ds:itemID="{15437557-6E53-49B8-BEE8-BD387FEB8069}">
  <ds:schemaRefs>
    <ds:schemaRef ds:uri="http://schemas.microsoft.com/office/2006/metadata/properties"/>
    <ds:schemaRef ds:uri="http://schemas.microsoft.com/office/infopath/2007/PartnerControls"/>
    <ds:schemaRef ds:uri="d517287a-8d7f-44b2-bd32-4ba602556160"/>
    <ds:schemaRef ds:uri="ccdd7059-449c-4d2c-85c2-ae80b574323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toelichting inschrijfformulier</vt:lpstr>
      <vt:lpstr>Perceel 1 "Overig KCA"</vt:lpstr>
      <vt:lpstr>Perceel 2 "Lood &amp; Li accus"</vt:lpstr>
      <vt:lpstr>Perceel 3 "Drukh &amp; Lachgas"</vt:lpstr>
    </vt:vector>
  </TitlesOfParts>
  <Company>Omrin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Kram</dc:creator>
  <cp:lastModifiedBy>Jouke Elsinga</cp:lastModifiedBy>
  <dcterms:created xsi:type="dcterms:W3CDTF">2020-12-16T11:18:46Z</dcterms:created>
  <dcterms:modified xsi:type="dcterms:W3CDTF">2025-06-20T13:03:13Z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MediaServiceImageTags">
    <vt:lpwstr/>
  </property>
</Properties>
</file>