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Abbenhuis inkoopadvies\Klanten\Naturalis\2. EA Hardware\02 Nota van Inlichtingen\NVI 3\"/>
    </mc:Choice>
  </mc:AlternateContent>
  <xr:revisionPtr revIDLastSave="0" documentId="8_{1E56D15F-DE94-4DB7-B7EA-68490E09AC0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Tabblad 1 - Prijsformulier" sheetId="1" r:id="rId1"/>
    <sheet name="Tabblad 2 - Prijsbeoordeling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1" i="1" l="1"/>
  <c r="U30" i="1"/>
  <c r="U29" i="1"/>
  <c r="U26" i="1"/>
  <c r="U25" i="1"/>
  <c r="D30" i="1"/>
  <c r="D31" i="1"/>
  <c r="D29" i="1"/>
  <c r="D26" i="1"/>
  <c r="D25" i="1"/>
  <c r="D19" i="1"/>
  <c r="D20" i="1"/>
  <c r="D21" i="1"/>
  <c r="D18" i="1"/>
  <c r="D11" i="1"/>
  <c r="D12" i="1"/>
  <c r="D13" i="1"/>
  <c r="D14" i="1"/>
  <c r="D15" i="1"/>
  <c r="D10" i="1"/>
  <c r="U19" i="1"/>
  <c r="U20" i="1"/>
  <c r="U21" i="1"/>
  <c r="U18" i="1"/>
  <c r="U11" i="1"/>
  <c r="U12" i="1"/>
  <c r="U13" i="1"/>
  <c r="U14" i="1"/>
  <c r="U15" i="1"/>
  <c r="U10" i="1"/>
  <c r="T26" i="1" l="1"/>
  <c r="T30" i="1"/>
  <c r="T31" i="1"/>
  <c r="T29" i="1"/>
  <c r="T25" i="1"/>
  <c r="T19" i="1"/>
  <c r="T23" i="1" s="1"/>
  <c r="T20" i="1"/>
  <c r="T21" i="1"/>
  <c r="T18" i="1"/>
  <c r="T11" i="1"/>
  <c r="T12" i="1"/>
  <c r="T13" i="1"/>
  <c r="T14" i="1"/>
  <c r="T15" i="1"/>
  <c r="T10" i="1"/>
  <c r="M21" i="1"/>
  <c r="M18" i="1"/>
  <c r="E16" i="3"/>
  <c r="F8" i="3"/>
  <c r="J30" i="1" l="1"/>
  <c r="J31" i="1"/>
  <c r="J29" i="1"/>
  <c r="J26" i="1"/>
  <c r="J25" i="1"/>
  <c r="J20" i="1"/>
  <c r="J21" i="1"/>
  <c r="J19" i="1"/>
  <c r="J18" i="1"/>
  <c r="J11" i="1"/>
  <c r="J12" i="1"/>
  <c r="J13" i="1"/>
  <c r="J14" i="1"/>
  <c r="J15" i="1"/>
  <c r="J10" i="1"/>
  <c r="G30" i="1"/>
  <c r="G31" i="1"/>
  <c r="G29" i="1"/>
  <c r="G18" i="1"/>
  <c r="G11" i="1"/>
  <c r="G12" i="1"/>
  <c r="G13" i="1"/>
  <c r="G14" i="1"/>
  <c r="G15" i="1"/>
  <c r="G10" i="1"/>
  <c r="V29" i="1" l="1"/>
  <c r="U23" i="1"/>
  <c r="V10" i="1"/>
  <c r="V13" i="1"/>
  <c r="V15" i="1"/>
  <c r="V12" i="1"/>
  <c r="V18" i="1"/>
  <c r="V11" i="1"/>
  <c r="V14" i="1"/>
  <c r="V21" i="1"/>
  <c r="V20" i="1"/>
  <c r="V19" i="1"/>
  <c r="V30" i="1"/>
  <c r="V31" i="1"/>
  <c r="V26" i="1"/>
  <c r="V25" i="1"/>
  <c r="U32" i="1"/>
  <c r="T27" i="1"/>
  <c r="U27" i="1"/>
  <c r="T32" i="1"/>
  <c r="T16" i="1"/>
  <c r="V23" i="1" l="1"/>
  <c r="V16" i="1"/>
  <c r="T33" i="1"/>
  <c r="U16" i="1"/>
  <c r="V32" i="1"/>
  <c r="V27" i="1"/>
  <c r="U33" i="1" l="1"/>
  <c r="V33" i="1"/>
  <c r="D34" i="1" s="1"/>
  <c r="D11" i="3" s="1"/>
  <c r="E11" i="3" s="1"/>
</calcChain>
</file>

<file path=xl/sharedStrings.xml><?xml version="1.0" encoding="utf-8"?>
<sst xmlns="http://schemas.openxmlformats.org/spreadsheetml/2006/main" count="77" uniqueCount="77">
  <si>
    <t>NR</t>
  </si>
  <si>
    <t>Omschrijving</t>
  </si>
  <si>
    <t>Gegarandeerde afname 2026</t>
  </si>
  <si>
    <t>Fabrikant, Model, en typenummer van het door u gekozen Product</t>
  </si>
  <si>
    <t>EAN nummer gekozen Product</t>
  </si>
  <si>
    <t>Serverhardware:</t>
  </si>
  <si>
    <t>2.2</t>
  </si>
  <si>
    <t>Ceph management server</t>
  </si>
  <si>
    <t>2.3</t>
  </si>
  <si>
    <t>Slow tier Ceph OSD server</t>
  </si>
  <si>
    <t>2.4</t>
  </si>
  <si>
    <t>Fast tier Ceph OSD server</t>
  </si>
  <si>
    <t>2.5</t>
  </si>
  <si>
    <t>OpenStack controller server</t>
  </si>
  <si>
    <t>2.6</t>
  </si>
  <si>
    <t>OpenStack hypervisor server</t>
  </si>
  <si>
    <t>2.7</t>
  </si>
  <si>
    <t>Bare metal server</t>
  </si>
  <si>
    <t>Som Serverhardware</t>
  </si>
  <si>
    <t>3.4</t>
  </si>
  <si>
    <t>Basis PC laptop</t>
  </si>
  <si>
    <t>3.5</t>
  </si>
  <si>
    <t>Speciale zware PC laptop</t>
  </si>
  <si>
    <t>3.6</t>
  </si>
  <si>
    <t>Speciale lichte PC laptop</t>
  </si>
  <si>
    <t>3.7</t>
  </si>
  <si>
    <t>Basis PC desktop</t>
  </si>
  <si>
    <t>3.8</t>
  </si>
  <si>
    <t>4.3</t>
  </si>
  <si>
    <t>Basis Mac laptop</t>
  </si>
  <si>
    <t>4.4</t>
  </si>
  <si>
    <t>Speciale Mac laptop</t>
  </si>
  <si>
    <t>5.2</t>
  </si>
  <si>
    <t>Standaard beeldscherm</t>
  </si>
  <si>
    <t>5.3</t>
  </si>
  <si>
    <t>5.4</t>
  </si>
  <si>
    <t>4K beeldscherm</t>
  </si>
  <si>
    <t>Naam Inschrijver:</t>
  </si>
  <si>
    <t>Ingeschat aantal 2026 bovenop gegarandeerde afname 2026</t>
  </si>
  <si>
    <t>Totaal  aantal 2026</t>
  </si>
  <si>
    <t>Dubbel beeldscherm (let op prijs = per paar en dus niet per beeldscherm)</t>
  </si>
  <si>
    <t xml:space="preserve">Lineaire scoremethode prijs </t>
  </si>
  <si>
    <t>Prijs</t>
  </si>
  <si>
    <t>Punten</t>
  </si>
  <si>
    <t>De formule rekent het onderstaande uit:</t>
  </si>
  <si>
    <r>
      <t xml:space="preserve">Totale fictieve inschrijfprijs bij </t>
    </r>
    <r>
      <rPr>
        <u/>
        <sz val="9"/>
        <rFont val="Arial"/>
        <family val="2"/>
      </rPr>
      <t>minimum</t>
    </r>
    <r>
      <rPr>
        <sz val="9"/>
        <rFont val="Arial"/>
        <family val="2"/>
      </rPr>
      <t xml:space="preserve"> aantal te behalen punten</t>
    </r>
  </si>
  <si>
    <r>
      <t xml:space="preserve">Totale fictieve inschrijfprijs bij </t>
    </r>
    <r>
      <rPr>
        <u/>
        <sz val="9"/>
        <rFont val="Arial"/>
        <family val="2"/>
      </rPr>
      <t>maximum</t>
    </r>
    <r>
      <rPr>
        <sz val="9"/>
        <rFont val="Arial"/>
        <family val="2"/>
      </rPr>
      <t xml:space="preserve"> aantal te behalen punten</t>
    </r>
  </si>
  <si>
    <t>Score bij Totale fictieve inschrijfprijs van Inschrijver</t>
  </si>
  <si>
    <t>PC werkplekhardware:</t>
  </si>
  <si>
    <t>Mac Werkplekhardware</t>
  </si>
  <si>
    <t>Beeldschermen</t>
  </si>
  <si>
    <t>Som PC werkplekhardware</t>
  </si>
  <si>
    <t>Som Mac werkplekhardware</t>
  </si>
  <si>
    <t>Som Beeldschermen</t>
  </si>
  <si>
    <t xml:space="preserve">Bijlage bij de Naturalis Uitnodiging tot Inschrijving Server en Werkplek Hardware. </t>
  </si>
  <si>
    <t>Toelichting:</t>
  </si>
  <si>
    <t>normale binnenlandse reis- en verblijfkosten, reiskosten woon- en werkverkeer, parkeerkosten, opleidingskosten, wervings- en selectiekosten, vervanging, verzekeringspremie, winst, risico en alle eventuele verdere bijkomende kosten, zoals de kosten voor voorbereiding op de uitvoering.</t>
  </si>
  <si>
    <t>Totaal aantal 2025 t//m 2029</t>
  </si>
  <si>
    <t>Totaal aantal 2025</t>
  </si>
  <si>
    <t xml:space="preserve">Gegarandeerde afname 2025 </t>
  </si>
  <si>
    <t xml:space="preserve">Subtotaal gegarandeerde afname </t>
  </si>
  <si>
    <t>Subtotaal ingeschat aantal</t>
  </si>
  <si>
    <t xml:space="preserve">Subtotaal per Product </t>
  </si>
  <si>
    <t>Prijs per stuk voor gegarandeerde afname</t>
  </si>
  <si>
    <t>Ingeschat aantal 2025 bovenop gegarandeerde afname 2025</t>
  </si>
  <si>
    <t>- De (volg)nummers (NR) in kolom B corresponderen met de betreffende paragraaf uit Bijlage E - Programma van Eisen en Wensen.</t>
  </si>
  <si>
    <t>- Opgegeven prijzen zijn exclusief btw en verder all-in. All-in houdt in inclusief alle tot de leveringen en diensten behorende werkzaamheden of kosten, waaronder in ieder geval de volgende kosten zijn inbegrepen: administratie- en kantoorkosten, leveringskosten, kosten voor garantie – en reparatie afhandeling, salariskosten, overheadkosten, kosten voor ondersteunend werk, kosten voor het gebruik van apparatuur,</t>
  </si>
  <si>
    <t>- Zie de Uitnodiging tot Inschrijving voor toelichting, onder meer in hoofdstuk 2 begripsbepaling en in paragraaf 5.7.7, 5.9 en 7.2.</t>
  </si>
  <si>
    <t>Prijs per stuk voor ingeschatte aantallen bovenop gegaran-deerde afname</t>
  </si>
  <si>
    <t>Totaal aantal 2027</t>
  </si>
  <si>
    <t>Gegarandeerde afname 2027</t>
  </si>
  <si>
    <t>Ingeschat aantal 2027 bovenop gegarandeerde afname 2027</t>
  </si>
  <si>
    <t>Speciale PC desktop (vervallen)</t>
  </si>
  <si>
    <r>
      <t xml:space="preserve">Bijlage D - Prijsformulier Initiele Uitvraag EA server- en werkplekhardware Naturalis </t>
    </r>
    <r>
      <rPr>
        <b/>
        <sz val="12"/>
        <color rgb="FFFF0000"/>
        <rFont val="Arial"/>
        <family val="2"/>
      </rPr>
      <t>v1.1 behorend bij NVI 3</t>
    </r>
  </si>
  <si>
    <t>Totale Fictieve Inschrijfprijs Initiële  Uitvraag over maximale looptijd van de raamovereenkomst (4 jaar)</t>
  </si>
  <si>
    <r>
      <t xml:space="preserve">Ingeschat aantal 2028 </t>
    </r>
    <r>
      <rPr>
        <b/>
        <sz val="10"/>
        <color rgb="FFFF0000"/>
        <rFont val="Arial"/>
        <family val="2"/>
      </rPr>
      <t>Let op: alleen voor prijsvergelijk. Aantallen zijn niet in scope van Initiele NOK.</t>
    </r>
  </si>
  <si>
    <r>
      <t xml:space="preserve">Ingeschat aantal 2029 (t/m 14 oktober). </t>
    </r>
    <r>
      <rPr>
        <b/>
        <sz val="10"/>
        <color rgb="FFFF0000"/>
        <rFont val="Arial"/>
        <family val="2"/>
      </rPr>
      <t>Let op: alleen voor prijsvergelijk. Aantallen zijn niet in scope van Initiele NOK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</si>
</sst>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3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9"/>
      <color indexed="9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u/>
      <sz val="9"/>
      <name val="Arial"/>
      <family val="2"/>
    </font>
    <font>
      <sz val="9"/>
      <color rgb="FFFF0000"/>
      <name val="Arial"/>
      <family val="2"/>
    </font>
    <font>
      <sz val="9"/>
      <color theme="0" tint="-4.9989318521683403E-2"/>
      <name val="Arial"/>
      <family val="2"/>
    </font>
    <font>
      <b/>
      <sz val="12"/>
      <color theme="1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strike/>
      <sz val="10"/>
      <color theme="1"/>
      <name val="Arial"/>
      <family val="2"/>
    </font>
    <font>
      <strike/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1F3864"/>
        <bgColor rgb="FF1F3864"/>
      </patternFill>
    </fill>
    <fill>
      <patternFill patternType="solid">
        <fgColor rgb="FF92D050"/>
        <bgColor rgb="FF92D05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9" tint="-0.249977111117893"/>
      </left>
      <right/>
      <top style="thin">
        <color theme="9" tint="-0.249977111117893"/>
      </top>
      <bottom/>
      <diagonal/>
    </border>
    <border>
      <left/>
      <right/>
      <top style="thin">
        <color theme="9" tint="-0.249977111117893"/>
      </top>
      <bottom/>
      <diagonal/>
    </border>
    <border>
      <left/>
      <right style="thin">
        <color theme="9" tint="-0.249977111117893"/>
      </right>
      <top style="thin">
        <color theme="9" tint="-0.249977111117893"/>
      </top>
      <bottom/>
      <diagonal/>
    </border>
    <border>
      <left style="thin">
        <color theme="9" tint="-0.249977111117893"/>
      </left>
      <right/>
      <top/>
      <bottom/>
      <diagonal/>
    </border>
    <border>
      <left/>
      <right style="thin">
        <color theme="9" tint="-0.249977111117893"/>
      </right>
      <top/>
      <bottom/>
      <diagonal/>
    </border>
    <border>
      <left style="thin">
        <color theme="9" tint="-0.249977111117893"/>
      </left>
      <right/>
      <top/>
      <bottom style="thin">
        <color theme="9" tint="-0.249977111117893"/>
      </bottom>
      <diagonal/>
    </border>
    <border>
      <left/>
      <right/>
      <top/>
      <bottom style="thin">
        <color theme="9" tint="-0.249977111117893"/>
      </bottom>
      <diagonal/>
    </border>
    <border>
      <left/>
      <right style="thin">
        <color theme="9" tint="-0.249977111117893"/>
      </right>
      <top/>
      <bottom style="thin">
        <color theme="9" tint="-0.249977111117893"/>
      </bottom>
      <diagonal/>
    </border>
    <border>
      <left style="medium">
        <color indexed="64"/>
      </left>
      <right/>
      <top/>
      <bottom/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/>
      <bottom style="thin">
        <color theme="9" tint="-0.249977111117893"/>
      </bottom>
      <diagonal/>
    </border>
  </borders>
  <cellStyleXfs count="7">
    <xf numFmtId="0" fontId="0" fillId="0" borderId="0"/>
    <xf numFmtId="0" fontId="7" fillId="0" borderId="16"/>
    <xf numFmtId="0" fontId="13" fillId="0" borderId="16"/>
    <xf numFmtId="44" fontId="7" fillId="0" borderId="16" applyFont="0" applyFill="0" applyBorder="0" applyAlignment="0" applyProtection="0"/>
    <xf numFmtId="0" fontId="7" fillId="0" borderId="16"/>
    <xf numFmtId="0" fontId="1" fillId="0" borderId="16"/>
    <xf numFmtId="44" fontId="7" fillId="0" borderId="16" applyFont="0" applyFill="0" applyBorder="0" applyAlignment="0" applyProtection="0"/>
  </cellStyleXfs>
  <cellXfs count="117">
    <xf numFmtId="0" fontId="0" fillId="0" borderId="0" xfId="0" applyFont="1" applyAlignme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/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vertical="top"/>
    </xf>
    <xf numFmtId="0" fontId="2" fillId="0" borderId="7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3" borderId="7" xfId="0" applyFont="1" applyFill="1" applyBorder="1" applyAlignment="1">
      <alignment vertical="top" wrapText="1"/>
    </xf>
    <xf numFmtId="164" fontId="2" fillId="0" borderId="8" xfId="0" applyNumberFormat="1" applyFont="1" applyBorder="1"/>
    <xf numFmtId="0" fontId="2" fillId="3" borderId="2" xfId="0" applyFont="1" applyFill="1" applyBorder="1" applyAlignment="1">
      <alignment vertical="top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wrapText="1"/>
    </xf>
    <xf numFmtId="0" fontId="2" fillId="0" borderId="10" xfId="0" applyFont="1" applyBorder="1" applyAlignment="1">
      <alignment vertical="top" wrapText="1"/>
    </xf>
    <xf numFmtId="164" fontId="3" fillId="0" borderId="11" xfId="0" applyNumberFormat="1" applyFont="1" applyBorder="1"/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9" xfId="0" applyFont="1" applyBorder="1" applyAlignment="1">
      <alignment horizontal="center" vertical="top"/>
    </xf>
    <xf numFmtId="0" fontId="2" fillId="0" borderId="10" xfId="0" applyFont="1" applyBorder="1" applyAlignment="1">
      <alignment vertical="top"/>
    </xf>
    <xf numFmtId="0" fontId="2" fillId="0" borderId="3" xfId="0" applyFont="1" applyBorder="1" applyAlignment="1">
      <alignment horizontal="center" vertical="top"/>
    </xf>
    <xf numFmtId="164" fontId="2" fillId="0" borderId="12" xfId="0" applyNumberFormat="1" applyFont="1" applyBorder="1"/>
    <xf numFmtId="0" fontId="2" fillId="0" borderId="13" xfId="0" applyFont="1" applyBorder="1" applyAlignment="1">
      <alignment horizontal="center" vertical="top"/>
    </xf>
    <xf numFmtId="0" fontId="3" fillId="0" borderId="14" xfId="0" applyFont="1" applyBorder="1" applyAlignment="1">
      <alignment vertical="top"/>
    </xf>
    <xf numFmtId="0" fontId="2" fillId="0" borderId="14" xfId="0" applyFont="1" applyBorder="1" applyAlignment="1">
      <alignment vertical="top"/>
    </xf>
    <xf numFmtId="0" fontId="5" fillId="0" borderId="14" xfId="0" applyFont="1" applyBorder="1" applyAlignment="1">
      <alignment wrapText="1"/>
    </xf>
    <xf numFmtId="164" fontId="2" fillId="0" borderId="15" xfId="0" applyNumberFormat="1" applyFont="1" applyBorder="1"/>
    <xf numFmtId="0" fontId="5" fillId="0" borderId="10" xfId="0" applyFont="1" applyBorder="1" applyAlignment="1">
      <alignment wrapText="1"/>
    </xf>
    <xf numFmtId="0" fontId="6" fillId="0" borderId="0" xfId="0" applyFont="1" applyAlignment="1">
      <alignment horizontal="left" vertical="center" wrapText="1"/>
    </xf>
    <xf numFmtId="164" fontId="3" fillId="0" borderId="0" xfId="0" applyNumberFormat="1" applyFont="1" applyAlignment="1">
      <alignment horizontal="center"/>
    </xf>
    <xf numFmtId="164" fontId="2" fillId="0" borderId="10" xfId="0" applyNumberFormat="1" applyFont="1" applyBorder="1" applyAlignment="1">
      <alignment vertical="top" wrapText="1"/>
    </xf>
    <xf numFmtId="164" fontId="2" fillId="0" borderId="4" xfId="0" applyNumberFormat="1" applyFont="1" applyBorder="1" applyAlignment="1">
      <alignment vertical="top" wrapText="1"/>
    </xf>
    <xf numFmtId="164" fontId="5" fillId="0" borderId="14" xfId="0" applyNumberFormat="1" applyFont="1" applyBorder="1" applyAlignment="1">
      <alignment wrapText="1"/>
    </xf>
    <xf numFmtId="0" fontId="2" fillId="0" borderId="0" xfId="0" applyFont="1" applyAlignment="1">
      <alignment vertical="top"/>
    </xf>
    <xf numFmtId="0" fontId="4" fillId="2" borderId="1" xfId="0" applyFont="1" applyFill="1" applyBorder="1" applyAlignment="1">
      <alignment horizontal="right" vertical="top" wrapText="1"/>
    </xf>
    <xf numFmtId="0" fontId="4" fillId="2" borderId="2" xfId="0" applyFont="1" applyFill="1" applyBorder="1" applyAlignment="1">
      <alignment vertical="top" wrapText="1"/>
    </xf>
    <xf numFmtId="0" fontId="9" fillId="2" borderId="2" xfId="0" applyFont="1" applyFill="1" applyBorder="1" applyAlignment="1">
      <alignment vertical="top" wrapText="1"/>
    </xf>
    <xf numFmtId="0" fontId="0" fillId="0" borderId="0" xfId="0" applyFont="1" applyAlignment="1">
      <alignment vertical="top"/>
    </xf>
    <xf numFmtId="0" fontId="2" fillId="0" borderId="7" xfId="0" applyFont="1" applyBorder="1" applyAlignment="1">
      <alignment vertical="top" wrapText="1"/>
    </xf>
    <xf numFmtId="0" fontId="4" fillId="2" borderId="2" xfId="0" applyFont="1" applyFill="1" applyBorder="1" applyAlignment="1">
      <alignment horizontal="left" vertical="top" wrapText="1"/>
    </xf>
    <xf numFmtId="164" fontId="8" fillId="0" borderId="0" xfId="0" applyNumberFormat="1" applyFont="1"/>
    <xf numFmtId="0" fontId="2" fillId="0" borderId="16" xfId="0" applyFont="1" applyFill="1" applyBorder="1" applyAlignment="1">
      <alignment wrapText="1"/>
    </xf>
    <xf numFmtId="0" fontId="2" fillId="3" borderId="18" xfId="0" applyFont="1" applyFill="1" applyBorder="1" applyAlignment="1">
      <alignment wrapText="1"/>
    </xf>
    <xf numFmtId="0" fontId="2" fillId="3" borderId="19" xfId="0" applyFont="1" applyFill="1" applyBorder="1" applyAlignment="1">
      <alignment wrapText="1"/>
    </xf>
    <xf numFmtId="0" fontId="3" fillId="0" borderId="20" xfId="0" applyFont="1" applyBorder="1" applyAlignment="1">
      <alignment wrapText="1"/>
    </xf>
    <xf numFmtId="0" fontId="8" fillId="3" borderId="22" xfId="0" applyFont="1" applyFill="1" applyBorder="1" applyAlignment="1">
      <alignment wrapText="1"/>
    </xf>
    <xf numFmtId="164" fontId="3" fillId="0" borderId="20" xfId="0" applyNumberFormat="1" applyFont="1" applyBorder="1" applyAlignment="1">
      <alignment wrapText="1"/>
    </xf>
    <xf numFmtId="0" fontId="11" fillId="3" borderId="18" xfId="0" applyFont="1" applyFill="1" applyBorder="1" applyAlignment="1"/>
    <xf numFmtId="0" fontId="3" fillId="0" borderId="21" xfId="0" applyFont="1" applyBorder="1" applyAlignment="1">
      <alignment wrapText="1"/>
    </xf>
    <xf numFmtId="0" fontId="12" fillId="4" borderId="16" xfId="1" applyFont="1" applyFill="1"/>
    <xf numFmtId="2" fontId="12" fillId="4" borderId="16" xfId="1" applyNumberFormat="1" applyFont="1" applyFill="1"/>
    <xf numFmtId="0" fontId="14" fillId="4" borderId="16" xfId="2" applyFont="1" applyFill="1"/>
    <xf numFmtId="0" fontId="14" fillId="0" borderId="16" xfId="2" applyFont="1"/>
    <xf numFmtId="0" fontId="15" fillId="5" borderId="23" xfId="1" applyFont="1" applyFill="1" applyBorder="1" applyAlignment="1">
      <alignment vertical="center"/>
    </xf>
    <xf numFmtId="0" fontId="16" fillId="5" borderId="24" xfId="1" applyFont="1" applyFill="1" applyBorder="1" applyAlignment="1">
      <alignment vertical="center"/>
    </xf>
    <xf numFmtId="49" fontId="12" fillId="5" borderId="24" xfId="1" applyNumberFormat="1" applyFont="1" applyFill="1" applyBorder="1"/>
    <xf numFmtId="49" fontId="12" fillId="5" borderId="24" xfId="1" applyNumberFormat="1" applyFont="1" applyFill="1" applyBorder="1" applyAlignment="1">
      <alignment horizontal="center"/>
    </xf>
    <xf numFmtId="49" fontId="17" fillId="5" borderId="24" xfId="1" applyNumberFormat="1" applyFont="1" applyFill="1" applyBorder="1"/>
    <xf numFmtId="49" fontId="12" fillId="5" borderId="25" xfId="1" applyNumberFormat="1" applyFont="1" applyFill="1" applyBorder="1"/>
    <xf numFmtId="0" fontId="10" fillId="5" borderId="26" xfId="1" applyFont="1" applyFill="1" applyBorder="1" applyAlignment="1">
      <alignment horizontal="left" vertical="center" wrapText="1"/>
    </xf>
    <xf numFmtId="0" fontId="18" fillId="5" borderId="16" xfId="1" applyFont="1" applyFill="1" applyAlignment="1">
      <alignment vertical="center" wrapText="1"/>
    </xf>
    <xf numFmtId="0" fontId="19" fillId="5" borderId="16" xfId="1" applyFont="1" applyFill="1"/>
    <xf numFmtId="0" fontId="19" fillId="5" borderId="27" xfId="1" applyFont="1" applyFill="1" applyBorder="1"/>
    <xf numFmtId="0" fontId="7" fillId="4" borderId="16" xfId="1" applyFill="1"/>
    <xf numFmtId="49" fontId="10" fillId="5" borderId="28" xfId="1" applyNumberFormat="1" applyFont="1" applyFill="1" applyBorder="1" applyAlignment="1">
      <alignment horizontal="left" vertical="center"/>
    </xf>
    <xf numFmtId="49" fontId="18" fillId="5" borderId="29" xfId="1" applyNumberFormat="1" applyFont="1" applyFill="1" applyBorder="1" applyAlignment="1">
      <alignment vertical="center"/>
    </xf>
    <xf numFmtId="49" fontId="12" fillId="5" borderId="29" xfId="1" applyNumberFormat="1" applyFont="1" applyFill="1" applyBorder="1"/>
    <xf numFmtId="49" fontId="17" fillId="5" borderId="29" xfId="1" applyNumberFormat="1" applyFont="1" applyFill="1" applyBorder="1"/>
    <xf numFmtId="49" fontId="12" fillId="5" borderId="30" xfId="1" applyNumberFormat="1" applyFont="1" applyFill="1" applyBorder="1"/>
    <xf numFmtId="0" fontId="12" fillId="4" borderId="31" xfId="1" applyFont="1" applyFill="1" applyBorder="1" applyAlignment="1">
      <alignment wrapText="1"/>
    </xf>
    <xf numFmtId="49" fontId="20" fillId="4" borderId="16" xfId="1" applyNumberFormat="1" applyFont="1" applyFill="1" applyAlignment="1">
      <alignment horizontal="left" vertical="center" wrapText="1"/>
    </xf>
    <xf numFmtId="0" fontId="14" fillId="6" borderId="32" xfId="2" applyFont="1" applyFill="1" applyBorder="1" applyAlignment="1">
      <alignment vertical="center"/>
    </xf>
    <xf numFmtId="0" fontId="14" fillId="6" borderId="33" xfId="2" applyFont="1" applyFill="1" applyBorder="1" applyAlignment="1">
      <alignment vertical="center"/>
    </xf>
    <xf numFmtId="0" fontId="21" fillId="6" borderId="34" xfId="2" applyFont="1" applyFill="1" applyBorder="1" applyAlignment="1">
      <alignment vertical="center"/>
    </xf>
    <xf numFmtId="164" fontId="12" fillId="7" borderId="35" xfId="3" applyNumberFormat="1" applyFont="1" applyFill="1" applyBorder="1" applyAlignment="1" applyProtection="1">
      <alignment horizontal="left" vertical="center"/>
      <protection locked="0"/>
    </xf>
    <xf numFmtId="0" fontId="23" fillId="4" borderId="16" xfId="2" applyFont="1" applyFill="1"/>
    <xf numFmtId="164" fontId="12" fillId="7" borderId="34" xfId="3" applyNumberFormat="1" applyFont="1" applyFill="1" applyBorder="1" applyAlignment="1" applyProtection="1">
      <alignment horizontal="left" vertical="center"/>
      <protection locked="0"/>
    </xf>
    <xf numFmtId="164" fontId="14" fillId="4" borderId="16" xfId="2" applyNumberFormat="1" applyFont="1" applyFill="1"/>
    <xf numFmtId="0" fontId="20" fillId="4" borderId="16" xfId="2" applyFont="1" applyFill="1" applyAlignment="1">
      <alignment vertical="top"/>
    </xf>
    <xf numFmtId="0" fontId="12" fillId="4" borderId="16" xfId="2" applyFont="1" applyFill="1"/>
    <xf numFmtId="0" fontId="21" fillId="4" borderId="16" xfId="2" applyFont="1" applyFill="1" applyAlignment="1">
      <alignment vertical="center"/>
    </xf>
    <xf numFmtId="0" fontId="14" fillId="4" borderId="16" xfId="2" applyFont="1" applyFill="1" applyAlignment="1">
      <alignment vertical="center"/>
    </xf>
    <xf numFmtId="0" fontId="24" fillId="0" borderId="16" xfId="2" applyFont="1"/>
    <xf numFmtId="0" fontId="14" fillId="9" borderId="16" xfId="2" applyFont="1" applyFill="1"/>
    <xf numFmtId="164" fontId="12" fillId="7" borderId="34" xfId="3" applyNumberFormat="1" applyFont="1" applyFill="1" applyBorder="1" applyAlignment="1" applyProtection="1">
      <alignment horizontal="left" vertical="center"/>
    </xf>
    <xf numFmtId="4" fontId="12" fillId="8" borderId="34" xfId="1" applyNumberFormat="1" applyFont="1" applyFill="1" applyBorder="1" applyAlignment="1" applyProtection="1">
      <alignment horizontal="center" vertical="center"/>
      <protection locked="0"/>
    </xf>
    <xf numFmtId="4" fontId="12" fillId="7" borderId="35" xfId="4" applyNumberFormat="1" applyFont="1" applyFill="1" applyBorder="1" applyAlignment="1" applyProtection="1">
      <alignment horizontal="center" vertical="center"/>
      <protection locked="0"/>
    </xf>
    <xf numFmtId="4" fontId="12" fillId="7" borderId="34" xfId="4" applyNumberFormat="1" applyFont="1" applyFill="1" applyBorder="1" applyAlignment="1" applyProtection="1">
      <alignment horizontal="center" vertical="center"/>
      <protection locked="0"/>
    </xf>
    <xf numFmtId="4" fontId="12" fillId="4" borderId="16" xfId="2" applyNumberFormat="1" applyFont="1" applyFill="1"/>
    <xf numFmtId="0" fontId="2" fillId="0" borderId="0" xfId="0" applyFont="1" applyFill="1" applyAlignment="1">
      <alignment wrapText="1"/>
    </xf>
    <xf numFmtId="0" fontId="14" fillId="0" borderId="0" xfId="0" applyFont="1" applyAlignment="1">
      <alignment vertical="center"/>
    </xf>
    <xf numFmtId="0" fontId="25" fillId="0" borderId="0" xfId="0" applyFont="1" applyFill="1"/>
    <xf numFmtId="0" fontId="14" fillId="0" borderId="0" xfId="0" quotePrefix="1" applyFont="1" applyAlignment="1">
      <alignment vertical="center"/>
    </xf>
    <xf numFmtId="0" fontId="2" fillId="0" borderId="7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wrapText="1"/>
    </xf>
    <xf numFmtId="0" fontId="2" fillId="0" borderId="4" xfId="0" applyFont="1" applyFill="1" applyBorder="1" applyAlignment="1">
      <alignment vertical="top"/>
    </xf>
    <xf numFmtId="0" fontId="2" fillId="0" borderId="10" xfId="0" applyFont="1" applyFill="1" applyBorder="1" applyAlignment="1">
      <alignment vertical="top"/>
    </xf>
    <xf numFmtId="0" fontId="26" fillId="2" borderId="2" xfId="0" applyFont="1" applyFill="1" applyBorder="1" applyAlignment="1">
      <alignment vertical="top" wrapText="1"/>
    </xf>
    <xf numFmtId="0" fontId="28" fillId="0" borderId="6" xfId="0" applyFont="1" applyBorder="1" applyAlignment="1">
      <alignment horizontal="center" vertical="top"/>
    </xf>
    <xf numFmtId="0" fontId="3" fillId="0" borderId="17" xfId="0" applyFont="1" applyBorder="1" applyAlignment="1">
      <alignment wrapText="1"/>
    </xf>
    <xf numFmtId="0" fontId="29" fillId="0" borderId="7" xfId="0" applyFont="1" applyFill="1" applyBorder="1" applyAlignment="1">
      <alignment vertical="top"/>
    </xf>
    <xf numFmtId="164" fontId="2" fillId="3" borderId="7" xfId="5" applyNumberFormat="1" applyFont="1" applyFill="1" applyBorder="1" applyAlignment="1">
      <alignment vertical="top" wrapText="1"/>
    </xf>
    <xf numFmtId="164" fontId="2" fillId="3" borderId="2" xfId="5" applyNumberFormat="1" applyFont="1" applyFill="1" applyBorder="1" applyAlignment="1">
      <alignment vertical="top" wrapText="1"/>
    </xf>
    <xf numFmtId="164" fontId="2" fillId="3" borderId="7" xfId="5" applyNumberFormat="1" applyFont="1" applyFill="1" applyBorder="1" applyAlignment="1">
      <alignment vertical="top" wrapText="1"/>
    </xf>
    <xf numFmtId="164" fontId="2" fillId="3" borderId="2" xfId="5" applyNumberFormat="1" applyFont="1" applyFill="1" applyBorder="1" applyAlignment="1">
      <alignment vertical="top" wrapText="1"/>
    </xf>
    <xf numFmtId="164" fontId="2" fillId="3" borderId="2" xfId="5" applyNumberFormat="1" applyFont="1" applyFill="1" applyBorder="1" applyAlignment="1">
      <alignment vertical="top" wrapText="1"/>
    </xf>
    <xf numFmtId="49" fontId="12" fillId="4" borderId="28" xfId="1" applyNumberFormat="1" applyFont="1" applyFill="1" applyBorder="1" applyAlignment="1">
      <alignment horizontal="left" vertical="center"/>
    </xf>
    <xf numFmtId="49" fontId="12" fillId="4" borderId="30" xfId="1" applyNumberFormat="1" applyFont="1" applyFill="1" applyBorder="1" applyAlignment="1">
      <alignment horizontal="left" vertical="center"/>
    </xf>
    <xf numFmtId="49" fontId="12" fillId="4" borderId="34" xfId="1" applyNumberFormat="1" applyFont="1" applyFill="1" applyBorder="1" applyAlignment="1">
      <alignment horizontal="left" vertical="center"/>
    </xf>
    <xf numFmtId="49" fontId="12" fillId="4" borderId="32" xfId="1" applyNumberFormat="1" applyFont="1" applyFill="1" applyBorder="1" applyAlignment="1">
      <alignment horizontal="left" vertical="center"/>
    </xf>
    <xf numFmtId="49" fontId="12" fillId="4" borderId="33" xfId="1" applyNumberFormat="1" applyFont="1" applyFill="1" applyBorder="1" applyAlignment="1">
      <alignment horizontal="left" vertical="center"/>
    </xf>
    <xf numFmtId="0" fontId="21" fillId="4" borderId="16" xfId="2" applyFont="1" applyFill="1" applyAlignment="1">
      <alignment horizontal="left" vertical="top" wrapText="1"/>
    </xf>
  </cellXfs>
  <cellStyles count="7">
    <cellStyle name="Standaard" xfId="0" builtinId="0"/>
    <cellStyle name="Standaard 2" xfId="1" xr:uid="{89013750-8E19-43DB-974E-44839FD3BFA8}"/>
    <cellStyle name="Standaard 3" xfId="2" xr:uid="{830C03CA-4D9B-4474-90E9-92E049BD4164}"/>
    <cellStyle name="Standaard 4" xfId="5" xr:uid="{ADECD273-29DA-4FDC-9453-0336B906879A}"/>
    <cellStyle name="Standaard 5" xfId="4" xr:uid="{83CD9854-BE4C-409F-9721-F9C3069BA87E}"/>
    <cellStyle name="Valuta 3" xfId="3" xr:uid="{9A86C33D-8E1D-495F-B1D2-BE9D0FF25FDF}"/>
    <cellStyle name="Valuta 3 2" xfId="6" xr:uid="{9848D1E1-E4A3-48EA-A923-8B2C2040B1BF}"/>
  </cellStyles>
  <dxfs count="4"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1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381255496365503"/>
          <c:y val="6.366403348608092E-2"/>
          <c:w val="0.74817563250629693"/>
          <c:h val="0.73573484651713694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'Tabblad 2 - Prijsbeoordeling'!$D$8:$D$9</c:f>
              <c:numCache>
                <c:formatCode>"€"\ #,##0.00</c:formatCode>
                <c:ptCount val="2"/>
                <c:pt idx="0">
                  <c:v>2848030</c:v>
                </c:pt>
                <c:pt idx="1">
                  <c:v>1735966</c:v>
                </c:pt>
              </c:numCache>
            </c:numRef>
          </c:xVal>
          <c:yVal>
            <c:numRef>
              <c:f>'Tabblad 2 - Prijsbeoordeling'!$E$8:$E$9</c:f>
              <c:numCache>
                <c:formatCode>#,##0.00</c:formatCode>
                <c:ptCount val="2"/>
                <c:pt idx="0">
                  <c:v>0</c:v>
                </c:pt>
                <c:pt idx="1">
                  <c:v>5000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5BB-466B-A5C2-E0AB28BD05D1}"/>
            </c:ext>
          </c:extLst>
        </c:ser>
        <c:ser>
          <c:idx val="1"/>
          <c:order val="1"/>
          <c:tx>
            <c:strRef>
              <c:f>'Tabblad 2 - Prijsbeoordeling'!$B$11:$C$11</c:f>
              <c:strCache>
                <c:ptCount val="1"/>
                <c:pt idx="0">
                  <c:v>Score bij Totale fictieve inschrijfprijs van Inschrijver</c:v>
                </c:pt>
              </c:strCache>
            </c:strRef>
          </c:tx>
          <c:marker>
            <c:symbol val="triangle"/>
            <c:size val="7"/>
          </c:marker>
          <c:xVal>
            <c:numRef>
              <c:f>'Tabblad 2 - Prijsbeoordeling'!$D$11</c:f>
              <c:numCache>
                <c:formatCode>"€"\ #,##0.00</c:formatCode>
                <c:ptCount val="1"/>
                <c:pt idx="0">
                  <c:v>0</c:v>
                </c:pt>
              </c:numCache>
            </c:numRef>
          </c:xVal>
          <c:yVal>
            <c:numRef>
              <c:f>'Tabblad 2 - Prijsbeoordeling'!$E$11</c:f>
              <c:numCache>
                <c:formatCode>#,##0.00</c:formatCode>
                <c:ptCount val="1"/>
                <c:pt idx="0">
                  <c:v>5000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5BB-466B-A5C2-E0AB28BD0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3076655"/>
        <c:axId val="1"/>
      </c:scatterChart>
      <c:valAx>
        <c:axId val="1003076655"/>
        <c:scaling>
          <c:orientation val="minMax"/>
          <c:min val="1500000"/>
        </c:scaling>
        <c:delete val="0"/>
        <c:axPos val="b"/>
        <c:majorGridlines/>
        <c:title>
          <c:tx>
            <c:rich>
              <a:bodyPr/>
              <a:lstStyle/>
              <a:p>
                <a:pPr algn="ctr" rtl="0">
                  <a:defRPr lang="nl-NL" sz="900" b="1" i="0" u="none" strike="noStrike" kern="1200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r>
                  <a:rPr lang="nl-NL" sz="900" b="1" i="0" u="none" strike="noStrike" kern="1200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rPr>
                  <a:t>Prijs</a:t>
                </a:r>
              </a:p>
            </c:rich>
          </c:tx>
          <c:layout>
            <c:manualLayout>
              <c:xMode val="edge"/>
              <c:yMode val="edge"/>
              <c:x val="0.48437523087391859"/>
              <c:y val="0.89563241841733343"/>
            </c:manualLayout>
          </c:layout>
          <c:overlay val="0"/>
        </c:title>
        <c:numFmt formatCode="\€\ 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nl-NL"/>
          </a:p>
        </c:txPr>
        <c:crossAx val="1"/>
        <c:crossesAt val="0"/>
        <c:crossBetween val="midCat"/>
        <c:majorUnit val="250000"/>
      </c:valAx>
      <c:valAx>
        <c:axId val="1"/>
        <c:scaling>
          <c:orientation val="minMax"/>
          <c:max val="5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nl-NL" sz="900" b="1">
                    <a:latin typeface="Arial" panose="020B0604020202020204" pitchFamily="34" charset="0"/>
                    <a:cs typeface="Arial" panose="020B0604020202020204" pitchFamily="34" charset="0"/>
                  </a:rPr>
                  <a:t>Punten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nl-NL"/>
          </a:p>
        </c:txPr>
        <c:crossAx val="1003076655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6">
          <a:lumMod val="75000"/>
        </a:schemeClr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l-NL"/>
    </a:p>
  </c:txPr>
  <c:printSettings>
    <c:headerFooter/>
    <c:pageMargins b="0.75000000000000955" l="0.70000000000000062" r="0.70000000000000062" t="0.7500000000000095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41412</xdr:colOff>
      <xdr:row>12</xdr:row>
      <xdr:rowOff>42240</xdr:rowOff>
    </xdr:from>
    <xdr:to>
      <xdr:col>3</xdr:col>
      <xdr:colOff>910424</xdr:colOff>
      <xdr:row>29</xdr:row>
      <xdr:rowOff>108254</xdr:rowOff>
    </xdr:to>
    <xdr:graphicFrame macro="">
      <xdr:nvGraphicFramePr>
        <xdr:cNvPr id="2" name="Grafiek 13">
          <a:extLst>
            <a:ext uri="{FF2B5EF4-FFF2-40B4-BE49-F238E27FC236}">
              <a16:creationId xmlns:a16="http://schemas.microsoft.com/office/drawing/2014/main" id="{8C90B48D-6850-4A6E-92E6-A965E4FBA2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01"/>
  <sheetViews>
    <sheetView zoomScale="115" zoomScaleNormal="115" workbookViewId="0">
      <pane xSplit="3" ySplit="8" topLeftCell="D34" activePane="bottomRight" state="frozen"/>
      <selection pane="topRight" activeCell="D1" sqref="D1"/>
      <selection pane="bottomLeft" activeCell="A4" sqref="A4"/>
      <selection pane="bottomRight" activeCell="S8" sqref="S8"/>
    </sheetView>
  </sheetViews>
  <sheetFormatPr defaultColWidth="14.42578125" defaultRowHeight="15" customHeight="1" x14ac:dyDescent="0.25"/>
  <cols>
    <col min="1" max="1" width="2.5703125" customWidth="1"/>
    <col min="2" max="2" width="4.85546875" customWidth="1"/>
    <col min="3" max="3" width="35.140625" customWidth="1"/>
    <col min="4" max="4" width="13.5703125" bestFit="1" customWidth="1"/>
    <col min="5" max="6" width="12.42578125" customWidth="1"/>
    <col min="7" max="7" width="16.42578125" customWidth="1"/>
    <col min="8" max="9" width="12.42578125" customWidth="1"/>
    <col min="10" max="10" width="16.42578125" customWidth="1"/>
    <col min="11" max="12" width="12.42578125" customWidth="1"/>
    <col min="13" max="15" width="15.42578125" customWidth="1"/>
    <col min="16" max="16" width="57.5703125" customWidth="1"/>
    <col min="17" max="17" width="28" customWidth="1"/>
    <col min="18" max="19" width="22" customWidth="1"/>
    <col min="20" max="20" width="20.42578125" customWidth="1"/>
    <col min="21" max="21" width="20" customWidth="1"/>
    <col min="22" max="22" width="17.28515625" customWidth="1"/>
    <col min="23" max="23" width="9.140625" customWidth="1"/>
  </cols>
  <sheetData>
    <row r="1" spans="1:23" ht="14.25" customHeight="1" x14ac:dyDescent="0.25">
      <c r="A1" s="1"/>
      <c r="B1" s="96" t="s">
        <v>73</v>
      </c>
      <c r="C1" s="94"/>
      <c r="D1" s="94"/>
      <c r="E1" s="94"/>
      <c r="F1" s="94"/>
      <c r="G1" s="94"/>
      <c r="H1" s="94"/>
      <c r="I1" s="2"/>
      <c r="J1" s="2"/>
      <c r="K1" s="2"/>
      <c r="L1" s="2"/>
      <c r="M1" s="2"/>
      <c r="N1" s="2"/>
      <c r="O1" s="2"/>
      <c r="P1" s="1"/>
      <c r="Q1" s="1"/>
      <c r="R1" s="1"/>
      <c r="S1" s="1"/>
      <c r="T1" s="1"/>
      <c r="U1" s="1"/>
      <c r="V1" s="1"/>
      <c r="W1" s="1"/>
    </row>
    <row r="2" spans="1:23" ht="14.25" customHeight="1" x14ac:dyDescent="0.25">
      <c r="A2" s="1"/>
      <c r="B2" s="3" t="s">
        <v>54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1"/>
      <c r="Q2" s="1"/>
      <c r="R2" s="1"/>
      <c r="S2" s="1"/>
      <c r="T2" s="1"/>
      <c r="U2" s="1"/>
      <c r="V2" s="1"/>
      <c r="W2" s="1"/>
    </row>
    <row r="3" spans="1:23" ht="14.25" customHeight="1" x14ac:dyDescent="0.25">
      <c r="A3" s="1"/>
      <c r="B3" s="3" t="s">
        <v>55</v>
      </c>
      <c r="C3" s="2"/>
      <c r="D3" s="97" t="s">
        <v>65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1"/>
      <c r="Q3" s="1"/>
      <c r="R3" s="1"/>
      <c r="S3" s="1"/>
      <c r="T3" s="1"/>
      <c r="U3" s="1"/>
      <c r="V3" s="1"/>
      <c r="W3" s="1"/>
    </row>
    <row r="4" spans="1:23" ht="14.25" customHeight="1" x14ac:dyDescent="0.25">
      <c r="A4" s="1"/>
      <c r="B4" s="95"/>
      <c r="C4" s="2"/>
      <c r="D4" s="97" t="s">
        <v>66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1"/>
      <c r="Q4" s="1"/>
      <c r="R4" s="1"/>
      <c r="S4" s="1"/>
      <c r="T4" s="1"/>
      <c r="U4" s="1"/>
      <c r="V4" s="1"/>
      <c r="W4" s="1"/>
    </row>
    <row r="5" spans="1:23" ht="14.25" customHeight="1" x14ac:dyDescent="0.25">
      <c r="A5" s="1"/>
      <c r="B5" s="95"/>
      <c r="C5" s="2"/>
      <c r="D5" s="95" t="s">
        <v>56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1"/>
      <c r="Q5" s="1"/>
      <c r="R5" s="1"/>
      <c r="S5" s="1"/>
      <c r="T5" s="1"/>
      <c r="U5" s="1"/>
      <c r="V5" s="1"/>
      <c r="W5" s="1"/>
    </row>
    <row r="6" spans="1:23" ht="14.25" customHeight="1" x14ac:dyDescent="0.25">
      <c r="A6" s="1"/>
      <c r="B6" s="95"/>
      <c r="C6" s="2"/>
      <c r="D6" s="97" t="s">
        <v>67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1"/>
      <c r="Q6" s="1"/>
      <c r="R6" s="1"/>
      <c r="S6" s="1"/>
      <c r="T6" s="1"/>
      <c r="U6" s="1"/>
      <c r="V6" s="1"/>
      <c r="W6" s="1"/>
    </row>
    <row r="7" spans="1:23" ht="14.25" customHeight="1" x14ac:dyDescent="0.25">
      <c r="A7" s="1"/>
      <c r="B7" s="3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1"/>
      <c r="Q7" s="1"/>
      <c r="R7" s="1"/>
      <c r="S7" s="1"/>
      <c r="T7" s="1"/>
      <c r="U7" s="1"/>
      <c r="V7" s="1"/>
      <c r="W7" s="1"/>
    </row>
    <row r="8" spans="1:23" s="42" customFormat="1" ht="93" customHeight="1" thickBot="1" x14ac:dyDescent="0.3">
      <c r="A8" s="38"/>
      <c r="B8" s="39" t="s">
        <v>0</v>
      </c>
      <c r="C8" s="40" t="s">
        <v>1</v>
      </c>
      <c r="D8" s="40" t="s">
        <v>57</v>
      </c>
      <c r="E8" s="40" t="s">
        <v>58</v>
      </c>
      <c r="F8" s="40" t="s">
        <v>59</v>
      </c>
      <c r="G8" s="40" t="s">
        <v>64</v>
      </c>
      <c r="H8" s="40" t="s">
        <v>39</v>
      </c>
      <c r="I8" s="40" t="s">
        <v>2</v>
      </c>
      <c r="J8" s="40" t="s">
        <v>38</v>
      </c>
      <c r="K8" s="102" t="s">
        <v>69</v>
      </c>
      <c r="L8" s="102" t="s">
        <v>70</v>
      </c>
      <c r="M8" s="102" t="s">
        <v>71</v>
      </c>
      <c r="N8" s="40" t="s">
        <v>75</v>
      </c>
      <c r="O8" s="40" t="s">
        <v>76</v>
      </c>
      <c r="P8" s="41" t="s">
        <v>3</v>
      </c>
      <c r="Q8" s="41" t="s">
        <v>4</v>
      </c>
      <c r="R8" s="44" t="s">
        <v>63</v>
      </c>
      <c r="S8" s="44" t="s">
        <v>68</v>
      </c>
      <c r="T8" s="44" t="s">
        <v>60</v>
      </c>
      <c r="U8" s="44" t="s">
        <v>61</v>
      </c>
      <c r="V8" s="44" t="s">
        <v>62</v>
      </c>
      <c r="W8" s="38"/>
    </row>
    <row r="9" spans="1:23" ht="14.25" customHeight="1" x14ac:dyDescent="0.25">
      <c r="A9" s="1"/>
      <c r="B9" s="4">
        <v>2</v>
      </c>
      <c r="C9" s="5" t="s">
        <v>5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7"/>
      <c r="Q9" s="7"/>
      <c r="R9" s="7"/>
      <c r="S9" s="7"/>
      <c r="T9" s="8"/>
      <c r="U9" s="8"/>
      <c r="V9" s="8"/>
      <c r="W9" s="1"/>
    </row>
    <row r="10" spans="1:23" ht="14.25" customHeight="1" x14ac:dyDescent="0.25">
      <c r="A10" s="1"/>
      <c r="B10" s="9" t="s">
        <v>6</v>
      </c>
      <c r="C10" s="10" t="s">
        <v>7</v>
      </c>
      <c r="D10" s="11">
        <f>E10+H10+K10+N10+O10</f>
        <v>6</v>
      </c>
      <c r="E10" s="12">
        <v>3</v>
      </c>
      <c r="F10" s="12">
        <v>3</v>
      </c>
      <c r="G10" s="12">
        <f>E10-F10</f>
        <v>0</v>
      </c>
      <c r="H10" s="12">
        <v>3</v>
      </c>
      <c r="I10" s="12">
        <v>3</v>
      </c>
      <c r="J10" s="12">
        <f>H10-I10</f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3"/>
      <c r="Q10" s="13"/>
      <c r="R10" s="106"/>
      <c r="S10" s="106"/>
      <c r="T10" s="14">
        <f>R10*(F10+I10+L10)</f>
        <v>0</v>
      </c>
      <c r="U10" s="14">
        <f>S10*(G10+J10+M10+N10+O10)</f>
        <v>0</v>
      </c>
      <c r="V10" s="14">
        <f>T10+U10</f>
        <v>0</v>
      </c>
      <c r="W10" s="1"/>
    </row>
    <row r="11" spans="1:23" ht="14.25" customHeight="1" x14ac:dyDescent="0.25">
      <c r="A11" s="1"/>
      <c r="B11" s="9" t="s">
        <v>8</v>
      </c>
      <c r="C11" s="10" t="s">
        <v>9</v>
      </c>
      <c r="D11" s="12">
        <f t="shared" ref="D11:D15" si="0">E11+H11+K11+N11+O11</f>
        <v>30</v>
      </c>
      <c r="E11" s="12">
        <v>12</v>
      </c>
      <c r="F11" s="12">
        <v>12</v>
      </c>
      <c r="G11" s="12">
        <f t="shared" ref="G11:G15" si="1">E11-F11</f>
        <v>0</v>
      </c>
      <c r="H11" s="12">
        <v>6</v>
      </c>
      <c r="I11" s="12">
        <v>6</v>
      </c>
      <c r="J11" s="12">
        <f t="shared" ref="J11:J15" si="2">H11-I11</f>
        <v>0</v>
      </c>
      <c r="K11" s="12">
        <v>6</v>
      </c>
      <c r="L11" s="12">
        <v>0</v>
      </c>
      <c r="M11" s="98">
        <v>6</v>
      </c>
      <c r="N11" s="12">
        <v>0</v>
      </c>
      <c r="O11" s="12">
        <v>6</v>
      </c>
      <c r="P11" s="13"/>
      <c r="Q11" s="13"/>
      <c r="R11" s="106"/>
      <c r="S11" s="106"/>
      <c r="T11" s="14">
        <f t="shared" ref="T11:T15" si="3">R11*(F11+I11+L11)</f>
        <v>0</v>
      </c>
      <c r="U11" s="14">
        <f t="shared" ref="U11:U15" si="4">S11*(G11+J11+M11+N11+O11)</f>
        <v>0</v>
      </c>
      <c r="V11" s="14">
        <f t="shared" ref="V11:V15" si="5">T11+U11</f>
        <v>0</v>
      </c>
      <c r="W11" s="1"/>
    </row>
    <row r="12" spans="1:23" ht="14.25" customHeight="1" x14ac:dyDescent="0.25">
      <c r="A12" s="1"/>
      <c r="B12" s="9" t="s">
        <v>10</v>
      </c>
      <c r="C12" s="10" t="s">
        <v>11</v>
      </c>
      <c r="D12" s="12">
        <f t="shared" si="0"/>
        <v>6</v>
      </c>
      <c r="E12" s="12">
        <v>0</v>
      </c>
      <c r="F12" s="12">
        <v>0</v>
      </c>
      <c r="G12" s="12">
        <f t="shared" si="1"/>
        <v>0</v>
      </c>
      <c r="H12" s="12">
        <v>6</v>
      </c>
      <c r="I12" s="12">
        <v>6</v>
      </c>
      <c r="J12" s="12">
        <f t="shared" si="2"/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3"/>
      <c r="Q12" s="13"/>
      <c r="R12" s="106"/>
      <c r="S12" s="106"/>
      <c r="T12" s="14">
        <f t="shared" si="3"/>
        <v>0</v>
      </c>
      <c r="U12" s="14">
        <f t="shared" si="4"/>
        <v>0</v>
      </c>
      <c r="V12" s="14">
        <f t="shared" si="5"/>
        <v>0</v>
      </c>
      <c r="W12" s="1"/>
    </row>
    <row r="13" spans="1:23" ht="14.25" customHeight="1" x14ac:dyDescent="0.25">
      <c r="A13" s="1"/>
      <c r="B13" s="9" t="s">
        <v>12</v>
      </c>
      <c r="C13" s="10" t="s">
        <v>13</v>
      </c>
      <c r="D13" s="12">
        <f t="shared" si="0"/>
        <v>3</v>
      </c>
      <c r="E13" s="12">
        <v>0</v>
      </c>
      <c r="F13" s="12">
        <v>0</v>
      </c>
      <c r="G13" s="12">
        <f t="shared" si="1"/>
        <v>0</v>
      </c>
      <c r="H13" s="12">
        <v>3</v>
      </c>
      <c r="I13" s="12">
        <v>3</v>
      </c>
      <c r="J13" s="12">
        <f t="shared" si="2"/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3"/>
      <c r="Q13" s="13"/>
      <c r="R13" s="106"/>
      <c r="S13" s="106"/>
      <c r="T13" s="14">
        <f t="shared" si="3"/>
        <v>0</v>
      </c>
      <c r="U13" s="14">
        <f t="shared" si="4"/>
        <v>0</v>
      </c>
      <c r="V13" s="14">
        <f t="shared" si="5"/>
        <v>0</v>
      </c>
      <c r="W13" s="1"/>
    </row>
    <row r="14" spans="1:23" x14ac:dyDescent="0.25">
      <c r="A14" s="1"/>
      <c r="B14" s="9" t="s">
        <v>14</v>
      </c>
      <c r="C14" s="10" t="s">
        <v>15</v>
      </c>
      <c r="D14" s="12">
        <f t="shared" si="0"/>
        <v>18</v>
      </c>
      <c r="E14" s="12">
        <v>0</v>
      </c>
      <c r="F14" s="12">
        <v>0</v>
      </c>
      <c r="G14" s="12">
        <f t="shared" si="1"/>
        <v>0</v>
      </c>
      <c r="H14" s="12">
        <v>12</v>
      </c>
      <c r="I14" s="12">
        <v>12</v>
      </c>
      <c r="J14" s="12">
        <f t="shared" si="2"/>
        <v>0</v>
      </c>
      <c r="K14" s="12">
        <v>2</v>
      </c>
      <c r="L14" s="12">
        <v>0</v>
      </c>
      <c r="M14" s="98">
        <v>2</v>
      </c>
      <c r="N14" s="12">
        <v>2</v>
      </c>
      <c r="O14" s="12">
        <v>2</v>
      </c>
      <c r="P14" s="13"/>
      <c r="Q14" s="13"/>
      <c r="R14" s="106"/>
      <c r="S14" s="106"/>
      <c r="T14" s="14">
        <f t="shared" si="3"/>
        <v>0</v>
      </c>
      <c r="U14" s="14">
        <f t="shared" si="4"/>
        <v>0</v>
      </c>
      <c r="V14" s="14">
        <f t="shared" si="5"/>
        <v>0</v>
      </c>
      <c r="W14" s="1"/>
    </row>
    <row r="15" spans="1:23" ht="14.25" customHeight="1" x14ac:dyDescent="0.25">
      <c r="A15" s="1"/>
      <c r="B15" s="9" t="s">
        <v>16</v>
      </c>
      <c r="C15" s="10" t="s">
        <v>17</v>
      </c>
      <c r="D15" s="12">
        <f t="shared" si="0"/>
        <v>15</v>
      </c>
      <c r="E15" s="12">
        <v>4</v>
      </c>
      <c r="F15" s="12">
        <v>4</v>
      </c>
      <c r="G15" s="12">
        <f t="shared" si="1"/>
        <v>0</v>
      </c>
      <c r="H15" s="12">
        <v>4</v>
      </c>
      <c r="I15" s="12">
        <v>4</v>
      </c>
      <c r="J15" s="12">
        <f t="shared" si="2"/>
        <v>0</v>
      </c>
      <c r="K15" s="12">
        <v>4</v>
      </c>
      <c r="L15" s="12">
        <v>0</v>
      </c>
      <c r="M15" s="98">
        <v>4</v>
      </c>
      <c r="N15" s="12">
        <v>3</v>
      </c>
      <c r="O15" s="12">
        <v>0</v>
      </c>
      <c r="P15" s="15"/>
      <c r="Q15" s="15"/>
      <c r="R15" s="107"/>
      <c r="S15" s="107"/>
      <c r="T15" s="14">
        <f t="shared" si="3"/>
        <v>0</v>
      </c>
      <c r="U15" s="14">
        <f t="shared" si="4"/>
        <v>0</v>
      </c>
      <c r="V15" s="14">
        <f t="shared" si="5"/>
        <v>0</v>
      </c>
      <c r="W15" s="1"/>
    </row>
    <row r="16" spans="1:23" ht="15.75" thickBot="1" x14ac:dyDescent="0.3">
      <c r="A16" s="1"/>
      <c r="B16" s="16"/>
      <c r="C16" s="17" t="s">
        <v>18</v>
      </c>
      <c r="D16" s="17"/>
      <c r="E16" s="17"/>
      <c r="F16" s="17"/>
      <c r="G16" s="17"/>
      <c r="H16" s="17"/>
      <c r="I16" s="17"/>
      <c r="J16" s="17"/>
      <c r="K16" s="17"/>
      <c r="L16" s="17"/>
      <c r="M16" s="99"/>
      <c r="N16" s="17"/>
      <c r="O16" s="17"/>
      <c r="P16" s="18"/>
      <c r="Q16" s="18"/>
      <c r="R16" s="35"/>
      <c r="S16" s="35"/>
      <c r="T16" s="19">
        <f>SUM(T10:T15)</f>
        <v>0</v>
      </c>
      <c r="U16" s="19">
        <f>SUM(U10:U15)</f>
        <v>0</v>
      </c>
      <c r="V16" s="19">
        <f>SUM(V10:V15)</f>
        <v>0</v>
      </c>
      <c r="W16" s="1"/>
    </row>
    <row r="17" spans="1:23" ht="14.25" customHeight="1" x14ac:dyDescent="0.25">
      <c r="A17" s="1"/>
      <c r="B17" s="20">
        <v>3</v>
      </c>
      <c r="C17" s="21" t="s">
        <v>48</v>
      </c>
      <c r="D17" s="22"/>
      <c r="E17" s="22"/>
      <c r="F17" s="22"/>
      <c r="G17" s="22"/>
      <c r="H17" s="22"/>
      <c r="I17" s="22"/>
      <c r="J17" s="22"/>
      <c r="K17" s="22"/>
      <c r="L17" s="22"/>
      <c r="M17" s="100"/>
      <c r="N17" s="22"/>
      <c r="O17" s="22"/>
      <c r="P17" s="7"/>
      <c r="Q17" s="7"/>
      <c r="R17" s="36"/>
      <c r="S17" s="36"/>
      <c r="T17" s="8"/>
      <c r="U17" s="8"/>
      <c r="V17" s="8"/>
      <c r="W17" s="1"/>
    </row>
    <row r="18" spans="1:23" ht="14.25" customHeight="1" x14ac:dyDescent="0.25">
      <c r="A18" s="1"/>
      <c r="B18" s="9" t="s">
        <v>19</v>
      </c>
      <c r="C18" s="10" t="s">
        <v>20</v>
      </c>
      <c r="D18" s="12">
        <f>E18+H18+K18+N18+O18</f>
        <v>450</v>
      </c>
      <c r="E18" s="12">
        <v>30</v>
      </c>
      <c r="F18" s="12">
        <v>15</v>
      </c>
      <c r="G18" s="12">
        <f>E18-F18</f>
        <v>15</v>
      </c>
      <c r="H18" s="12">
        <v>100</v>
      </c>
      <c r="I18" s="12">
        <v>80</v>
      </c>
      <c r="J18" s="12">
        <f>H18-I18</f>
        <v>20</v>
      </c>
      <c r="K18" s="98">
        <v>210</v>
      </c>
      <c r="L18" s="12">
        <v>150</v>
      </c>
      <c r="M18" s="98">
        <f>K18-L18</f>
        <v>60</v>
      </c>
      <c r="N18" s="12">
        <v>50</v>
      </c>
      <c r="O18" s="12">
        <v>60</v>
      </c>
      <c r="P18" s="13"/>
      <c r="Q18" s="13"/>
      <c r="R18" s="108"/>
      <c r="S18" s="108"/>
      <c r="T18" s="14">
        <f>R18*(F18+I18+L18)</f>
        <v>0</v>
      </c>
      <c r="U18" s="14">
        <f>S18*(G18+J18+M18+N18+O18)</f>
        <v>0</v>
      </c>
      <c r="V18" s="14">
        <f>T18+U18</f>
        <v>0</v>
      </c>
      <c r="W18" s="1"/>
    </row>
    <row r="19" spans="1:23" ht="14.25" customHeight="1" x14ac:dyDescent="0.25">
      <c r="A19" s="1"/>
      <c r="B19" s="9" t="s">
        <v>21</v>
      </c>
      <c r="C19" s="10" t="s">
        <v>22</v>
      </c>
      <c r="D19" s="12">
        <f t="shared" ref="D19:D21" si="6">E19+H19+K19+N19+O19</f>
        <v>10</v>
      </c>
      <c r="E19" s="12">
        <v>0</v>
      </c>
      <c r="F19" s="12">
        <v>0</v>
      </c>
      <c r="G19" s="12">
        <v>0</v>
      </c>
      <c r="H19" s="12">
        <v>3</v>
      </c>
      <c r="I19" s="12">
        <v>0</v>
      </c>
      <c r="J19" s="12">
        <f>H19-I19</f>
        <v>3</v>
      </c>
      <c r="K19" s="98">
        <v>2</v>
      </c>
      <c r="L19" s="12">
        <v>0</v>
      </c>
      <c r="M19" s="98">
        <v>2</v>
      </c>
      <c r="N19" s="12">
        <v>2</v>
      </c>
      <c r="O19" s="12">
        <v>3</v>
      </c>
      <c r="P19" s="13"/>
      <c r="Q19" s="13"/>
      <c r="R19" s="108"/>
      <c r="S19" s="108"/>
      <c r="T19" s="14">
        <f t="shared" ref="T19:T21" si="7">R19*(F19+I19+L19)</f>
        <v>0</v>
      </c>
      <c r="U19" s="14">
        <f t="shared" ref="U19:U21" si="8">S19*(G19+J19+M19+N19+O19)</f>
        <v>0</v>
      </c>
      <c r="V19" s="14">
        <f t="shared" ref="V19:V21" si="9">T19+U19</f>
        <v>0</v>
      </c>
      <c r="W19" s="1"/>
    </row>
    <row r="20" spans="1:23" ht="14.25" customHeight="1" x14ac:dyDescent="0.25">
      <c r="A20" s="1"/>
      <c r="B20" s="9" t="s">
        <v>23</v>
      </c>
      <c r="C20" s="10" t="s">
        <v>24</v>
      </c>
      <c r="D20" s="12">
        <f t="shared" si="6"/>
        <v>50</v>
      </c>
      <c r="E20" s="12">
        <v>0</v>
      </c>
      <c r="F20" s="12">
        <v>0</v>
      </c>
      <c r="G20" s="12">
        <v>0</v>
      </c>
      <c r="H20" s="12">
        <v>10</v>
      </c>
      <c r="I20" s="12">
        <v>5</v>
      </c>
      <c r="J20" s="12">
        <f t="shared" ref="J20:J21" si="10">H20-I20</f>
        <v>5</v>
      </c>
      <c r="K20" s="98">
        <v>5</v>
      </c>
      <c r="L20" s="12">
        <v>0</v>
      </c>
      <c r="M20" s="98">
        <v>5</v>
      </c>
      <c r="N20" s="12">
        <v>5</v>
      </c>
      <c r="O20" s="12">
        <v>30</v>
      </c>
      <c r="P20" s="13"/>
      <c r="Q20" s="13"/>
      <c r="R20" s="108"/>
      <c r="S20" s="108"/>
      <c r="T20" s="14">
        <f t="shared" si="7"/>
        <v>0</v>
      </c>
      <c r="U20" s="14">
        <f t="shared" si="8"/>
        <v>0</v>
      </c>
      <c r="V20" s="14">
        <f t="shared" si="9"/>
        <v>0</v>
      </c>
      <c r="W20" s="1"/>
    </row>
    <row r="21" spans="1:23" ht="14.25" customHeight="1" x14ac:dyDescent="0.25">
      <c r="A21" s="1"/>
      <c r="B21" s="9" t="s">
        <v>25</v>
      </c>
      <c r="C21" s="10" t="s">
        <v>26</v>
      </c>
      <c r="D21" s="12">
        <f t="shared" si="6"/>
        <v>150</v>
      </c>
      <c r="E21" s="12">
        <v>0</v>
      </c>
      <c r="F21" s="12">
        <v>0</v>
      </c>
      <c r="G21" s="12">
        <v>0</v>
      </c>
      <c r="H21" s="12">
        <v>40</v>
      </c>
      <c r="I21" s="12">
        <v>30</v>
      </c>
      <c r="J21" s="12">
        <f t="shared" si="10"/>
        <v>10</v>
      </c>
      <c r="K21" s="98">
        <v>85</v>
      </c>
      <c r="L21" s="12">
        <v>60</v>
      </c>
      <c r="M21" s="98">
        <f>K21-L21</f>
        <v>25</v>
      </c>
      <c r="N21" s="12">
        <v>10</v>
      </c>
      <c r="O21" s="12">
        <v>15</v>
      </c>
      <c r="P21" s="13"/>
      <c r="Q21" s="13"/>
      <c r="R21" s="108"/>
      <c r="S21" s="108"/>
      <c r="T21" s="14">
        <f t="shared" si="7"/>
        <v>0</v>
      </c>
      <c r="U21" s="14">
        <f t="shared" si="8"/>
        <v>0</v>
      </c>
      <c r="V21" s="14">
        <f t="shared" si="9"/>
        <v>0</v>
      </c>
      <c r="W21" s="1"/>
    </row>
    <row r="22" spans="1:23" ht="14.25" customHeight="1" x14ac:dyDescent="0.25">
      <c r="A22" s="1"/>
      <c r="B22" s="103" t="s">
        <v>27</v>
      </c>
      <c r="C22" s="105" t="s">
        <v>72</v>
      </c>
      <c r="D22" s="11"/>
      <c r="E22" s="12"/>
      <c r="F22" s="12"/>
      <c r="G22" s="12"/>
      <c r="H22" s="12"/>
      <c r="I22" s="12"/>
      <c r="J22" s="12"/>
      <c r="K22" s="12"/>
      <c r="L22" s="12"/>
      <c r="M22" s="98"/>
      <c r="N22" s="12"/>
      <c r="O22" s="12"/>
      <c r="P22" s="98"/>
      <c r="Q22" s="98"/>
      <c r="R22" s="98"/>
      <c r="S22" s="98"/>
      <c r="T22" s="14"/>
      <c r="U22" s="14"/>
      <c r="V22" s="14"/>
      <c r="W22" s="1"/>
    </row>
    <row r="23" spans="1:23" ht="14.25" customHeight="1" thickBot="1" x14ac:dyDescent="0.3">
      <c r="A23" s="1"/>
      <c r="B23" s="23"/>
      <c r="C23" s="24" t="s">
        <v>51</v>
      </c>
      <c r="D23" s="24"/>
      <c r="E23" s="24"/>
      <c r="F23" s="24"/>
      <c r="G23" s="24"/>
      <c r="H23" s="24"/>
      <c r="I23" s="24"/>
      <c r="J23" s="24"/>
      <c r="K23" s="24"/>
      <c r="L23" s="24"/>
      <c r="M23" s="101"/>
      <c r="N23" s="24"/>
      <c r="O23" s="24"/>
      <c r="P23" s="18"/>
      <c r="Q23" s="18"/>
      <c r="R23" s="35"/>
      <c r="S23" s="35"/>
      <c r="T23" s="19">
        <f>SUM(T18:T21)</f>
        <v>0</v>
      </c>
      <c r="U23" s="19">
        <f>SUM(U18:U21)</f>
        <v>0</v>
      </c>
      <c r="V23" s="19">
        <f>SUM(V18:V21)</f>
        <v>0</v>
      </c>
      <c r="W23" s="1"/>
    </row>
    <row r="24" spans="1:23" ht="14.25" customHeight="1" x14ac:dyDescent="0.25">
      <c r="A24" s="1"/>
      <c r="B24" s="25">
        <v>4</v>
      </c>
      <c r="C24" s="21" t="s">
        <v>49</v>
      </c>
      <c r="D24" s="22"/>
      <c r="E24" s="22"/>
      <c r="F24" s="22"/>
      <c r="G24" s="22"/>
      <c r="H24" s="22"/>
      <c r="I24" s="22"/>
      <c r="J24" s="22"/>
      <c r="K24" s="22"/>
      <c r="L24" s="22"/>
      <c r="M24" s="100"/>
      <c r="N24" s="22"/>
      <c r="O24" s="22"/>
      <c r="P24" s="7"/>
      <c r="Q24" s="7"/>
      <c r="R24" s="36"/>
      <c r="S24" s="36"/>
      <c r="T24" s="8"/>
      <c r="U24" s="8"/>
      <c r="V24" s="8"/>
      <c r="W24" s="1"/>
    </row>
    <row r="25" spans="1:23" ht="14.25" customHeight="1" x14ac:dyDescent="0.25">
      <c r="A25" s="1"/>
      <c r="B25" s="9" t="s">
        <v>28</v>
      </c>
      <c r="C25" s="10" t="s">
        <v>29</v>
      </c>
      <c r="D25" s="12">
        <f>E25+H25+K25+N25+O25</f>
        <v>25</v>
      </c>
      <c r="E25" s="12">
        <v>0</v>
      </c>
      <c r="F25" s="12">
        <v>0</v>
      </c>
      <c r="G25" s="12">
        <v>0</v>
      </c>
      <c r="H25" s="12">
        <v>10</v>
      </c>
      <c r="I25" s="12">
        <v>3</v>
      </c>
      <c r="J25" s="12">
        <f>H25-I25</f>
        <v>7</v>
      </c>
      <c r="K25" s="12">
        <v>0</v>
      </c>
      <c r="L25" s="12">
        <v>0</v>
      </c>
      <c r="M25" s="98">
        <v>0</v>
      </c>
      <c r="N25" s="12">
        <v>0</v>
      </c>
      <c r="O25" s="12">
        <v>15</v>
      </c>
      <c r="P25" s="15"/>
      <c r="Q25" s="15"/>
      <c r="R25" s="109"/>
      <c r="S25" s="109"/>
      <c r="T25" s="14">
        <f>R25*(F25+I25+L25)</f>
        <v>0</v>
      </c>
      <c r="U25" s="14">
        <f t="shared" ref="U25:U26" si="11">S25*(G25+J25+M25+N25+O25)</f>
        <v>0</v>
      </c>
      <c r="V25" s="26">
        <f>T25+U25</f>
        <v>0</v>
      </c>
      <c r="W25" s="1"/>
    </row>
    <row r="26" spans="1:23" ht="14.25" customHeight="1" x14ac:dyDescent="0.25">
      <c r="A26" s="1"/>
      <c r="B26" s="9" t="s">
        <v>30</v>
      </c>
      <c r="C26" s="10" t="s">
        <v>31</v>
      </c>
      <c r="D26" s="12">
        <f>E26+H26+K26+N26+O26</f>
        <v>40</v>
      </c>
      <c r="E26" s="12">
        <v>5</v>
      </c>
      <c r="F26" s="12">
        <v>0</v>
      </c>
      <c r="G26" s="12">
        <v>5</v>
      </c>
      <c r="H26" s="12">
        <v>10</v>
      </c>
      <c r="I26" s="12">
        <v>5</v>
      </c>
      <c r="J26" s="12">
        <f>H26-I26</f>
        <v>5</v>
      </c>
      <c r="K26" s="12">
        <v>5</v>
      </c>
      <c r="L26" s="12">
        <v>0</v>
      </c>
      <c r="M26" s="98">
        <v>5</v>
      </c>
      <c r="N26" s="12">
        <v>5</v>
      </c>
      <c r="O26" s="12">
        <v>15</v>
      </c>
      <c r="P26" s="15"/>
      <c r="Q26" s="15"/>
      <c r="R26" s="109"/>
      <c r="S26" s="109"/>
      <c r="T26" s="14">
        <f>R26*(F26+I26+L26)</f>
        <v>0</v>
      </c>
      <c r="U26" s="14">
        <f t="shared" si="11"/>
        <v>0</v>
      </c>
      <c r="V26" s="26">
        <f>T26+U26</f>
        <v>0</v>
      </c>
      <c r="W26" s="1"/>
    </row>
    <row r="27" spans="1:23" ht="14.25" customHeight="1" thickBot="1" x14ac:dyDescent="0.3">
      <c r="A27" s="1"/>
      <c r="B27" s="23"/>
      <c r="C27" s="24" t="s">
        <v>52</v>
      </c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18"/>
      <c r="Q27" s="18"/>
      <c r="R27" s="35"/>
      <c r="S27" s="35"/>
      <c r="T27" s="19">
        <f>SUM(T25:T26)</f>
        <v>0</v>
      </c>
      <c r="U27" s="19">
        <f>SUM(U25:U26)</f>
        <v>0</v>
      </c>
      <c r="V27" s="19">
        <f>SUM(V25:V26)</f>
        <v>0</v>
      </c>
      <c r="W27" s="1"/>
    </row>
    <row r="28" spans="1:23" ht="14.25" customHeight="1" x14ac:dyDescent="0.25">
      <c r="A28" s="1"/>
      <c r="B28" s="27">
        <v>5</v>
      </c>
      <c r="C28" s="28" t="s">
        <v>50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30"/>
      <c r="Q28" s="30"/>
      <c r="R28" s="37"/>
      <c r="S28" s="37"/>
      <c r="T28" s="31"/>
      <c r="U28" s="31"/>
      <c r="V28" s="31"/>
      <c r="W28" s="1"/>
    </row>
    <row r="29" spans="1:23" ht="14.25" customHeight="1" x14ac:dyDescent="0.25">
      <c r="A29" s="1"/>
      <c r="B29" s="9" t="s">
        <v>32</v>
      </c>
      <c r="C29" s="10" t="s">
        <v>33</v>
      </c>
      <c r="D29" s="12">
        <f>E29+H29+K29+N29+O29</f>
        <v>35</v>
      </c>
      <c r="E29" s="12">
        <v>20</v>
      </c>
      <c r="F29" s="12">
        <v>20</v>
      </c>
      <c r="G29" s="12">
        <f>E29-F29</f>
        <v>0</v>
      </c>
      <c r="H29" s="12">
        <v>15</v>
      </c>
      <c r="I29" s="12">
        <v>15</v>
      </c>
      <c r="J29" s="12">
        <f>H29-I29</f>
        <v>0</v>
      </c>
      <c r="K29" s="12">
        <v>0</v>
      </c>
      <c r="L29" s="12">
        <v>0</v>
      </c>
      <c r="M29" s="11">
        <v>0</v>
      </c>
      <c r="N29" s="12">
        <v>0</v>
      </c>
      <c r="O29" s="12">
        <v>0</v>
      </c>
      <c r="P29" s="15"/>
      <c r="Q29" s="15"/>
      <c r="R29" s="110"/>
      <c r="S29" s="110"/>
      <c r="T29" s="14">
        <f>R29*(F29+I29+L29)</f>
        <v>0</v>
      </c>
      <c r="U29" s="14">
        <f t="shared" ref="U29:U31" si="12">S29*(G29+J29+M29+N29+O29)</f>
        <v>0</v>
      </c>
      <c r="V29" s="31">
        <f>T29+U29</f>
        <v>0</v>
      </c>
      <c r="W29" s="1"/>
    </row>
    <row r="30" spans="1:23" ht="27.75" customHeight="1" x14ac:dyDescent="0.25">
      <c r="A30" s="1"/>
      <c r="B30" s="9" t="s">
        <v>34</v>
      </c>
      <c r="C30" s="43" t="s">
        <v>40</v>
      </c>
      <c r="D30" s="12">
        <f t="shared" ref="D30:D31" si="13">E30+H30+K30+N30+O30</f>
        <v>47</v>
      </c>
      <c r="E30" s="12">
        <v>0</v>
      </c>
      <c r="F30" s="12">
        <v>0</v>
      </c>
      <c r="G30" s="12">
        <f t="shared" ref="G30:G31" si="14">E30-F30</f>
        <v>0</v>
      </c>
      <c r="H30" s="12">
        <v>47</v>
      </c>
      <c r="I30" s="12">
        <v>47</v>
      </c>
      <c r="J30" s="12">
        <f t="shared" ref="J30:J31" si="15">H30-I30</f>
        <v>0</v>
      </c>
      <c r="K30" s="12">
        <v>0</v>
      </c>
      <c r="L30" s="12">
        <v>0</v>
      </c>
      <c r="M30" s="11">
        <v>0</v>
      </c>
      <c r="N30" s="12">
        <v>0</v>
      </c>
      <c r="O30" s="12">
        <v>0</v>
      </c>
      <c r="P30" s="15"/>
      <c r="Q30" s="15"/>
      <c r="R30" s="110"/>
      <c r="S30" s="110"/>
      <c r="T30" s="14">
        <f t="shared" ref="T30:T31" si="16">R30*(F30+I30+L30)</f>
        <v>0</v>
      </c>
      <c r="U30" s="14">
        <f t="shared" si="12"/>
        <v>0</v>
      </c>
      <c r="V30" s="31">
        <f t="shared" ref="V30:V31" si="17">T30+U30</f>
        <v>0</v>
      </c>
      <c r="W30" s="1"/>
    </row>
    <row r="31" spans="1:23" ht="14.25" customHeight="1" x14ac:dyDescent="0.25">
      <c r="A31" s="1"/>
      <c r="B31" s="9" t="s">
        <v>35</v>
      </c>
      <c r="C31" s="10" t="s">
        <v>36</v>
      </c>
      <c r="D31" s="12">
        <f t="shared" si="13"/>
        <v>86</v>
      </c>
      <c r="E31" s="12">
        <v>30</v>
      </c>
      <c r="F31" s="12">
        <v>22</v>
      </c>
      <c r="G31" s="12">
        <f t="shared" si="14"/>
        <v>8</v>
      </c>
      <c r="H31" s="12">
        <v>56</v>
      </c>
      <c r="I31" s="12">
        <v>56</v>
      </c>
      <c r="J31" s="12">
        <f t="shared" si="15"/>
        <v>0</v>
      </c>
      <c r="K31" s="12">
        <v>0</v>
      </c>
      <c r="L31" s="12">
        <v>0</v>
      </c>
      <c r="M31" s="11">
        <v>0</v>
      </c>
      <c r="N31" s="12">
        <v>0</v>
      </c>
      <c r="O31" s="12">
        <v>0</v>
      </c>
      <c r="P31" s="15"/>
      <c r="Q31" s="15"/>
      <c r="R31" s="110"/>
      <c r="S31" s="110"/>
      <c r="T31" s="14">
        <f t="shared" si="16"/>
        <v>0</v>
      </c>
      <c r="U31" s="14">
        <f t="shared" si="12"/>
        <v>0</v>
      </c>
      <c r="V31" s="31">
        <f t="shared" si="17"/>
        <v>0</v>
      </c>
      <c r="W31" s="1"/>
    </row>
    <row r="32" spans="1:23" ht="14.25" customHeight="1" thickBot="1" x14ac:dyDescent="0.3">
      <c r="A32" s="1"/>
      <c r="B32" s="23"/>
      <c r="C32" s="24" t="s">
        <v>53</v>
      </c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32"/>
      <c r="Q32" s="32"/>
      <c r="R32" s="32"/>
      <c r="S32" s="32"/>
      <c r="T32" s="19">
        <f>SUM(T29:T31)</f>
        <v>0</v>
      </c>
      <c r="U32" s="19">
        <f>SUM(U29:U31)</f>
        <v>0</v>
      </c>
      <c r="V32" s="19">
        <f>SUM(V29:V31)</f>
        <v>0</v>
      </c>
      <c r="W32" s="1"/>
    </row>
    <row r="33" spans="1:23" ht="14.25" customHeight="1" thickBot="1" x14ac:dyDescent="0.3">
      <c r="A33" s="1"/>
      <c r="B33" s="1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1"/>
      <c r="Q33" s="1"/>
      <c r="R33" s="1"/>
      <c r="S33" s="1"/>
      <c r="T33" s="45">
        <f>T16+T23+T27+T32</f>
        <v>0</v>
      </c>
      <c r="U33" s="45">
        <f t="shared" ref="U33:V33" si="18">U16+U23+U27+U32</f>
        <v>0</v>
      </c>
      <c r="V33" s="45">
        <f t="shared" si="18"/>
        <v>0</v>
      </c>
      <c r="W33" s="1"/>
    </row>
    <row r="34" spans="1:23" ht="74.25" customHeight="1" thickBot="1" x14ac:dyDescent="0.3">
      <c r="A34" s="1"/>
      <c r="B34" s="1"/>
      <c r="C34" s="104" t="s">
        <v>74</v>
      </c>
      <c r="D34" s="51">
        <f>V33</f>
        <v>0</v>
      </c>
      <c r="E34" s="49"/>
      <c r="F34" s="53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1"/>
      <c r="S34" s="1"/>
      <c r="U34" s="1"/>
      <c r="V34" s="1"/>
      <c r="W34" s="1"/>
    </row>
    <row r="35" spans="1:23" ht="25.5" customHeight="1" thickBot="1" x14ac:dyDescent="0.3">
      <c r="A35" s="1"/>
      <c r="B35" s="1"/>
      <c r="C35" s="50" t="s">
        <v>37</v>
      </c>
      <c r="D35" s="52"/>
      <c r="E35" s="47"/>
      <c r="F35" s="48"/>
      <c r="G35" s="46"/>
      <c r="H35" s="46"/>
      <c r="I35" s="46"/>
      <c r="J35" s="46"/>
      <c r="K35" s="46"/>
      <c r="L35" s="46"/>
      <c r="M35" s="46"/>
      <c r="N35" s="46"/>
      <c r="O35" s="46"/>
      <c r="P35" s="34"/>
      <c r="Q35" s="34"/>
      <c r="R35" s="1"/>
      <c r="S35" s="1"/>
      <c r="T35" s="1"/>
      <c r="U35" s="1"/>
      <c r="V35" s="1"/>
      <c r="W35" s="1"/>
    </row>
    <row r="36" spans="1:23" ht="14.25" customHeight="1" x14ac:dyDescent="0.25">
      <c r="A36" s="1"/>
      <c r="B36" s="1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1"/>
      <c r="Q36" s="1"/>
      <c r="R36" s="1"/>
      <c r="S36" s="1"/>
      <c r="T36" s="1"/>
      <c r="U36" s="1"/>
      <c r="V36" s="1"/>
      <c r="W36" s="1"/>
    </row>
    <row r="37" spans="1:23" ht="14.25" customHeight="1" x14ac:dyDescent="0.25">
      <c r="A37" s="1"/>
      <c r="B37" s="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1"/>
      <c r="Q37" s="1"/>
      <c r="R37" s="1"/>
      <c r="S37" s="1"/>
      <c r="T37" s="1"/>
      <c r="U37" s="1"/>
      <c r="V37" s="1"/>
      <c r="W37" s="1"/>
    </row>
    <row r="38" spans="1:23" ht="14.25" customHeight="1" x14ac:dyDescent="0.25">
      <c r="A38" s="1"/>
      <c r="B38" s="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1"/>
      <c r="Q38" s="1"/>
      <c r="R38" s="1"/>
      <c r="S38" s="1"/>
      <c r="T38" s="1"/>
      <c r="U38" s="1"/>
      <c r="V38" s="1"/>
      <c r="W38" s="1"/>
    </row>
    <row r="39" spans="1:23" ht="14.25" customHeight="1" x14ac:dyDescent="0.25">
      <c r="A39" s="1"/>
      <c r="B39" s="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1"/>
      <c r="Q39" s="1"/>
      <c r="R39" s="1"/>
      <c r="S39" s="1"/>
      <c r="T39" s="1"/>
      <c r="U39" s="1"/>
      <c r="V39" s="1"/>
      <c r="W39" s="1"/>
    </row>
    <row r="40" spans="1:23" ht="14.25" customHeight="1" x14ac:dyDescent="0.25">
      <c r="A40" s="1"/>
      <c r="B40" s="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1"/>
      <c r="Q40" s="1"/>
      <c r="R40" s="1"/>
      <c r="S40" s="1"/>
      <c r="T40" s="1"/>
      <c r="U40" s="1"/>
      <c r="V40" s="1"/>
      <c r="W40" s="1"/>
    </row>
    <row r="41" spans="1:23" ht="14.25" customHeight="1" x14ac:dyDescent="0.25">
      <c r="A41" s="1"/>
      <c r="B41" s="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1"/>
      <c r="Q41" s="1"/>
      <c r="R41" s="1"/>
      <c r="S41" s="1"/>
      <c r="T41" s="1"/>
      <c r="U41" s="1"/>
      <c r="V41" s="1"/>
      <c r="W41" s="1"/>
    </row>
    <row r="42" spans="1:23" ht="14.25" customHeight="1" x14ac:dyDescent="0.25">
      <c r="A42" s="1"/>
      <c r="B42" s="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1"/>
      <c r="Q42" s="1"/>
      <c r="R42" s="1"/>
      <c r="S42" s="1"/>
      <c r="T42" s="1"/>
      <c r="U42" s="1"/>
      <c r="V42" s="1"/>
      <c r="W42" s="1"/>
    </row>
    <row r="43" spans="1:23" ht="14.25" customHeight="1" x14ac:dyDescent="0.25">
      <c r="A43" s="1"/>
      <c r="B43" s="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1"/>
      <c r="Q43" s="1"/>
      <c r="R43" s="1"/>
      <c r="S43" s="1"/>
      <c r="T43" s="1"/>
      <c r="U43" s="1"/>
      <c r="V43" s="1"/>
      <c r="W43" s="1"/>
    </row>
    <row r="44" spans="1:23" ht="14.25" customHeight="1" x14ac:dyDescent="0.25">
      <c r="A44" s="1"/>
      <c r="B44" s="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1"/>
      <c r="Q44" s="1"/>
      <c r="R44" s="1"/>
      <c r="S44" s="1"/>
      <c r="T44" s="1"/>
      <c r="U44" s="1"/>
      <c r="V44" s="1"/>
      <c r="W44" s="1"/>
    </row>
    <row r="45" spans="1:23" ht="14.25" customHeight="1" x14ac:dyDescent="0.25">
      <c r="A45" s="1"/>
      <c r="B45" s="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1"/>
      <c r="Q45" s="1"/>
      <c r="R45" s="1"/>
      <c r="S45" s="1"/>
      <c r="T45" s="1"/>
      <c r="U45" s="1"/>
      <c r="V45" s="1"/>
      <c r="W45" s="1"/>
    </row>
    <row r="46" spans="1:23" ht="14.25" customHeight="1" x14ac:dyDescent="0.25">
      <c r="A46" s="1"/>
      <c r="B46" s="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1"/>
      <c r="Q46" s="1"/>
      <c r="R46" s="1"/>
      <c r="S46" s="1"/>
      <c r="T46" s="1"/>
      <c r="U46" s="1"/>
      <c r="V46" s="1"/>
      <c r="W46" s="1"/>
    </row>
    <row r="47" spans="1:23" ht="14.25" customHeight="1" x14ac:dyDescent="0.25">
      <c r="A47" s="1"/>
      <c r="B47" s="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1"/>
      <c r="Q47" s="1"/>
      <c r="R47" s="1"/>
      <c r="S47" s="1"/>
      <c r="T47" s="1"/>
      <c r="U47" s="1"/>
      <c r="V47" s="1"/>
      <c r="W47" s="1"/>
    </row>
    <row r="48" spans="1:23" ht="14.25" customHeight="1" x14ac:dyDescent="0.25">
      <c r="A48" s="1"/>
      <c r="B48" s="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1"/>
      <c r="Q48" s="1"/>
      <c r="R48" s="1"/>
      <c r="S48" s="1"/>
      <c r="T48" s="1"/>
      <c r="U48" s="1"/>
      <c r="V48" s="1"/>
      <c r="W48" s="1"/>
    </row>
    <row r="49" spans="1:23" ht="14.25" customHeight="1" x14ac:dyDescent="0.25">
      <c r="A49" s="1"/>
      <c r="B49" s="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1"/>
      <c r="Q49" s="1"/>
      <c r="R49" s="1"/>
      <c r="S49" s="1"/>
      <c r="T49" s="1"/>
      <c r="U49" s="1"/>
      <c r="V49" s="1"/>
      <c r="W49" s="1"/>
    </row>
    <row r="50" spans="1:23" ht="14.25" customHeight="1" x14ac:dyDescent="0.25">
      <c r="A50" s="1"/>
      <c r="B50" s="1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1"/>
      <c r="Q50" s="1"/>
      <c r="R50" s="1"/>
      <c r="S50" s="1"/>
      <c r="T50" s="1"/>
      <c r="U50" s="1"/>
      <c r="V50" s="1"/>
      <c r="W50" s="1"/>
    </row>
    <row r="51" spans="1:23" ht="14.25" customHeight="1" x14ac:dyDescent="0.25">
      <c r="A51" s="1"/>
      <c r="B51" s="1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1"/>
      <c r="Q51" s="1"/>
      <c r="R51" s="1"/>
      <c r="S51" s="1"/>
      <c r="T51" s="1"/>
      <c r="U51" s="1"/>
      <c r="V51" s="1"/>
      <c r="W51" s="1"/>
    </row>
    <row r="52" spans="1:23" ht="14.25" customHeight="1" x14ac:dyDescent="0.25">
      <c r="A52" s="1"/>
      <c r="B52" s="1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1"/>
      <c r="Q52" s="1"/>
      <c r="R52" s="1"/>
      <c r="S52" s="1"/>
      <c r="T52" s="1"/>
      <c r="U52" s="1"/>
      <c r="V52" s="1"/>
      <c r="W52" s="1"/>
    </row>
    <row r="53" spans="1:23" ht="14.25" customHeight="1" x14ac:dyDescent="0.25">
      <c r="A53" s="1"/>
      <c r="B53" s="1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1"/>
      <c r="Q53" s="1"/>
      <c r="R53" s="1"/>
      <c r="S53" s="1"/>
      <c r="T53" s="1"/>
      <c r="U53" s="1"/>
      <c r="V53" s="1"/>
      <c r="W53" s="1"/>
    </row>
    <row r="54" spans="1:23" ht="14.25" customHeight="1" x14ac:dyDescent="0.25">
      <c r="A54" s="1"/>
      <c r="B54" s="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1"/>
      <c r="Q54" s="1"/>
      <c r="R54" s="1"/>
      <c r="S54" s="1"/>
      <c r="T54" s="1"/>
      <c r="U54" s="1"/>
      <c r="V54" s="1"/>
      <c r="W54" s="1"/>
    </row>
    <row r="55" spans="1:23" ht="14.25" customHeight="1" x14ac:dyDescent="0.25">
      <c r="A55" s="1"/>
      <c r="B55" s="1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1"/>
      <c r="Q55" s="1"/>
      <c r="R55" s="1"/>
      <c r="S55" s="1"/>
      <c r="T55" s="1"/>
      <c r="U55" s="1"/>
      <c r="V55" s="1"/>
      <c r="W55" s="1"/>
    </row>
    <row r="56" spans="1:23" ht="14.25" customHeight="1" x14ac:dyDescent="0.25">
      <c r="A56" s="1"/>
      <c r="B56" s="1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1"/>
      <c r="Q56" s="1"/>
      <c r="R56" s="1"/>
      <c r="S56" s="1"/>
      <c r="T56" s="1"/>
      <c r="U56" s="1"/>
      <c r="V56" s="1"/>
      <c r="W56" s="1"/>
    </row>
    <row r="57" spans="1:23" ht="14.25" customHeight="1" x14ac:dyDescent="0.25">
      <c r="A57" s="1"/>
      <c r="B57" s="1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1"/>
      <c r="Q57" s="1"/>
      <c r="R57" s="1"/>
      <c r="S57" s="1"/>
      <c r="T57" s="1"/>
      <c r="U57" s="1"/>
      <c r="V57" s="1"/>
      <c r="W57" s="1"/>
    </row>
    <row r="58" spans="1:23" ht="14.25" customHeight="1" x14ac:dyDescent="0.25">
      <c r="A58" s="1"/>
      <c r="B58" s="1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1"/>
      <c r="Q58" s="1"/>
      <c r="R58" s="1"/>
      <c r="S58" s="1"/>
      <c r="T58" s="1"/>
      <c r="U58" s="1"/>
      <c r="V58" s="1"/>
      <c r="W58" s="1"/>
    </row>
    <row r="59" spans="1:23" ht="14.25" customHeight="1" x14ac:dyDescent="0.25">
      <c r="A59" s="1"/>
      <c r="B59" s="1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1"/>
      <c r="Q59" s="1"/>
      <c r="R59" s="1"/>
      <c r="S59" s="1"/>
      <c r="T59" s="1"/>
      <c r="U59" s="1"/>
      <c r="V59" s="1"/>
      <c r="W59" s="1"/>
    </row>
    <row r="60" spans="1:23" ht="14.25" customHeight="1" x14ac:dyDescent="0.25">
      <c r="A60" s="1"/>
      <c r="B60" s="1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1"/>
      <c r="Q60" s="1"/>
      <c r="R60" s="1"/>
      <c r="S60" s="1"/>
      <c r="T60" s="1"/>
      <c r="U60" s="1"/>
      <c r="V60" s="1"/>
      <c r="W60" s="1"/>
    </row>
    <row r="61" spans="1:23" ht="14.25" customHeight="1" x14ac:dyDescent="0.25">
      <c r="A61" s="1"/>
      <c r="B61" s="1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1"/>
      <c r="Q61" s="1"/>
      <c r="R61" s="1"/>
      <c r="S61" s="1"/>
      <c r="T61" s="1"/>
      <c r="U61" s="1"/>
      <c r="V61" s="1"/>
      <c r="W61" s="1"/>
    </row>
    <row r="62" spans="1:23" ht="14.25" customHeight="1" x14ac:dyDescent="0.25">
      <c r="A62" s="1"/>
      <c r="B62" s="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1"/>
      <c r="Q62" s="1"/>
      <c r="R62" s="1"/>
      <c r="S62" s="1"/>
      <c r="T62" s="1"/>
      <c r="U62" s="1"/>
      <c r="V62" s="1"/>
      <c r="W62" s="1"/>
    </row>
    <row r="63" spans="1:23" ht="14.25" customHeight="1" x14ac:dyDescent="0.25">
      <c r="A63" s="1"/>
      <c r="B63" s="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1"/>
      <c r="Q63" s="1"/>
      <c r="R63" s="1"/>
      <c r="S63" s="1"/>
      <c r="T63" s="1"/>
      <c r="U63" s="1"/>
      <c r="V63" s="1"/>
      <c r="W63" s="1"/>
    </row>
    <row r="64" spans="1:23" ht="14.25" customHeight="1" x14ac:dyDescent="0.25">
      <c r="A64" s="1"/>
      <c r="B64" s="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1"/>
      <c r="Q64" s="1"/>
      <c r="R64" s="1"/>
      <c r="S64" s="1"/>
      <c r="T64" s="1"/>
      <c r="U64" s="1"/>
      <c r="V64" s="1"/>
      <c r="W64" s="1"/>
    </row>
    <row r="65" spans="1:23" ht="14.25" customHeight="1" x14ac:dyDescent="0.25">
      <c r="A65" s="1"/>
      <c r="B65" s="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1"/>
      <c r="Q65" s="1"/>
      <c r="R65" s="1"/>
      <c r="S65" s="1"/>
      <c r="T65" s="1"/>
      <c r="U65" s="1"/>
      <c r="V65" s="1"/>
      <c r="W65" s="1"/>
    </row>
    <row r="66" spans="1:23" ht="14.25" customHeight="1" x14ac:dyDescent="0.25">
      <c r="A66" s="1"/>
      <c r="B66" s="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1"/>
      <c r="Q66" s="1"/>
      <c r="R66" s="1"/>
      <c r="S66" s="1"/>
      <c r="T66" s="1"/>
      <c r="U66" s="1"/>
      <c r="V66" s="1"/>
      <c r="W66" s="1"/>
    </row>
    <row r="67" spans="1:23" ht="14.25" customHeight="1" x14ac:dyDescent="0.25">
      <c r="A67" s="1"/>
      <c r="B67" s="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1"/>
      <c r="Q67" s="1"/>
      <c r="R67" s="1"/>
      <c r="S67" s="1"/>
      <c r="T67" s="1"/>
      <c r="U67" s="1"/>
      <c r="V67" s="1"/>
      <c r="W67" s="1"/>
    </row>
    <row r="68" spans="1:23" ht="14.25" customHeight="1" x14ac:dyDescent="0.25">
      <c r="A68" s="1"/>
      <c r="B68" s="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1"/>
      <c r="Q68" s="1"/>
      <c r="R68" s="1"/>
      <c r="S68" s="1"/>
      <c r="T68" s="1"/>
      <c r="U68" s="1"/>
      <c r="V68" s="1"/>
      <c r="W68" s="1"/>
    </row>
    <row r="69" spans="1:23" ht="14.25" customHeight="1" x14ac:dyDescent="0.25">
      <c r="A69" s="1"/>
      <c r="B69" s="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1"/>
      <c r="Q69" s="1"/>
      <c r="R69" s="1"/>
      <c r="S69" s="1"/>
      <c r="T69" s="1"/>
      <c r="U69" s="1"/>
      <c r="V69" s="1"/>
      <c r="W69" s="1"/>
    </row>
    <row r="70" spans="1:23" ht="14.25" customHeight="1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1"/>
      <c r="Q70" s="1"/>
      <c r="R70" s="1"/>
      <c r="S70" s="1"/>
      <c r="T70" s="1"/>
      <c r="U70" s="1"/>
      <c r="V70" s="1"/>
      <c r="W70" s="1"/>
    </row>
    <row r="71" spans="1:23" ht="14.25" customHeight="1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1"/>
      <c r="Q71" s="1"/>
      <c r="R71" s="1"/>
      <c r="S71" s="1"/>
      <c r="T71" s="1"/>
      <c r="U71" s="1"/>
      <c r="V71" s="1"/>
      <c r="W71" s="1"/>
    </row>
    <row r="72" spans="1:23" ht="14.25" customHeight="1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1"/>
      <c r="Q72" s="1"/>
      <c r="R72" s="1"/>
      <c r="S72" s="1"/>
      <c r="T72" s="1"/>
      <c r="U72" s="1"/>
      <c r="V72" s="1"/>
      <c r="W72" s="1"/>
    </row>
    <row r="73" spans="1:23" ht="14.25" customHeight="1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1"/>
      <c r="Q73" s="1"/>
      <c r="R73" s="1"/>
      <c r="S73" s="1"/>
      <c r="T73" s="1"/>
      <c r="U73" s="1"/>
      <c r="V73" s="1"/>
      <c r="W73" s="1"/>
    </row>
    <row r="74" spans="1:23" ht="14.25" customHeight="1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1"/>
      <c r="Q74" s="1"/>
      <c r="R74" s="1"/>
      <c r="S74" s="1"/>
      <c r="T74" s="1"/>
      <c r="U74" s="1"/>
      <c r="V74" s="1"/>
      <c r="W74" s="1"/>
    </row>
    <row r="75" spans="1:23" ht="14.25" customHeight="1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"/>
      <c r="Q75" s="1"/>
      <c r="R75" s="1"/>
      <c r="S75" s="1"/>
      <c r="T75" s="1"/>
      <c r="U75" s="1"/>
      <c r="V75" s="1"/>
      <c r="W75" s="1"/>
    </row>
    <row r="76" spans="1:23" ht="14.25" customHeight="1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"/>
      <c r="Q76" s="1"/>
      <c r="R76" s="1"/>
      <c r="S76" s="1"/>
      <c r="T76" s="1"/>
      <c r="U76" s="1"/>
      <c r="V76" s="1"/>
      <c r="W76" s="1"/>
    </row>
    <row r="77" spans="1:23" ht="14.25" customHeight="1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"/>
      <c r="Q77" s="1"/>
      <c r="R77" s="1"/>
      <c r="S77" s="1"/>
      <c r="T77" s="1"/>
      <c r="U77" s="1"/>
      <c r="V77" s="1"/>
      <c r="W77" s="1"/>
    </row>
    <row r="78" spans="1:23" ht="14.25" customHeight="1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"/>
      <c r="Q78" s="1"/>
      <c r="R78" s="1"/>
      <c r="S78" s="1"/>
      <c r="T78" s="1"/>
      <c r="U78" s="1"/>
      <c r="V78" s="1"/>
      <c r="W78" s="1"/>
    </row>
    <row r="79" spans="1:23" ht="14.25" customHeight="1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"/>
      <c r="Q79" s="1"/>
      <c r="R79" s="1"/>
      <c r="S79" s="1"/>
      <c r="T79" s="1"/>
      <c r="U79" s="1"/>
      <c r="V79" s="1"/>
      <c r="W79" s="1"/>
    </row>
    <row r="80" spans="1:23" ht="14.25" customHeight="1" x14ac:dyDescent="0.25">
      <c r="A80" s="1"/>
      <c r="B80" s="1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"/>
      <c r="Q80" s="1"/>
      <c r="R80" s="1"/>
      <c r="S80" s="1"/>
      <c r="T80" s="1"/>
      <c r="U80" s="1"/>
      <c r="V80" s="1"/>
      <c r="W80" s="1"/>
    </row>
    <row r="81" spans="1:23" ht="14.25" customHeight="1" x14ac:dyDescent="0.25">
      <c r="A81" s="1"/>
      <c r="B81" s="1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"/>
      <c r="Q81" s="1"/>
      <c r="R81" s="1"/>
      <c r="S81" s="1"/>
      <c r="T81" s="1"/>
      <c r="U81" s="1"/>
      <c r="V81" s="1"/>
      <c r="W81" s="1"/>
    </row>
    <row r="82" spans="1:23" ht="14.25" customHeight="1" x14ac:dyDescent="0.25">
      <c r="A82" s="1"/>
      <c r="B82" s="1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"/>
      <c r="Q82" s="1"/>
      <c r="R82" s="1"/>
      <c r="S82" s="1"/>
      <c r="T82" s="1"/>
      <c r="U82" s="1"/>
      <c r="V82" s="1"/>
      <c r="W82" s="1"/>
    </row>
    <row r="83" spans="1:23" ht="14.25" customHeight="1" x14ac:dyDescent="0.25">
      <c r="A83" s="1"/>
      <c r="B83" s="1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1"/>
      <c r="Q83" s="1"/>
      <c r="R83" s="1"/>
      <c r="S83" s="1"/>
      <c r="T83" s="1"/>
      <c r="U83" s="1"/>
      <c r="V83" s="1"/>
      <c r="W83" s="1"/>
    </row>
    <row r="84" spans="1:23" ht="14.25" customHeight="1" x14ac:dyDescent="0.25">
      <c r="A84" s="1"/>
      <c r="B84" s="1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1"/>
      <c r="Q84" s="1"/>
      <c r="R84" s="1"/>
      <c r="S84" s="1"/>
      <c r="T84" s="1"/>
      <c r="U84" s="1"/>
      <c r="V84" s="1"/>
      <c r="W84" s="1"/>
    </row>
    <row r="85" spans="1:23" ht="14.25" customHeight="1" x14ac:dyDescent="0.25">
      <c r="A85" s="1"/>
      <c r="B85" s="1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1"/>
      <c r="Q85" s="1"/>
      <c r="R85" s="1"/>
      <c r="S85" s="1"/>
      <c r="T85" s="1"/>
      <c r="U85" s="1"/>
      <c r="V85" s="1"/>
      <c r="W85" s="1"/>
    </row>
    <row r="86" spans="1:23" ht="14.25" customHeight="1" x14ac:dyDescent="0.25">
      <c r="A86" s="1"/>
      <c r="B86" s="1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1"/>
      <c r="Q86" s="1"/>
      <c r="R86" s="1"/>
      <c r="S86" s="1"/>
      <c r="T86" s="1"/>
      <c r="U86" s="1"/>
      <c r="V86" s="1"/>
      <c r="W86" s="1"/>
    </row>
    <row r="87" spans="1:23" ht="14.25" customHeight="1" x14ac:dyDescent="0.25">
      <c r="A87" s="1"/>
      <c r="B87" s="1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1"/>
      <c r="Q87" s="1"/>
      <c r="R87" s="1"/>
      <c r="S87" s="1"/>
      <c r="T87" s="1"/>
      <c r="U87" s="1"/>
      <c r="V87" s="1"/>
      <c r="W87" s="1"/>
    </row>
    <row r="88" spans="1:23" ht="14.25" customHeight="1" x14ac:dyDescent="0.25">
      <c r="A88" s="1"/>
      <c r="B88" s="1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1"/>
      <c r="Q88" s="1"/>
      <c r="R88" s="1"/>
      <c r="S88" s="1"/>
      <c r="T88" s="1"/>
      <c r="U88" s="1"/>
      <c r="V88" s="1"/>
      <c r="W88" s="1"/>
    </row>
    <row r="89" spans="1:23" ht="14.25" customHeight="1" x14ac:dyDescent="0.25">
      <c r="A89" s="1"/>
      <c r="B89" s="1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1"/>
      <c r="Q89" s="1"/>
      <c r="R89" s="1"/>
      <c r="S89" s="1"/>
      <c r="T89" s="1"/>
      <c r="U89" s="1"/>
      <c r="V89" s="1"/>
      <c r="W89" s="1"/>
    </row>
    <row r="90" spans="1:23" ht="14.25" customHeight="1" x14ac:dyDescent="0.25">
      <c r="A90" s="1"/>
      <c r="B90" s="1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1"/>
      <c r="Q90" s="1"/>
      <c r="R90" s="1"/>
      <c r="S90" s="1"/>
      <c r="T90" s="1"/>
      <c r="U90" s="1"/>
      <c r="V90" s="1"/>
      <c r="W90" s="1"/>
    </row>
    <row r="91" spans="1:23" ht="14.25" customHeight="1" x14ac:dyDescent="0.25">
      <c r="A91" s="1"/>
      <c r="B91" s="1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1"/>
      <c r="Q91" s="1"/>
      <c r="R91" s="1"/>
      <c r="S91" s="1"/>
      <c r="T91" s="1"/>
      <c r="U91" s="1"/>
      <c r="V91" s="1"/>
      <c r="W91" s="1"/>
    </row>
    <row r="92" spans="1:23" ht="14.25" customHeight="1" x14ac:dyDescent="0.25">
      <c r="A92" s="1"/>
      <c r="B92" s="1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1"/>
      <c r="Q92" s="1"/>
      <c r="R92" s="1"/>
      <c r="S92" s="1"/>
      <c r="T92" s="1"/>
      <c r="U92" s="1"/>
      <c r="V92" s="1"/>
      <c r="W92" s="1"/>
    </row>
    <row r="93" spans="1:23" ht="14.25" customHeight="1" x14ac:dyDescent="0.25">
      <c r="A93" s="1"/>
      <c r="B93" s="1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1"/>
      <c r="Q93" s="1"/>
      <c r="R93" s="1"/>
      <c r="S93" s="1"/>
      <c r="T93" s="1"/>
      <c r="U93" s="1"/>
      <c r="V93" s="1"/>
      <c r="W93" s="1"/>
    </row>
    <row r="94" spans="1:23" ht="14.25" customHeight="1" x14ac:dyDescent="0.25">
      <c r="A94" s="1"/>
      <c r="B94" s="1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1"/>
      <c r="Q94" s="1"/>
      <c r="R94" s="1"/>
      <c r="S94" s="1"/>
      <c r="T94" s="1"/>
      <c r="U94" s="1"/>
      <c r="V94" s="1"/>
      <c r="W94" s="1"/>
    </row>
    <row r="95" spans="1:23" ht="14.25" customHeight="1" x14ac:dyDescent="0.25">
      <c r="A95" s="1"/>
      <c r="B95" s="1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1"/>
      <c r="Q95" s="1"/>
      <c r="R95" s="1"/>
      <c r="S95" s="1"/>
      <c r="T95" s="1"/>
      <c r="U95" s="1"/>
      <c r="V95" s="1"/>
      <c r="W95" s="1"/>
    </row>
    <row r="96" spans="1:23" ht="14.25" customHeight="1" x14ac:dyDescent="0.25">
      <c r="A96" s="1"/>
      <c r="B96" s="1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1"/>
      <c r="Q96" s="1"/>
      <c r="R96" s="1"/>
      <c r="S96" s="1"/>
      <c r="T96" s="1"/>
      <c r="U96" s="1"/>
      <c r="V96" s="1"/>
      <c r="W96" s="1"/>
    </row>
    <row r="97" spans="1:23" ht="14.25" customHeight="1" x14ac:dyDescent="0.25">
      <c r="A97" s="1"/>
      <c r="B97" s="1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1"/>
      <c r="Q97" s="1"/>
      <c r="R97" s="1"/>
      <c r="S97" s="1"/>
      <c r="T97" s="1"/>
      <c r="U97" s="1"/>
      <c r="V97" s="1"/>
      <c r="W97" s="1"/>
    </row>
    <row r="98" spans="1:23" ht="14.25" customHeight="1" x14ac:dyDescent="0.25">
      <c r="A98" s="1"/>
      <c r="B98" s="1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1"/>
      <c r="Q98" s="1"/>
      <c r="R98" s="1"/>
      <c r="S98" s="1"/>
      <c r="T98" s="1"/>
      <c r="U98" s="1"/>
      <c r="V98" s="1"/>
      <c r="W98" s="1"/>
    </row>
    <row r="99" spans="1:23" ht="14.25" customHeight="1" x14ac:dyDescent="0.25">
      <c r="A99" s="1"/>
      <c r="B99" s="1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1"/>
      <c r="Q99" s="1"/>
      <c r="R99" s="1"/>
      <c r="S99" s="1"/>
      <c r="T99" s="1"/>
      <c r="U99" s="1"/>
      <c r="V99" s="1"/>
      <c r="W99" s="1"/>
    </row>
    <row r="100" spans="1:23" ht="14.25" customHeight="1" x14ac:dyDescent="0.25">
      <c r="A100" s="1"/>
      <c r="B100" s="1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1"/>
      <c r="Q100" s="1"/>
      <c r="R100" s="1"/>
      <c r="S100" s="1"/>
      <c r="T100" s="1"/>
      <c r="U100" s="1"/>
      <c r="V100" s="1"/>
      <c r="W100" s="1"/>
    </row>
    <row r="101" spans="1:23" ht="14.25" customHeight="1" x14ac:dyDescent="0.25">
      <c r="A101" s="1"/>
      <c r="B101" s="1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1"/>
      <c r="Q101" s="1"/>
      <c r="R101" s="1"/>
      <c r="S101" s="1"/>
      <c r="T101" s="1"/>
      <c r="U101" s="1"/>
      <c r="V101" s="1"/>
      <c r="W101" s="1"/>
    </row>
    <row r="102" spans="1:23" ht="14.25" customHeight="1" x14ac:dyDescent="0.25">
      <c r="A102" s="1"/>
      <c r="B102" s="1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1"/>
      <c r="Q102" s="1"/>
      <c r="R102" s="1"/>
      <c r="S102" s="1"/>
      <c r="T102" s="1"/>
      <c r="U102" s="1"/>
      <c r="V102" s="1"/>
      <c r="W102" s="1"/>
    </row>
    <row r="103" spans="1:23" ht="14.25" customHeight="1" x14ac:dyDescent="0.25">
      <c r="A103" s="1"/>
      <c r="B103" s="1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1"/>
      <c r="Q103" s="1"/>
      <c r="R103" s="1"/>
      <c r="S103" s="1"/>
      <c r="T103" s="1"/>
      <c r="U103" s="1"/>
      <c r="V103" s="1"/>
      <c r="W103" s="1"/>
    </row>
    <row r="104" spans="1:23" ht="14.25" customHeight="1" x14ac:dyDescent="0.25">
      <c r="A104" s="1"/>
      <c r="B104" s="1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1"/>
      <c r="Q104" s="1"/>
      <c r="R104" s="1"/>
      <c r="S104" s="1"/>
      <c r="T104" s="1"/>
      <c r="U104" s="1"/>
      <c r="V104" s="1"/>
      <c r="W104" s="1"/>
    </row>
    <row r="105" spans="1:23" ht="14.25" customHeight="1" x14ac:dyDescent="0.25">
      <c r="A105" s="1"/>
      <c r="B105" s="1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1"/>
      <c r="Q105" s="1"/>
      <c r="R105" s="1"/>
      <c r="S105" s="1"/>
      <c r="T105" s="1"/>
      <c r="U105" s="1"/>
      <c r="V105" s="1"/>
      <c r="W105" s="1"/>
    </row>
    <row r="106" spans="1:23" ht="14.25" customHeight="1" x14ac:dyDescent="0.25">
      <c r="A106" s="1"/>
      <c r="B106" s="1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1"/>
      <c r="Q106" s="1"/>
      <c r="R106" s="1"/>
      <c r="S106" s="1"/>
      <c r="T106" s="1"/>
      <c r="U106" s="1"/>
      <c r="V106" s="1"/>
      <c r="W106" s="1"/>
    </row>
    <row r="107" spans="1:23" ht="14.25" customHeight="1" x14ac:dyDescent="0.25">
      <c r="A107" s="1"/>
      <c r="B107" s="1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1"/>
      <c r="Q107" s="1"/>
      <c r="R107" s="1"/>
      <c r="S107" s="1"/>
      <c r="T107" s="1"/>
      <c r="U107" s="1"/>
      <c r="V107" s="1"/>
      <c r="W107" s="1"/>
    </row>
    <row r="108" spans="1:23" ht="14.25" customHeight="1" x14ac:dyDescent="0.25">
      <c r="A108" s="1"/>
      <c r="B108" s="1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1"/>
      <c r="Q108" s="1"/>
      <c r="R108" s="1"/>
      <c r="S108" s="1"/>
      <c r="T108" s="1"/>
      <c r="U108" s="1"/>
      <c r="V108" s="1"/>
      <c r="W108" s="1"/>
    </row>
    <row r="109" spans="1:23" ht="14.25" customHeight="1" x14ac:dyDescent="0.25">
      <c r="A109" s="1"/>
      <c r="B109" s="1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1"/>
      <c r="Q109" s="1"/>
      <c r="R109" s="1"/>
      <c r="S109" s="1"/>
      <c r="T109" s="1"/>
      <c r="U109" s="1"/>
      <c r="V109" s="1"/>
      <c r="W109" s="1"/>
    </row>
    <row r="110" spans="1:23" ht="14.25" customHeight="1" x14ac:dyDescent="0.25">
      <c r="A110" s="1"/>
      <c r="B110" s="1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1"/>
      <c r="Q110" s="1"/>
      <c r="R110" s="1"/>
      <c r="S110" s="1"/>
      <c r="T110" s="1"/>
      <c r="U110" s="1"/>
      <c r="V110" s="1"/>
      <c r="W110" s="1"/>
    </row>
    <row r="111" spans="1:23" ht="14.25" customHeight="1" x14ac:dyDescent="0.25">
      <c r="A111" s="1"/>
      <c r="B111" s="1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1"/>
      <c r="Q111" s="1"/>
      <c r="R111" s="1"/>
      <c r="S111" s="1"/>
      <c r="T111" s="1"/>
      <c r="U111" s="1"/>
      <c r="V111" s="1"/>
      <c r="W111" s="1"/>
    </row>
    <row r="112" spans="1:23" ht="14.25" customHeight="1" x14ac:dyDescent="0.25">
      <c r="A112" s="1"/>
      <c r="B112" s="1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1"/>
      <c r="Q112" s="1"/>
      <c r="R112" s="1"/>
      <c r="S112" s="1"/>
      <c r="T112" s="1"/>
      <c r="U112" s="1"/>
      <c r="V112" s="1"/>
      <c r="W112" s="1"/>
    </row>
    <row r="113" spans="1:23" ht="14.25" customHeight="1" x14ac:dyDescent="0.25">
      <c r="A113" s="1"/>
      <c r="B113" s="1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1"/>
      <c r="Q113" s="1"/>
      <c r="R113" s="1"/>
      <c r="S113" s="1"/>
      <c r="T113" s="1"/>
      <c r="U113" s="1"/>
      <c r="V113" s="1"/>
      <c r="W113" s="1"/>
    </row>
    <row r="114" spans="1:23" ht="14.25" customHeight="1" x14ac:dyDescent="0.25">
      <c r="A114" s="1"/>
      <c r="B114" s="1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1"/>
      <c r="Q114" s="1"/>
      <c r="R114" s="1"/>
      <c r="S114" s="1"/>
      <c r="T114" s="1"/>
      <c r="U114" s="1"/>
      <c r="V114" s="1"/>
      <c r="W114" s="1"/>
    </row>
    <row r="115" spans="1:23" ht="14.25" customHeight="1" x14ac:dyDescent="0.25">
      <c r="A115" s="1"/>
      <c r="B115" s="1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1"/>
      <c r="Q115" s="1"/>
      <c r="R115" s="1"/>
      <c r="S115" s="1"/>
      <c r="T115" s="1"/>
      <c r="U115" s="1"/>
      <c r="V115" s="1"/>
      <c r="W115" s="1"/>
    </row>
    <row r="116" spans="1:23" ht="14.25" customHeight="1" x14ac:dyDescent="0.25">
      <c r="A116" s="1"/>
      <c r="B116" s="1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1"/>
      <c r="Q116" s="1"/>
      <c r="R116" s="1"/>
      <c r="S116" s="1"/>
      <c r="T116" s="1"/>
      <c r="U116" s="1"/>
      <c r="V116" s="1"/>
      <c r="W116" s="1"/>
    </row>
    <row r="117" spans="1:23" ht="14.25" customHeight="1" x14ac:dyDescent="0.25">
      <c r="A117" s="1"/>
      <c r="B117" s="1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1"/>
      <c r="Q117" s="1"/>
      <c r="R117" s="1"/>
      <c r="S117" s="1"/>
      <c r="T117" s="1"/>
      <c r="U117" s="1"/>
      <c r="V117" s="1"/>
      <c r="W117" s="1"/>
    </row>
    <row r="118" spans="1:23" ht="14.25" customHeight="1" x14ac:dyDescent="0.25">
      <c r="A118" s="1"/>
      <c r="B118" s="1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1"/>
      <c r="Q118" s="1"/>
      <c r="R118" s="1"/>
      <c r="S118" s="1"/>
      <c r="T118" s="1"/>
      <c r="U118" s="1"/>
      <c r="V118" s="1"/>
      <c r="W118" s="1"/>
    </row>
    <row r="119" spans="1:23" ht="14.25" customHeight="1" x14ac:dyDescent="0.25">
      <c r="A119" s="1"/>
      <c r="B119" s="1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1"/>
      <c r="Q119" s="1"/>
      <c r="R119" s="1"/>
      <c r="S119" s="1"/>
      <c r="T119" s="1"/>
      <c r="U119" s="1"/>
      <c r="V119" s="1"/>
      <c r="W119" s="1"/>
    </row>
    <row r="120" spans="1:23" ht="14.25" customHeight="1" x14ac:dyDescent="0.25">
      <c r="A120" s="1"/>
      <c r="B120" s="1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1"/>
      <c r="Q120" s="1"/>
      <c r="R120" s="1"/>
      <c r="S120" s="1"/>
      <c r="T120" s="1"/>
      <c r="U120" s="1"/>
      <c r="V120" s="1"/>
      <c r="W120" s="1"/>
    </row>
    <row r="121" spans="1:23" ht="14.25" customHeight="1" x14ac:dyDescent="0.25">
      <c r="A121" s="1"/>
      <c r="B121" s="1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1"/>
      <c r="Q121" s="1"/>
      <c r="R121" s="1"/>
      <c r="S121" s="1"/>
      <c r="T121" s="1"/>
      <c r="U121" s="1"/>
      <c r="V121" s="1"/>
      <c r="W121" s="1"/>
    </row>
    <row r="122" spans="1:23" ht="14.25" customHeight="1" x14ac:dyDescent="0.25">
      <c r="A122" s="1"/>
      <c r="B122" s="1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1"/>
      <c r="Q122" s="1"/>
      <c r="R122" s="1"/>
      <c r="S122" s="1"/>
      <c r="T122" s="1"/>
      <c r="U122" s="1"/>
      <c r="V122" s="1"/>
      <c r="W122" s="1"/>
    </row>
    <row r="123" spans="1:23" ht="14.25" customHeight="1" x14ac:dyDescent="0.25">
      <c r="A123" s="1"/>
      <c r="B123" s="1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1"/>
      <c r="Q123" s="1"/>
      <c r="R123" s="1"/>
      <c r="S123" s="1"/>
      <c r="T123" s="1"/>
      <c r="U123" s="1"/>
      <c r="V123" s="1"/>
      <c r="W123" s="1"/>
    </row>
    <row r="124" spans="1:23" ht="14.25" customHeight="1" x14ac:dyDescent="0.25">
      <c r="A124" s="1"/>
      <c r="B124" s="1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1"/>
      <c r="Q124" s="1"/>
      <c r="R124" s="1"/>
      <c r="S124" s="1"/>
      <c r="T124" s="1"/>
      <c r="U124" s="1"/>
      <c r="V124" s="1"/>
      <c r="W124" s="1"/>
    </row>
    <row r="125" spans="1:23" ht="14.25" customHeight="1" x14ac:dyDescent="0.25">
      <c r="A125" s="1"/>
      <c r="B125" s="1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1"/>
      <c r="Q125" s="1"/>
      <c r="R125" s="1"/>
      <c r="S125" s="1"/>
      <c r="T125" s="1"/>
      <c r="U125" s="1"/>
      <c r="V125" s="1"/>
      <c r="W125" s="1"/>
    </row>
    <row r="126" spans="1:23" ht="14.25" customHeight="1" x14ac:dyDescent="0.25">
      <c r="A126" s="1"/>
      <c r="B126" s="1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1"/>
      <c r="Q126" s="1"/>
      <c r="R126" s="1"/>
      <c r="S126" s="1"/>
      <c r="T126" s="1"/>
      <c r="U126" s="1"/>
      <c r="V126" s="1"/>
      <c r="W126" s="1"/>
    </row>
    <row r="127" spans="1:23" ht="14.25" customHeight="1" x14ac:dyDescent="0.25">
      <c r="A127" s="1"/>
      <c r="B127" s="1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1"/>
      <c r="Q127" s="1"/>
      <c r="R127" s="1"/>
      <c r="S127" s="1"/>
      <c r="T127" s="1"/>
      <c r="U127" s="1"/>
      <c r="V127" s="1"/>
      <c r="W127" s="1"/>
    </row>
    <row r="128" spans="1:23" ht="14.25" customHeight="1" x14ac:dyDescent="0.25">
      <c r="A128" s="1"/>
      <c r="B128" s="1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1"/>
      <c r="Q128" s="1"/>
      <c r="R128" s="1"/>
      <c r="S128" s="1"/>
      <c r="T128" s="1"/>
      <c r="U128" s="1"/>
      <c r="V128" s="1"/>
      <c r="W128" s="1"/>
    </row>
    <row r="129" spans="1:23" ht="14.25" customHeight="1" x14ac:dyDescent="0.25">
      <c r="A129" s="1"/>
      <c r="B129" s="1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1"/>
      <c r="Q129" s="1"/>
      <c r="R129" s="1"/>
      <c r="S129" s="1"/>
      <c r="T129" s="1"/>
      <c r="U129" s="1"/>
      <c r="V129" s="1"/>
      <c r="W129" s="1"/>
    </row>
    <row r="130" spans="1:23" ht="14.25" customHeight="1" x14ac:dyDescent="0.25">
      <c r="A130" s="1"/>
      <c r="B130" s="1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1"/>
      <c r="Q130" s="1"/>
      <c r="R130" s="1"/>
      <c r="S130" s="1"/>
      <c r="T130" s="1"/>
      <c r="U130" s="1"/>
      <c r="V130" s="1"/>
      <c r="W130" s="1"/>
    </row>
    <row r="131" spans="1:23" ht="14.25" customHeight="1" x14ac:dyDescent="0.25">
      <c r="A131" s="1"/>
      <c r="B131" s="1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1"/>
      <c r="Q131" s="1"/>
      <c r="R131" s="1"/>
      <c r="S131" s="1"/>
      <c r="T131" s="1"/>
      <c r="U131" s="1"/>
      <c r="V131" s="1"/>
      <c r="W131" s="1"/>
    </row>
    <row r="132" spans="1:23" ht="14.25" customHeight="1" x14ac:dyDescent="0.25">
      <c r="A132" s="1"/>
      <c r="B132" s="1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1"/>
      <c r="Q132" s="1"/>
      <c r="R132" s="1"/>
      <c r="S132" s="1"/>
      <c r="T132" s="1"/>
      <c r="U132" s="1"/>
      <c r="V132" s="1"/>
      <c r="W132" s="1"/>
    </row>
    <row r="133" spans="1:23" ht="14.25" customHeight="1" x14ac:dyDescent="0.25">
      <c r="A133" s="1"/>
      <c r="B133" s="1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1"/>
      <c r="Q133" s="1"/>
      <c r="R133" s="1"/>
      <c r="S133" s="1"/>
      <c r="T133" s="1"/>
      <c r="U133" s="1"/>
      <c r="V133" s="1"/>
      <c r="W133" s="1"/>
    </row>
    <row r="134" spans="1:23" ht="14.25" customHeight="1" x14ac:dyDescent="0.25">
      <c r="A134" s="1"/>
      <c r="B134" s="1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1"/>
      <c r="Q134" s="1"/>
      <c r="R134" s="1"/>
      <c r="S134" s="1"/>
      <c r="T134" s="1"/>
      <c r="U134" s="1"/>
      <c r="V134" s="1"/>
      <c r="W134" s="1"/>
    </row>
    <row r="135" spans="1:23" ht="14.25" customHeight="1" x14ac:dyDescent="0.25">
      <c r="A135" s="1"/>
      <c r="B135" s="1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1"/>
      <c r="Q135" s="1"/>
      <c r="R135" s="1"/>
      <c r="S135" s="1"/>
      <c r="T135" s="1"/>
      <c r="U135" s="1"/>
      <c r="V135" s="1"/>
      <c r="W135" s="1"/>
    </row>
    <row r="136" spans="1:23" ht="14.25" customHeight="1" x14ac:dyDescent="0.25">
      <c r="A136" s="1"/>
      <c r="B136" s="1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1"/>
      <c r="Q136" s="1"/>
      <c r="R136" s="1"/>
      <c r="S136" s="1"/>
      <c r="T136" s="1"/>
      <c r="U136" s="1"/>
      <c r="V136" s="1"/>
      <c r="W136" s="1"/>
    </row>
    <row r="137" spans="1:23" ht="14.25" customHeight="1" x14ac:dyDescent="0.25">
      <c r="A137" s="1"/>
      <c r="B137" s="1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1"/>
      <c r="Q137" s="1"/>
      <c r="R137" s="1"/>
      <c r="S137" s="1"/>
      <c r="T137" s="1"/>
      <c r="U137" s="1"/>
      <c r="V137" s="1"/>
      <c r="W137" s="1"/>
    </row>
    <row r="138" spans="1:23" ht="14.25" customHeight="1" x14ac:dyDescent="0.25">
      <c r="A138" s="1"/>
      <c r="B138" s="1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1"/>
      <c r="Q138" s="1"/>
      <c r="R138" s="1"/>
      <c r="S138" s="1"/>
      <c r="T138" s="1"/>
      <c r="U138" s="1"/>
      <c r="V138" s="1"/>
      <c r="W138" s="1"/>
    </row>
    <row r="139" spans="1:23" ht="14.25" customHeight="1" x14ac:dyDescent="0.25">
      <c r="A139" s="1"/>
      <c r="B139" s="1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1"/>
      <c r="Q139" s="1"/>
      <c r="R139" s="1"/>
      <c r="S139" s="1"/>
      <c r="T139" s="1"/>
      <c r="U139" s="1"/>
      <c r="V139" s="1"/>
      <c r="W139" s="1"/>
    </row>
    <row r="140" spans="1:23" ht="14.25" customHeight="1" x14ac:dyDescent="0.25">
      <c r="A140" s="1"/>
      <c r="B140" s="1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1"/>
      <c r="Q140" s="1"/>
      <c r="R140" s="1"/>
      <c r="S140" s="1"/>
      <c r="T140" s="1"/>
      <c r="U140" s="1"/>
      <c r="V140" s="1"/>
      <c r="W140" s="1"/>
    </row>
    <row r="141" spans="1:23" ht="14.25" customHeight="1" x14ac:dyDescent="0.25">
      <c r="A141" s="1"/>
      <c r="B141" s="1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1"/>
      <c r="Q141" s="1"/>
      <c r="R141" s="1"/>
      <c r="S141" s="1"/>
      <c r="T141" s="1"/>
      <c r="U141" s="1"/>
      <c r="V141" s="1"/>
      <c r="W141" s="1"/>
    </row>
    <row r="142" spans="1:23" ht="14.25" customHeight="1" x14ac:dyDescent="0.25">
      <c r="A142" s="1"/>
      <c r="B142" s="1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1"/>
      <c r="Q142" s="1"/>
      <c r="R142" s="1"/>
      <c r="S142" s="1"/>
      <c r="T142" s="1"/>
      <c r="U142" s="1"/>
      <c r="V142" s="1"/>
      <c r="W142" s="1"/>
    </row>
    <row r="143" spans="1:23" ht="14.25" customHeight="1" x14ac:dyDescent="0.25">
      <c r="A143" s="1"/>
      <c r="B143" s="1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1"/>
      <c r="Q143" s="1"/>
      <c r="R143" s="1"/>
      <c r="S143" s="1"/>
      <c r="T143" s="1"/>
      <c r="U143" s="1"/>
      <c r="V143" s="1"/>
      <c r="W143" s="1"/>
    </row>
    <row r="144" spans="1:23" ht="14.25" customHeight="1" x14ac:dyDescent="0.25">
      <c r="A144" s="1"/>
      <c r="B144" s="1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1"/>
      <c r="Q144" s="1"/>
      <c r="R144" s="1"/>
      <c r="S144" s="1"/>
      <c r="T144" s="1"/>
      <c r="U144" s="1"/>
      <c r="V144" s="1"/>
      <c r="W144" s="1"/>
    </row>
    <row r="145" spans="1:23" ht="14.25" customHeight="1" x14ac:dyDescent="0.25">
      <c r="A145" s="1"/>
      <c r="B145" s="1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1"/>
      <c r="Q145" s="1"/>
      <c r="R145" s="1"/>
      <c r="S145" s="1"/>
      <c r="T145" s="1"/>
      <c r="U145" s="1"/>
      <c r="V145" s="1"/>
      <c r="W145" s="1"/>
    </row>
    <row r="146" spans="1:23" ht="14.25" customHeight="1" x14ac:dyDescent="0.25">
      <c r="A146" s="1"/>
      <c r="B146" s="1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1"/>
      <c r="Q146" s="1"/>
      <c r="R146" s="1"/>
      <c r="S146" s="1"/>
      <c r="T146" s="1"/>
      <c r="U146" s="1"/>
      <c r="V146" s="1"/>
      <c r="W146" s="1"/>
    </row>
    <row r="147" spans="1:23" ht="14.25" customHeight="1" x14ac:dyDescent="0.25">
      <c r="A147" s="1"/>
      <c r="B147" s="1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1"/>
      <c r="Q147" s="1"/>
      <c r="R147" s="1"/>
      <c r="S147" s="1"/>
      <c r="T147" s="1"/>
      <c r="U147" s="1"/>
      <c r="V147" s="1"/>
      <c r="W147" s="1"/>
    </row>
    <row r="148" spans="1:23" ht="14.25" customHeight="1" x14ac:dyDescent="0.25">
      <c r="A148" s="1"/>
      <c r="B148" s="1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1"/>
      <c r="Q148" s="1"/>
      <c r="R148" s="1"/>
      <c r="S148" s="1"/>
      <c r="T148" s="1"/>
      <c r="U148" s="1"/>
      <c r="V148" s="1"/>
      <c r="W148" s="1"/>
    </row>
    <row r="149" spans="1:23" ht="14.25" customHeight="1" x14ac:dyDescent="0.25">
      <c r="A149" s="1"/>
      <c r="B149" s="1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1"/>
      <c r="Q149" s="1"/>
      <c r="R149" s="1"/>
      <c r="S149" s="1"/>
      <c r="T149" s="1"/>
      <c r="U149" s="1"/>
      <c r="V149" s="1"/>
      <c r="W149" s="1"/>
    </row>
    <row r="150" spans="1:23" ht="14.25" customHeight="1" x14ac:dyDescent="0.25">
      <c r="A150" s="1"/>
      <c r="B150" s="1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1"/>
      <c r="Q150" s="1"/>
      <c r="R150" s="1"/>
      <c r="S150" s="1"/>
      <c r="T150" s="1"/>
      <c r="U150" s="1"/>
      <c r="V150" s="1"/>
      <c r="W150" s="1"/>
    </row>
    <row r="151" spans="1:23" ht="14.25" customHeight="1" x14ac:dyDescent="0.25">
      <c r="A151" s="1"/>
      <c r="B151" s="1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1"/>
      <c r="Q151" s="1"/>
      <c r="R151" s="1"/>
      <c r="S151" s="1"/>
      <c r="T151" s="1"/>
      <c r="U151" s="1"/>
      <c r="V151" s="1"/>
      <c r="W151" s="1"/>
    </row>
    <row r="152" spans="1:23" ht="14.25" customHeight="1" x14ac:dyDescent="0.25">
      <c r="A152" s="1"/>
      <c r="B152" s="1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1"/>
      <c r="Q152" s="1"/>
      <c r="R152" s="1"/>
      <c r="S152" s="1"/>
      <c r="T152" s="1"/>
      <c r="U152" s="1"/>
      <c r="V152" s="1"/>
      <c r="W152" s="1"/>
    </row>
    <row r="153" spans="1:23" ht="14.25" customHeight="1" x14ac:dyDescent="0.25">
      <c r="A153" s="1"/>
      <c r="B153" s="1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1"/>
      <c r="Q153" s="1"/>
      <c r="R153" s="1"/>
      <c r="S153" s="1"/>
      <c r="T153" s="1"/>
      <c r="U153" s="1"/>
      <c r="V153" s="1"/>
      <c r="W153" s="1"/>
    </row>
    <row r="154" spans="1:23" ht="14.25" customHeight="1" x14ac:dyDescent="0.25">
      <c r="A154" s="1"/>
      <c r="B154" s="1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1"/>
      <c r="Q154" s="1"/>
      <c r="R154" s="1"/>
      <c r="S154" s="1"/>
      <c r="T154" s="1"/>
      <c r="U154" s="1"/>
      <c r="V154" s="1"/>
      <c r="W154" s="1"/>
    </row>
    <row r="155" spans="1:23" ht="14.25" customHeight="1" x14ac:dyDescent="0.25">
      <c r="A155" s="1"/>
      <c r="B155" s="1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1"/>
      <c r="Q155" s="1"/>
      <c r="R155" s="1"/>
      <c r="S155" s="1"/>
      <c r="T155" s="1"/>
      <c r="U155" s="1"/>
      <c r="V155" s="1"/>
      <c r="W155" s="1"/>
    </row>
    <row r="156" spans="1:23" ht="14.25" customHeight="1" x14ac:dyDescent="0.25">
      <c r="A156" s="1"/>
      <c r="B156" s="1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1"/>
      <c r="Q156" s="1"/>
      <c r="R156" s="1"/>
      <c r="S156" s="1"/>
      <c r="T156" s="1"/>
      <c r="U156" s="1"/>
      <c r="V156" s="1"/>
      <c r="W156" s="1"/>
    </row>
    <row r="157" spans="1:23" ht="14.25" customHeight="1" x14ac:dyDescent="0.25">
      <c r="A157" s="1"/>
      <c r="B157" s="1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1"/>
      <c r="Q157" s="1"/>
      <c r="R157" s="1"/>
      <c r="S157" s="1"/>
      <c r="T157" s="1"/>
      <c r="U157" s="1"/>
      <c r="V157" s="1"/>
      <c r="W157" s="1"/>
    </row>
    <row r="158" spans="1:23" ht="14.25" customHeight="1" x14ac:dyDescent="0.25">
      <c r="A158" s="1"/>
      <c r="B158" s="1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1"/>
      <c r="Q158" s="1"/>
      <c r="R158" s="1"/>
      <c r="S158" s="1"/>
      <c r="T158" s="1"/>
      <c r="U158" s="1"/>
      <c r="V158" s="1"/>
      <c r="W158" s="1"/>
    </row>
    <row r="159" spans="1:23" ht="14.25" customHeight="1" x14ac:dyDescent="0.25">
      <c r="A159" s="1"/>
      <c r="B159" s="1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1"/>
      <c r="Q159" s="1"/>
      <c r="R159" s="1"/>
      <c r="S159" s="1"/>
      <c r="T159" s="1"/>
      <c r="U159" s="1"/>
      <c r="V159" s="1"/>
      <c r="W159" s="1"/>
    </row>
    <row r="160" spans="1:23" ht="14.25" customHeight="1" x14ac:dyDescent="0.25">
      <c r="A160" s="1"/>
      <c r="B160" s="1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1"/>
      <c r="Q160" s="1"/>
      <c r="R160" s="1"/>
      <c r="S160" s="1"/>
      <c r="T160" s="1"/>
      <c r="U160" s="1"/>
      <c r="V160" s="1"/>
      <c r="W160" s="1"/>
    </row>
    <row r="161" spans="1:23" ht="14.25" customHeight="1" x14ac:dyDescent="0.25">
      <c r="A161" s="1"/>
      <c r="B161" s="1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1"/>
      <c r="Q161" s="1"/>
      <c r="R161" s="1"/>
      <c r="S161" s="1"/>
      <c r="T161" s="1"/>
      <c r="U161" s="1"/>
      <c r="V161" s="1"/>
      <c r="W161" s="1"/>
    </row>
    <row r="162" spans="1:23" ht="14.25" customHeight="1" x14ac:dyDescent="0.25">
      <c r="A162" s="1"/>
      <c r="B162" s="1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1"/>
      <c r="Q162" s="1"/>
      <c r="R162" s="1"/>
      <c r="S162" s="1"/>
      <c r="T162" s="1"/>
      <c r="U162" s="1"/>
      <c r="V162" s="1"/>
      <c r="W162" s="1"/>
    </row>
    <row r="163" spans="1:23" ht="14.25" customHeight="1" x14ac:dyDescent="0.25">
      <c r="A163" s="1"/>
      <c r="B163" s="1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1"/>
      <c r="Q163" s="1"/>
      <c r="R163" s="1"/>
      <c r="S163" s="1"/>
      <c r="T163" s="1"/>
      <c r="U163" s="1"/>
      <c r="V163" s="1"/>
      <c r="W163" s="1"/>
    </row>
    <row r="164" spans="1:23" ht="14.25" customHeight="1" x14ac:dyDescent="0.25">
      <c r="A164" s="1"/>
      <c r="B164" s="1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1"/>
      <c r="Q164" s="1"/>
      <c r="R164" s="1"/>
      <c r="S164" s="1"/>
      <c r="T164" s="1"/>
      <c r="U164" s="1"/>
      <c r="V164" s="1"/>
      <c r="W164" s="1"/>
    </row>
    <row r="165" spans="1:23" ht="14.25" customHeight="1" x14ac:dyDescent="0.25">
      <c r="A165" s="1"/>
      <c r="B165" s="1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1"/>
      <c r="Q165" s="1"/>
      <c r="R165" s="1"/>
      <c r="S165" s="1"/>
      <c r="T165" s="1"/>
      <c r="U165" s="1"/>
      <c r="V165" s="1"/>
      <c r="W165" s="1"/>
    </row>
    <row r="166" spans="1:23" ht="14.25" customHeight="1" x14ac:dyDescent="0.25">
      <c r="A166" s="1"/>
      <c r="B166" s="1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1"/>
      <c r="Q166" s="1"/>
      <c r="R166" s="1"/>
      <c r="S166" s="1"/>
      <c r="T166" s="1"/>
      <c r="U166" s="1"/>
      <c r="V166" s="1"/>
      <c r="W166" s="1"/>
    </row>
    <row r="167" spans="1:23" ht="14.25" customHeight="1" x14ac:dyDescent="0.25">
      <c r="A167" s="1"/>
      <c r="B167" s="1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1"/>
      <c r="Q167" s="1"/>
      <c r="R167" s="1"/>
      <c r="S167" s="1"/>
      <c r="T167" s="1"/>
      <c r="U167" s="1"/>
      <c r="V167" s="1"/>
      <c r="W167" s="1"/>
    </row>
    <row r="168" spans="1:23" ht="14.25" customHeight="1" x14ac:dyDescent="0.25">
      <c r="A168" s="1"/>
      <c r="B168" s="1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1"/>
      <c r="Q168" s="1"/>
      <c r="R168" s="1"/>
      <c r="S168" s="1"/>
      <c r="T168" s="1"/>
      <c r="U168" s="1"/>
      <c r="V168" s="1"/>
      <c r="W168" s="1"/>
    </row>
    <row r="169" spans="1:23" ht="14.25" customHeight="1" x14ac:dyDescent="0.25">
      <c r="A169" s="1"/>
      <c r="B169" s="1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1"/>
      <c r="Q169" s="1"/>
      <c r="R169" s="1"/>
      <c r="S169" s="1"/>
      <c r="T169" s="1"/>
      <c r="U169" s="1"/>
      <c r="V169" s="1"/>
      <c r="W169" s="1"/>
    </row>
    <row r="170" spans="1:23" ht="14.25" customHeight="1" x14ac:dyDescent="0.25">
      <c r="A170" s="1"/>
      <c r="B170" s="1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1"/>
      <c r="Q170" s="1"/>
      <c r="R170" s="1"/>
      <c r="S170" s="1"/>
      <c r="T170" s="1"/>
      <c r="U170" s="1"/>
      <c r="V170" s="1"/>
      <c r="W170" s="1"/>
    </row>
    <row r="171" spans="1:23" ht="14.25" customHeight="1" x14ac:dyDescent="0.25">
      <c r="A171" s="1"/>
      <c r="B171" s="1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1"/>
      <c r="Q171" s="1"/>
      <c r="R171" s="1"/>
      <c r="S171" s="1"/>
      <c r="T171" s="1"/>
      <c r="U171" s="1"/>
      <c r="V171" s="1"/>
      <c r="W171" s="1"/>
    </row>
    <row r="172" spans="1:23" ht="14.25" customHeight="1" x14ac:dyDescent="0.25">
      <c r="A172" s="1"/>
      <c r="B172" s="1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1"/>
      <c r="Q172" s="1"/>
      <c r="R172" s="1"/>
      <c r="S172" s="1"/>
      <c r="T172" s="1"/>
      <c r="U172" s="1"/>
      <c r="V172" s="1"/>
      <c r="W172" s="1"/>
    </row>
    <row r="173" spans="1:23" ht="14.25" customHeight="1" x14ac:dyDescent="0.25">
      <c r="A173" s="1"/>
      <c r="B173" s="1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1"/>
      <c r="Q173" s="1"/>
      <c r="R173" s="1"/>
      <c r="S173" s="1"/>
      <c r="T173" s="1"/>
      <c r="U173" s="1"/>
      <c r="V173" s="1"/>
      <c r="W173" s="1"/>
    </row>
    <row r="174" spans="1:23" ht="14.25" customHeight="1" x14ac:dyDescent="0.25">
      <c r="A174" s="1"/>
      <c r="B174" s="1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1"/>
      <c r="Q174" s="1"/>
      <c r="R174" s="1"/>
      <c r="S174" s="1"/>
      <c r="T174" s="1"/>
      <c r="U174" s="1"/>
      <c r="V174" s="1"/>
      <c r="W174" s="1"/>
    </row>
    <row r="175" spans="1:23" ht="14.25" customHeight="1" x14ac:dyDescent="0.25">
      <c r="A175" s="1"/>
      <c r="B175" s="1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1"/>
      <c r="Q175" s="1"/>
      <c r="R175" s="1"/>
      <c r="S175" s="1"/>
      <c r="T175" s="1"/>
      <c r="U175" s="1"/>
      <c r="V175" s="1"/>
      <c r="W175" s="1"/>
    </row>
    <row r="176" spans="1:23" ht="14.25" customHeight="1" x14ac:dyDescent="0.25">
      <c r="A176" s="1"/>
      <c r="B176" s="1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1"/>
      <c r="Q176" s="1"/>
      <c r="R176" s="1"/>
      <c r="S176" s="1"/>
      <c r="T176" s="1"/>
      <c r="U176" s="1"/>
      <c r="V176" s="1"/>
      <c r="W176" s="1"/>
    </row>
    <row r="177" spans="1:23" ht="14.25" customHeight="1" x14ac:dyDescent="0.25">
      <c r="A177" s="1"/>
      <c r="B177" s="1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1"/>
      <c r="Q177" s="1"/>
      <c r="R177" s="1"/>
      <c r="S177" s="1"/>
      <c r="T177" s="1"/>
      <c r="U177" s="1"/>
      <c r="V177" s="1"/>
      <c r="W177" s="1"/>
    </row>
    <row r="178" spans="1:23" ht="14.25" customHeight="1" x14ac:dyDescent="0.25">
      <c r="A178" s="1"/>
      <c r="B178" s="1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1"/>
      <c r="Q178" s="1"/>
      <c r="R178" s="1"/>
      <c r="S178" s="1"/>
      <c r="T178" s="1"/>
      <c r="U178" s="1"/>
      <c r="V178" s="1"/>
      <c r="W178" s="1"/>
    </row>
    <row r="179" spans="1:23" ht="14.25" customHeight="1" x14ac:dyDescent="0.25">
      <c r="A179" s="1"/>
      <c r="B179" s="1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1"/>
      <c r="Q179" s="1"/>
      <c r="R179" s="1"/>
      <c r="S179" s="1"/>
      <c r="T179" s="1"/>
      <c r="U179" s="1"/>
      <c r="V179" s="1"/>
      <c r="W179" s="1"/>
    </row>
    <row r="180" spans="1:23" ht="14.25" customHeight="1" x14ac:dyDescent="0.25">
      <c r="A180" s="1"/>
      <c r="B180" s="1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1"/>
      <c r="Q180" s="1"/>
      <c r="R180" s="1"/>
      <c r="S180" s="1"/>
      <c r="T180" s="1"/>
      <c r="U180" s="1"/>
      <c r="V180" s="1"/>
      <c r="W180" s="1"/>
    </row>
    <row r="181" spans="1:23" ht="14.25" customHeight="1" x14ac:dyDescent="0.25">
      <c r="A181" s="1"/>
      <c r="B181" s="1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1"/>
      <c r="Q181" s="1"/>
      <c r="R181" s="1"/>
      <c r="S181" s="1"/>
      <c r="T181" s="1"/>
      <c r="U181" s="1"/>
      <c r="V181" s="1"/>
      <c r="W181" s="1"/>
    </row>
    <row r="182" spans="1:23" ht="14.25" customHeight="1" x14ac:dyDescent="0.25">
      <c r="A182" s="1"/>
      <c r="B182" s="1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1"/>
      <c r="Q182" s="1"/>
      <c r="R182" s="1"/>
      <c r="S182" s="1"/>
      <c r="T182" s="1"/>
      <c r="U182" s="1"/>
      <c r="V182" s="1"/>
      <c r="W182" s="1"/>
    </row>
    <row r="183" spans="1:23" ht="14.25" customHeight="1" x14ac:dyDescent="0.25">
      <c r="A183" s="1"/>
      <c r="B183" s="1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1"/>
      <c r="Q183" s="1"/>
      <c r="R183" s="1"/>
      <c r="S183" s="1"/>
      <c r="T183" s="1"/>
      <c r="U183" s="1"/>
      <c r="V183" s="1"/>
      <c r="W183" s="1"/>
    </row>
    <row r="184" spans="1:23" ht="14.25" customHeight="1" x14ac:dyDescent="0.25">
      <c r="A184" s="1"/>
      <c r="B184" s="1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1"/>
      <c r="Q184" s="1"/>
      <c r="R184" s="1"/>
      <c r="S184" s="1"/>
      <c r="T184" s="1"/>
      <c r="U184" s="1"/>
      <c r="V184" s="1"/>
      <c r="W184" s="1"/>
    </row>
    <row r="185" spans="1:23" ht="14.25" customHeight="1" x14ac:dyDescent="0.25">
      <c r="A185" s="1"/>
      <c r="B185" s="1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1"/>
      <c r="Q185" s="1"/>
      <c r="R185" s="1"/>
      <c r="S185" s="1"/>
      <c r="T185" s="1"/>
      <c r="U185" s="1"/>
      <c r="V185" s="1"/>
      <c r="W185" s="1"/>
    </row>
    <row r="186" spans="1:23" ht="14.25" customHeight="1" x14ac:dyDescent="0.25">
      <c r="A186" s="1"/>
      <c r="B186" s="1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1"/>
      <c r="Q186" s="1"/>
      <c r="R186" s="1"/>
      <c r="S186" s="1"/>
      <c r="T186" s="1"/>
      <c r="U186" s="1"/>
      <c r="V186" s="1"/>
      <c r="W186" s="1"/>
    </row>
    <row r="187" spans="1:23" ht="14.25" customHeight="1" x14ac:dyDescent="0.25">
      <c r="A187" s="1"/>
      <c r="B187" s="1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1"/>
      <c r="Q187" s="1"/>
      <c r="R187" s="1"/>
      <c r="S187" s="1"/>
      <c r="T187" s="1"/>
      <c r="U187" s="1"/>
      <c r="V187" s="1"/>
      <c r="W187" s="1"/>
    </row>
    <row r="188" spans="1:23" ht="14.25" customHeight="1" x14ac:dyDescent="0.25">
      <c r="A188" s="1"/>
      <c r="B188" s="1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1"/>
      <c r="Q188" s="1"/>
      <c r="R188" s="1"/>
      <c r="S188" s="1"/>
      <c r="T188" s="1"/>
      <c r="U188" s="1"/>
      <c r="V188" s="1"/>
      <c r="W188" s="1"/>
    </row>
    <row r="189" spans="1:23" ht="14.25" customHeight="1" x14ac:dyDescent="0.25">
      <c r="A189" s="1"/>
      <c r="B189" s="1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1"/>
      <c r="Q189" s="1"/>
      <c r="R189" s="1"/>
      <c r="S189" s="1"/>
      <c r="T189" s="1"/>
      <c r="U189" s="1"/>
      <c r="V189" s="1"/>
      <c r="W189" s="1"/>
    </row>
    <row r="190" spans="1:23" ht="14.25" customHeight="1" x14ac:dyDescent="0.25">
      <c r="A190" s="1"/>
      <c r="B190" s="1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1"/>
      <c r="Q190" s="1"/>
      <c r="R190" s="1"/>
      <c r="S190" s="1"/>
      <c r="T190" s="1"/>
      <c r="U190" s="1"/>
      <c r="V190" s="1"/>
      <c r="W190" s="1"/>
    </row>
    <row r="191" spans="1:23" ht="14.25" customHeight="1" x14ac:dyDescent="0.25">
      <c r="A191" s="1"/>
      <c r="B191" s="1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1"/>
      <c r="Q191" s="1"/>
      <c r="R191" s="1"/>
      <c r="S191" s="1"/>
      <c r="T191" s="1"/>
      <c r="U191" s="1"/>
      <c r="V191" s="1"/>
      <c r="W191" s="1"/>
    </row>
    <row r="192" spans="1:23" ht="14.25" customHeight="1" x14ac:dyDescent="0.25">
      <c r="A192" s="1"/>
      <c r="B192" s="1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1"/>
      <c r="Q192" s="1"/>
      <c r="R192" s="1"/>
      <c r="S192" s="1"/>
      <c r="T192" s="1"/>
      <c r="U192" s="1"/>
      <c r="V192" s="1"/>
      <c r="W192" s="1"/>
    </row>
    <row r="193" spans="1:23" ht="14.25" customHeight="1" x14ac:dyDescent="0.25">
      <c r="A193" s="1"/>
      <c r="B193" s="1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1"/>
      <c r="Q193" s="1"/>
      <c r="R193" s="1"/>
      <c r="S193" s="1"/>
      <c r="T193" s="1"/>
      <c r="U193" s="1"/>
      <c r="V193" s="1"/>
      <c r="W193" s="1"/>
    </row>
    <row r="194" spans="1:23" ht="14.25" customHeight="1" x14ac:dyDescent="0.25">
      <c r="A194" s="1"/>
      <c r="B194" s="1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1"/>
      <c r="Q194" s="1"/>
      <c r="R194" s="1"/>
      <c r="S194" s="1"/>
      <c r="T194" s="1"/>
      <c r="U194" s="1"/>
      <c r="V194" s="1"/>
      <c r="W194" s="1"/>
    </row>
    <row r="195" spans="1:23" ht="14.25" customHeight="1" x14ac:dyDescent="0.25">
      <c r="A195" s="1"/>
      <c r="B195" s="1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1"/>
      <c r="Q195" s="1"/>
      <c r="R195" s="1"/>
      <c r="S195" s="1"/>
      <c r="T195" s="1"/>
      <c r="U195" s="1"/>
      <c r="V195" s="1"/>
      <c r="W195" s="1"/>
    </row>
    <row r="196" spans="1:23" ht="14.25" customHeight="1" x14ac:dyDescent="0.25">
      <c r="A196" s="1"/>
      <c r="B196" s="1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1"/>
      <c r="Q196" s="1"/>
      <c r="R196" s="1"/>
      <c r="S196" s="1"/>
      <c r="T196" s="1"/>
      <c r="U196" s="1"/>
      <c r="V196" s="1"/>
      <c r="W196" s="1"/>
    </row>
    <row r="197" spans="1:23" ht="14.25" customHeight="1" x14ac:dyDescent="0.25">
      <c r="A197" s="1"/>
      <c r="B197" s="1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1"/>
      <c r="Q197" s="1"/>
      <c r="R197" s="1"/>
      <c r="S197" s="1"/>
      <c r="T197" s="1"/>
      <c r="U197" s="1"/>
      <c r="V197" s="1"/>
      <c r="W197" s="1"/>
    </row>
    <row r="198" spans="1:23" ht="14.25" customHeight="1" x14ac:dyDescent="0.25">
      <c r="A198" s="1"/>
      <c r="B198" s="1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1"/>
      <c r="Q198" s="1"/>
      <c r="R198" s="1"/>
      <c r="S198" s="1"/>
      <c r="T198" s="1"/>
      <c r="U198" s="1"/>
      <c r="V198" s="1"/>
      <c r="W198" s="1"/>
    </row>
    <row r="199" spans="1:23" ht="14.25" customHeight="1" x14ac:dyDescent="0.25">
      <c r="A199" s="1"/>
      <c r="B199" s="1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1"/>
      <c r="Q199" s="1"/>
      <c r="R199" s="1"/>
      <c r="S199" s="1"/>
      <c r="T199" s="1"/>
      <c r="U199" s="1"/>
      <c r="V199" s="1"/>
      <c r="W199" s="1"/>
    </row>
    <row r="200" spans="1:23" ht="14.25" customHeight="1" x14ac:dyDescent="0.25">
      <c r="A200" s="1"/>
      <c r="B200" s="1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1"/>
      <c r="Q200" s="1"/>
      <c r="R200" s="1"/>
      <c r="S200" s="1"/>
      <c r="T200" s="1"/>
      <c r="U200" s="1"/>
      <c r="V200" s="1"/>
      <c r="W200" s="1"/>
    </row>
    <row r="201" spans="1:23" ht="14.25" customHeight="1" x14ac:dyDescent="0.25">
      <c r="A201" s="1"/>
      <c r="B201" s="1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1"/>
      <c r="Q201" s="1"/>
      <c r="R201" s="1"/>
      <c r="S201" s="1"/>
      <c r="T201" s="1"/>
      <c r="U201" s="1"/>
      <c r="V201" s="1"/>
      <c r="W201" s="1"/>
    </row>
    <row r="202" spans="1:23" ht="14.25" customHeight="1" x14ac:dyDescent="0.25">
      <c r="A202" s="1"/>
      <c r="B202" s="1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1"/>
      <c r="Q202" s="1"/>
      <c r="R202" s="1"/>
      <c r="S202" s="1"/>
      <c r="T202" s="1"/>
      <c r="U202" s="1"/>
      <c r="V202" s="1"/>
      <c r="W202" s="1"/>
    </row>
    <row r="203" spans="1:23" ht="14.25" customHeight="1" x14ac:dyDescent="0.25">
      <c r="A203" s="1"/>
      <c r="B203" s="1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1"/>
      <c r="Q203" s="1"/>
      <c r="R203" s="1"/>
      <c r="S203" s="1"/>
      <c r="T203" s="1"/>
      <c r="U203" s="1"/>
      <c r="V203" s="1"/>
      <c r="W203" s="1"/>
    </row>
    <row r="204" spans="1:23" ht="14.25" customHeight="1" x14ac:dyDescent="0.25">
      <c r="A204" s="1"/>
      <c r="B204" s="1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1"/>
      <c r="Q204" s="1"/>
      <c r="R204" s="1"/>
      <c r="S204" s="1"/>
      <c r="T204" s="1"/>
      <c r="U204" s="1"/>
      <c r="V204" s="1"/>
      <c r="W204" s="1"/>
    </row>
    <row r="205" spans="1:23" ht="14.25" customHeight="1" x14ac:dyDescent="0.25">
      <c r="A205" s="1"/>
      <c r="B205" s="1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1"/>
      <c r="Q205" s="1"/>
      <c r="R205" s="1"/>
      <c r="S205" s="1"/>
      <c r="T205" s="1"/>
      <c r="U205" s="1"/>
      <c r="V205" s="1"/>
      <c r="W205" s="1"/>
    </row>
    <row r="206" spans="1:23" ht="14.25" customHeight="1" x14ac:dyDescent="0.25">
      <c r="A206" s="1"/>
      <c r="B206" s="1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1"/>
      <c r="Q206" s="1"/>
      <c r="R206" s="1"/>
      <c r="S206" s="1"/>
      <c r="T206" s="1"/>
      <c r="U206" s="1"/>
      <c r="V206" s="1"/>
      <c r="W206" s="1"/>
    </row>
    <row r="207" spans="1:23" ht="14.25" customHeight="1" x14ac:dyDescent="0.25">
      <c r="A207" s="1"/>
      <c r="B207" s="1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1"/>
      <c r="Q207" s="1"/>
      <c r="R207" s="1"/>
      <c r="S207" s="1"/>
      <c r="T207" s="1"/>
      <c r="U207" s="1"/>
      <c r="V207" s="1"/>
      <c r="W207" s="1"/>
    </row>
    <row r="208" spans="1:23" ht="14.25" customHeight="1" x14ac:dyDescent="0.25">
      <c r="A208" s="1"/>
      <c r="B208" s="1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1"/>
      <c r="Q208" s="1"/>
      <c r="R208" s="1"/>
      <c r="S208" s="1"/>
      <c r="T208" s="1"/>
      <c r="U208" s="1"/>
      <c r="V208" s="1"/>
      <c r="W208" s="1"/>
    </row>
    <row r="209" spans="1:23" ht="14.25" customHeight="1" x14ac:dyDescent="0.25">
      <c r="A209" s="1"/>
      <c r="B209" s="1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1"/>
      <c r="Q209" s="1"/>
      <c r="R209" s="1"/>
      <c r="S209" s="1"/>
      <c r="T209" s="1"/>
      <c r="U209" s="1"/>
      <c r="V209" s="1"/>
      <c r="W209" s="1"/>
    </row>
    <row r="210" spans="1:23" ht="14.25" customHeight="1" x14ac:dyDescent="0.25">
      <c r="A210" s="1"/>
      <c r="B210" s="1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1"/>
      <c r="Q210" s="1"/>
      <c r="R210" s="1"/>
      <c r="S210" s="1"/>
      <c r="T210" s="1"/>
      <c r="U210" s="1"/>
      <c r="V210" s="1"/>
      <c r="W210" s="1"/>
    </row>
    <row r="211" spans="1:23" ht="14.25" customHeight="1" x14ac:dyDescent="0.25">
      <c r="A211" s="1"/>
      <c r="B211" s="1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1"/>
      <c r="Q211" s="1"/>
      <c r="R211" s="1"/>
      <c r="S211" s="1"/>
      <c r="T211" s="1"/>
      <c r="U211" s="1"/>
      <c r="V211" s="1"/>
      <c r="W211" s="1"/>
    </row>
    <row r="212" spans="1:23" ht="14.25" customHeight="1" x14ac:dyDescent="0.25">
      <c r="A212" s="1"/>
      <c r="B212" s="1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1"/>
      <c r="Q212" s="1"/>
      <c r="R212" s="1"/>
      <c r="S212" s="1"/>
      <c r="T212" s="1"/>
      <c r="U212" s="1"/>
      <c r="V212" s="1"/>
      <c r="W212" s="1"/>
    </row>
    <row r="213" spans="1:23" ht="14.25" customHeight="1" x14ac:dyDescent="0.25">
      <c r="A213" s="1"/>
      <c r="B213" s="1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1"/>
      <c r="Q213" s="1"/>
      <c r="R213" s="1"/>
      <c r="S213" s="1"/>
      <c r="T213" s="1"/>
      <c r="U213" s="1"/>
      <c r="V213" s="1"/>
      <c r="W213" s="1"/>
    </row>
    <row r="214" spans="1:23" ht="14.25" customHeight="1" x14ac:dyDescent="0.25">
      <c r="A214" s="1"/>
      <c r="B214" s="1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1"/>
      <c r="Q214" s="1"/>
      <c r="R214" s="1"/>
      <c r="S214" s="1"/>
      <c r="T214" s="1"/>
      <c r="U214" s="1"/>
      <c r="V214" s="1"/>
      <c r="W214" s="1"/>
    </row>
    <row r="215" spans="1:23" ht="14.25" customHeight="1" x14ac:dyDescent="0.25">
      <c r="A215" s="1"/>
      <c r="B215" s="1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1"/>
      <c r="Q215" s="1"/>
      <c r="R215" s="1"/>
      <c r="S215" s="1"/>
      <c r="T215" s="1"/>
      <c r="U215" s="1"/>
      <c r="V215" s="1"/>
      <c r="W215" s="1"/>
    </row>
    <row r="216" spans="1:23" ht="14.25" customHeight="1" x14ac:dyDescent="0.25">
      <c r="A216" s="1"/>
      <c r="B216" s="1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1"/>
      <c r="Q216" s="1"/>
      <c r="R216" s="1"/>
      <c r="S216" s="1"/>
      <c r="T216" s="1"/>
      <c r="U216" s="1"/>
      <c r="V216" s="1"/>
      <c r="W216" s="1"/>
    </row>
    <row r="217" spans="1:23" ht="14.25" customHeight="1" x14ac:dyDescent="0.25">
      <c r="A217" s="1"/>
      <c r="B217" s="1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1"/>
      <c r="Q217" s="1"/>
      <c r="R217" s="1"/>
      <c r="S217" s="1"/>
      <c r="T217" s="1"/>
      <c r="U217" s="1"/>
      <c r="V217" s="1"/>
      <c r="W217" s="1"/>
    </row>
    <row r="218" spans="1:23" ht="14.25" customHeight="1" x14ac:dyDescent="0.25">
      <c r="A218" s="1"/>
      <c r="B218" s="1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1"/>
      <c r="Q218" s="1"/>
      <c r="R218" s="1"/>
      <c r="S218" s="1"/>
      <c r="T218" s="1"/>
      <c r="U218" s="1"/>
      <c r="V218" s="1"/>
      <c r="W218" s="1"/>
    </row>
    <row r="219" spans="1:23" ht="14.25" customHeight="1" x14ac:dyDescent="0.25">
      <c r="A219" s="1"/>
      <c r="B219" s="1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1"/>
      <c r="Q219" s="1"/>
      <c r="R219" s="1"/>
      <c r="S219" s="1"/>
      <c r="T219" s="1"/>
      <c r="U219" s="1"/>
      <c r="V219" s="1"/>
      <c r="W219" s="1"/>
    </row>
    <row r="220" spans="1:23" ht="14.25" customHeight="1" x14ac:dyDescent="0.25">
      <c r="A220" s="1"/>
      <c r="B220" s="1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1"/>
      <c r="Q220" s="1"/>
      <c r="R220" s="1"/>
      <c r="S220" s="1"/>
      <c r="T220" s="1"/>
      <c r="U220" s="1"/>
      <c r="V220" s="1"/>
      <c r="W220" s="1"/>
    </row>
    <row r="221" spans="1:23" ht="14.25" customHeight="1" x14ac:dyDescent="0.25">
      <c r="A221" s="1"/>
      <c r="B221" s="1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1"/>
      <c r="Q221" s="1"/>
      <c r="R221" s="1"/>
      <c r="S221" s="1"/>
      <c r="T221" s="1"/>
      <c r="U221" s="1"/>
      <c r="V221" s="1"/>
      <c r="W221" s="1"/>
    </row>
    <row r="222" spans="1:23" ht="14.25" customHeight="1" x14ac:dyDescent="0.25">
      <c r="A222" s="1"/>
      <c r="B222" s="1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1"/>
      <c r="Q222" s="1"/>
      <c r="R222" s="1"/>
      <c r="S222" s="1"/>
      <c r="T222" s="1"/>
      <c r="U222" s="1"/>
      <c r="V222" s="1"/>
      <c r="W222" s="1"/>
    </row>
    <row r="223" spans="1:23" ht="14.25" customHeight="1" x14ac:dyDescent="0.25">
      <c r="A223" s="1"/>
      <c r="B223" s="1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1"/>
      <c r="Q223" s="1"/>
      <c r="R223" s="1"/>
      <c r="S223" s="1"/>
      <c r="T223" s="1"/>
      <c r="U223" s="1"/>
      <c r="V223" s="1"/>
      <c r="W223" s="1"/>
    </row>
    <row r="224" spans="1:23" ht="14.25" customHeight="1" x14ac:dyDescent="0.25">
      <c r="A224" s="1"/>
      <c r="B224" s="1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1"/>
      <c r="Q224" s="1"/>
      <c r="R224" s="1"/>
      <c r="S224" s="1"/>
      <c r="T224" s="1"/>
      <c r="U224" s="1"/>
      <c r="V224" s="1"/>
      <c r="W224" s="1"/>
    </row>
    <row r="225" spans="1:23" ht="14.25" customHeight="1" x14ac:dyDescent="0.25">
      <c r="A225" s="1"/>
      <c r="B225" s="1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1"/>
      <c r="Q225" s="1"/>
      <c r="R225" s="1"/>
      <c r="S225" s="1"/>
      <c r="T225" s="1"/>
      <c r="U225" s="1"/>
      <c r="V225" s="1"/>
      <c r="W225" s="1"/>
    </row>
    <row r="226" spans="1:23" ht="14.25" customHeight="1" x14ac:dyDescent="0.25">
      <c r="A226" s="1"/>
      <c r="B226" s="1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1"/>
      <c r="Q226" s="1"/>
      <c r="R226" s="1"/>
      <c r="S226" s="1"/>
      <c r="T226" s="1"/>
      <c r="U226" s="1"/>
      <c r="V226" s="1"/>
      <c r="W226" s="1"/>
    </row>
    <row r="227" spans="1:23" ht="14.25" customHeight="1" x14ac:dyDescent="0.25">
      <c r="A227" s="1"/>
      <c r="B227" s="1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1"/>
      <c r="Q227" s="1"/>
      <c r="R227" s="1"/>
      <c r="S227" s="1"/>
      <c r="T227" s="1"/>
      <c r="U227" s="1"/>
      <c r="V227" s="1"/>
      <c r="W227" s="1"/>
    </row>
    <row r="228" spans="1:23" ht="14.25" customHeight="1" x14ac:dyDescent="0.25">
      <c r="A228" s="1"/>
      <c r="B228" s="1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1"/>
      <c r="Q228" s="1"/>
      <c r="R228" s="1"/>
      <c r="S228" s="1"/>
      <c r="T228" s="1"/>
      <c r="U228" s="1"/>
      <c r="V228" s="1"/>
      <c r="W228" s="1"/>
    </row>
    <row r="229" spans="1:23" ht="14.25" customHeight="1" x14ac:dyDescent="0.25">
      <c r="A229" s="1"/>
      <c r="B229" s="1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1"/>
      <c r="Q229" s="1"/>
      <c r="R229" s="1"/>
      <c r="S229" s="1"/>
      <c r="T229" s="1"/>
      <c r="U229" s="1"/>
      <c r="V229" s="1"/>
      <c r="W229" s="1"/>
    </row>
    <row r="230" spans="1:23" ht="14.25" customHeight="1" x14ac:dyDescent="0.25">
      <c r="A230" s="1"/>
      <c r="B230" s="1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1"/>
      <c r="Q230" s="1"/>
      <c r="R230" s="1"/>
      <c r="S230" s="1"/>
      <c r="T230" s="1"/>
      <c r="U230" s="1"/>
      <c r="V230" s="1"/>
      <c r="W230" s="1"/>
    </row>
    <row r="231" spans="1:23" ht="14.25" customHeight="1" x14ac:dyDescent="0.25">
      <c r="A231" s="1"/>
      <c r="B231" s="1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1"/>
      <c r="Q231" s="1"/>
      <c r="R231" s="1"/>
      <c r="S231" s="1"/>
      <c r="T231" s="1"/>
      <c r="U231" s="1"/>
      <c r="V231" s="1"/>
      <c r="W231" s="1"/>
    </row>
    <row r="232" spans="1:23" ht="14.25" customHeight="1" x14ac:dyDescent="0.25">
      <c r="A232" s="1"/>
      <c r="B232" s="1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1"/>
      <c r="Q232" s="1"/>
      <c r="R232" s="1"/>
      <c r="S232" s="1"/>
      <c r="T232" s="1"/>
      <c r="U232" s="1"/>
      <c r="V232" s="1"/>
      <c r="W232" s="1"/>
    </row>
    <row r="233" spans="1:23" ht="14.25" customHeight="1" x14ac:dyDescent="0.25">
      <c r="A233" s="1"/>
      <c r="B233" s="1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1"/>
      <c r="Q233" s="1"/>
      <c r="R233" s="1"/>
      <c r="S233" s="1"/>
      <c r="T233" s="1"/>
      <c r="U233" s="1"/>
      <c r="V233" s="1"/>
      <c r="W233" s="1"/>
    </row>
    <row r="234" spans="1:23" ht="15.75" customHeight="1" x14ac:dyDescent="0.25"/>
    <row r="235" spans="1:23" ht="15.75" customHeight="1" x14ac:dyDescent="0.25"/>
    <row r="236" spans="1:23" ht="15.75" customHeight="1" x14ac:dyDescent="0.25"/>
    <row r="237" spans="1:23" ht="15.75" customHeight="1" x14ac:dyDescent="0.25"/>
    <row r="238" spans="1:23" ht="15.75" customHeight="1" x14ac:dyDescent="0.25"/>
    <row r="239" spans="1:23" ht="15.75" customHeight="1" x14ac:dyDescent="0.25"/>
    <row r="240" spans="1:23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39811-AAA0-49D8-8F2E-EFBCE566FB6E}">
  <sheetPr>
    <tabColor theme="9" tint="0.79998168889431442"/>
  </sheetPr>
  <dimension ref="A1:BF170"/>
  <sheetViews>
    <sheetView tabSelected="1" zoomScaleNormal="100" workbookViewId="0">
      <pane ySplit="5" topLeftCell="A6" activePane="bottomLeft" state="frozen"/>
      <selection activeCell="D25" sqref="D25"/>
      <selection pane="bottomLeft" activeCell="K30" sqref="K30"/>
    </sheetView>
  </sheetViews>
  <sheetFormatPr defaultColWidth="0" defaultRowHeight="12" customHeight="1" zeroHeight="1" x14ac:dyDescent="0.2"/>
  <cols>
    <col min="1" max="1" width="2.140625" style="88" customWidth="1"/>
    <col min="2" max="2" width="21.5703125" style="57" customWidth="1"/>
    <col min="3" max="3" width="46.42578125" style="57" customWidth="1"/>
    <col min="4" max="4" width="18.28515625" style="57" customWidth="1"/>
    <col min="5" max="5" width="12.140625" style="57" customWidth="1"/>
    <col min="6" max="6" width="11" style="57" bestFit="1" customWidth="1"/>
    <col min="7" max="8" width="11" style="57" customWidth="1"/>
    <col min="9" max="9" width="10" style="57" bestFit="1" customWidth="1"/>
    <col min="10" max="10" width="3.5703125" style="57" customWidth="1"/>
    <col min="11" max="11" width="8.85546875" style="57" customWidth="1"/>
    <col min="12" max="12" width="21.5703125" style="57" hidden="1" customWidth="1"/>
    <col min="13" max="13" width="12.5703125" style="57" hidden="1" customWidth="1"/>
    <col min="14" max="14" width="10.140625" style="57" hidden="1" customWidth="1"/>
    <col min="15" max="15" width="16.5703125" style="57" hidden="1" customWidth="1"/>
    <col min="16" max="16" width="4.85546875" style="57" hidden="1" customWidth="1"/>
    <col min="17" max="17" width="6.5703125" style="57" hidden="1" customWidth="1"/>
    <col min="18" max="18" width="13.42578125" style="57" hidden="1" customWidth="1"/>
    <col min="19" max="19" width="12.42578125" style="57" hidden="1" customWidth="1"/>
    <col min="20" max="20" width="22.5703125" style="57" hidden="1" customWidth="1"/>
    <col min="21" max="21" width="1.42578125" style="57" hidden="1" customWidth="1"/>
    <col min="22" max="22" width="26.42578125" style="57" hidden="1" customWidth="1"/>
    <col min="23" max="23" width="12.5703125" style="57" hidden="1" customWidth="1"/>
    <col min="24" max="24" width="8.85546875" style="57" hidden="1" customWidth="1"/>
    <col min="25" max="25" width="2.42578125" style="57" hidden="1" customWidth="1"/>
    <col min="26" max="26" width="8.85546875" style="57" hidden="1" customWidth="1"/>
    <col min="27" max="27" width="27.85546875" style="57" hidden="1" customWidth="1"/>
    <col min="28" max="28" width="12.5703125" style="57" hidden="1" customWidth="1"/>
    <col min="29" max="29" width="8.85546875" style="57" hidden="1" customWidth="1"/>
    <col min="30" max="30" width="2.5703125" style="57" hidden="1" customWidth="1"/>
    <col min="31" max="31" width="8.85546875" style="57" hidden="1" customWidth="1"/>
    <col min="32" max="32" width="25.5703125" style="57" hidden="1" customWidth="1"/>
    <col min="33" max="33" width="12.5703125" style="57" hidden="1" customWidth="1"/>
    <col min="34" max="34" width="8.85546875" style="57" hidden="1" customWidth="1"/>
    <col min="35" max="35" width="2" style="57" hidden="1" customWidth="1"/>
    <col min="36" max="36" width="8.85546875" style="57" hidden="1" customWidth="1"/>
    <col min="37" max="37" width="26.85546875" style="57" hidden="1" customWidth="1"/>
    <col min="38" max="38" width="12.5703125" style="57" hidden="1" customWidth="1"/>
    <col min="39" max="41" width="8.85546875" style="57" hidden="1" customWidth="1"/>
    <col min="42" max="42" width="26.140625" style="57" hidden="1" customWidth="1"/>
    <col min="43" max="43" width="12.5703125" style="57" hidden="1" customWidth="1"/>
    <col min="44" max="44" width="8.85546875" style="57" hidden="1" customWidth="1"/>
    <col min="45" max="45" width="2.42578125" style="57" hidden="1" customWidth="1"/>
    <col min="46" max="46" width="8.85546875" style="57" hidden="1" customWidth="1"/>
    <col min="47" max="47" width="26.5703125" style="57" hidden="1" customWidth="1"/>
    <col min="48" max="48" width="12.5703125" style="57" hidden="1" customWidth="1"/>
    <col min="49" max="49" width="8.85546875" style="57" hidden="1" customWidth="1"/>
    <col min="50" max="50" width="1.85546875" style="57" hidden="1" customWidth="1"/>
    <col min="51" max="51" width="20" style="57" hidden="1" customWidth="1"/>
    <col min="52" max="52" width="16.5703125" style="57" hidden="1" customWidth="1"/>
    <col min="53" max="53" width="12.5703125" style="57" hidden="1" customWidth="1"/>
    <col min="54" max="54" width="8.85546875" style="57" hidden="1" customWidth="1"/>
    <col min="55" max="55" width="1.5703125" style="57" hidden="1" customWidth="1"/>
    <col min="56" max="56" width="13" style="57" hidden="1" customWidth="1"/>
    <col min="57" max="57" width="21.85546875" style="57" hidden="1" customWidth="1"/>
    <col min="58" max="58" width="12.5703125" style="57" hidden="1" customWidth="1"/>
    <col min="59" max="16384" width="8.85546875" style="57" hidden="1"/>
  </cols>
  <sheetData>
    <row r="1" spans="1:21" x14ac:dyDescent="0.2">
      <c r="A1" s="54"/>
      <c r="B1" s="54"/>
      <c r="C1" s="55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6"/>
      <c r="Q1" s="56"/>
      <c r="R1" s="56"/>
      <c r="S1" s="56"/>
      <c r="T1" s="56"/>
      <c r="U1" s="56"/>
    </row>
    <row r="2" spans="1:21" ht="20.25" x14ac:dyDescent="0.2">
      <c r="A2" s="54"/>
      <c r="B2" s="58" t="s">
        <v>41</v>
      </c>
      <c r="C2" s="59"/>
      <c r="D2" s="60"/>
      <c r="E2" s="61"/>
      <c r="F2" s="60"/>
      <c r="G2" s="60"/>
      <c r="H2" s="60"/>
      <c r="I2" s="60"/>
      <c r="J2" s="60"/>
      <c r="K2" s="60"/>
      <c r="L2" s="60"/>
      <c r="M2" s="60"/>
      <c r="N2" s="60"/>
      <c r="O2" s="62"/>
      <c r="P2" s="60"/>
      <c r="Q2" s="60"/>
      <c r="R2" s="60"/>
      <c r="S2" s="60"/>
      <c r="T2" s="63"/>
      <c r="U2" s="56"/>
    </row>
    <row r="3" spans="1:21" ht="15" customHeight="1" x14ac:dyDescent="0.25">
      <c r="A3" s="54"/>
      <c r="B3" s="64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6"/>
      <c r="R3" s="66"/>
      <c r="S3" s="66"/>
      <c r="T3" s="67"/>
      <c r="U3" s="56"/>
    </row>
    <row r="4" spans="1:21" ht="12.75" x14ac:dyDescent="0.2">
      <c r="A4" s="68"/>
      <c r="B4" s="69"/>
      <c r="C4" s="70"/>
      <c r="D4" s="70"/>
      <c r="E4" s="70"/>
      <c r="F4" s="70"/>
      <c r="G4" s="70"/>
      <c r="H4" s="70"/>
      <c r="I4" s="70"/>
      <c r="J4" s="70"/>
      <c r="K4" s="70"/>
      <c r="L4" s="71"/>
      <c r="M4" s="71"/>
      <c r="N4" s="71"/>
      <c r="O4" s="72"/>
      <c r="P4" s="71"/>
      <c r="Q4" s="71"/>
      <c r="R4" s="71"/>
      <c r="S4" s="71"/>
      <c r="T4" s="73"/>
      <c r="U4" s="56"/>
    </row>
    <row r="5" spans="1:21" ht="13.35" customHeight="1" x14ac:dyDescent="0.2">
      <c r="A5" s="74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</row>
    <row r="6" spans="1:21" ht="12.95" customHeight="1" x14ac:dyDescent="0.2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</row>
    <row r="7" spans="1:21" ht="12.95" customHeight="1" x14ac:dyDescent="0.2">
      <c r="A7" s="56"/>
      <c r="B7" s="76"/>
      <c r="C7" s="77"/>
      <c r="D7" s="78" t="s">
        <v>42</v>
      </c>
      <c r="E7" s="78" t="s">
        <v>43</v>
      </c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</row>
    <row r="8" spans="1:21" ht="12.95" customHeight="1" x14ac:dyDescent="0.2">
      <c r="A8" s="56"/>
      <c r="B8" s="111" t="s">
        <v>45</v>
      </c>
      <c r="C8" s="112"/>
      <c r="D8" s="79">
        <v>2848030</v>
      </c>
      <c r="E8" s="91">
        <v>0</v>
      </c>
      <c r="F8" s="80" t="str">
        <f>IF(D9&gt;D8,"Let op: de waarde in cel D9 moet lager zijn dan de waarde in cel D8","")</f>
        <v/>
      </c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</row>
    <row r="9" spans="1:21" ht="12.95" customHeight="1" x14ac:dyDescent="0.2">
      <c r="A9" s="56"/>
      <c r="B9" s="113" t="s">
        <v>46</v>
      </c>
      <c r="C9" s="113"/>
      <c r="D9" s="81">
        <v>1735966</v>
      </c>
      <c r="E9" s="92">
        <v>5000</v>
      </c>
      <c r="F9" s="82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</row>
    <row r="10" spans="1:21" ht="12.95" customHeight="1" x14ac:dyDescent="0.2">
      <c r="A10" s="56"/>
      <c r="B10" s="56"/>
      <c r="C10" s="56"/>
      <c r="D10" s="84"/>
      <c r="E10" s="93"/>
      <c r="F10" s="82"/>
      <c r="G10" s="82"/>
      <c r="H10" s="82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</row>
    <row r="11" spans="1:21" ht="12.95" customHeight="1" x14ac:dyDescent="0.2">
      <c r="A11" s="56"/>
      <c r="B11" s="114" t="s">
        <v>47</v>
      </c>
      <c r="C11" s="115"/>
      <c r="D11" s="89">
        <f>'Tabblad 1 - Prijsformulier'!D34</f>
        <v>0</v>
      </c>
      <c r="E11" s="90">
        <f>IF(D11="","",IF(D11&gt;D8,"0",IF(D11&gt;=D9,E8+(E8-E9)/(D8-D9)*(D11-D8),E9)))</f>
        <v>5000</v>
      </c>
      <c r="F11" s="82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</row>
    <row r="12" spans="1:21" ht="12.95" customHeight="1" x14ac:dyDescent="0.2">
      <c r="A12" s="56"/>
      <c r="B12" s="56"/>
      <c r="C12" s="56"/>
      <c r="D12" s="56"/>
      <c r="E12" s="56"/>
      <c r="F12" s="82"/>
      <c r="G12" s="82"/>
      <c r="H12" s="82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</row>
    <row r="13" spans="1:21" ht="12.95" customHeight="1" x14ac:dyDescent="0.2">
      <c r="A13" s="56"/>
      <c r="B13" s="56"/>
      <c r="C13" s="56"/>
      <c r="D13" s="56"/>
      <c r="E13" s="56"/>
      <c r="F13" s="82"/>
      <c r="G13" s="82"/>
      <c r="H13" s="82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</row>
    <row r="14" spans="1:21" ht="12.95" customHeight="1" x14ac:dyDescent="0.2">
      <c r="A14" s="56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</row>
    <row r="15" spans="1:21" ht="12.95" customHeight="1" x14ac:dyDescent="0.2">
      <c r="A15" s="56"/>
      <c r="B15" s="56"/>
      <c r="C15" s="56"/>
      <c r="D15" s="56"/>
      <c r="E15" s="84" t="s">
        <v>44</v>
      </c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</row>
    <row r="16" spans="1:21" ht="12.95" customHeight="1" x14ac:dyDescent="0.2">
      <c r="A16" s="56"/>
      <c r="B16" s="56"/>
      <c r="C16" s="56"/>
      <c r="D16" s="56"/>
      <c r="E16" s="83" t="str">
        <f>" = "&amp;E8&amp;" + ("&amp;E8&amp;-E9&amp;") / ("&amp;D8&amp;"- "&amp;D9&amp;") * (Inschrijfprijs - "&amp;D8&amp;")"</f>
        <v xml:space="preserve"> = 0 + (0-5000) / (2848030- 1735966) * (Inschrijfprijs - 2848030)</v>
      </c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</row>
    <row r="17" spans="1:21" ht="12.95" customHeight="1" x14ac:dyDescent="0.2">
      <c r="A17" s="56"/>
      <c r="B17" s="56"/>
      <c r="C17" s="56"/>
      <c r="D17" s="56"/>
      <c r="E17" s="85"/>
      <c r="F17" s="86"/>
      <c r="G17" s="86"/>
      <c r="H17" s="8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</row>
    <row r="18" spans="1:21" ht="12.95" customHeight="1" x14ac:dyDescent="0.2">
      <c r="A18" s="56"/>
      <c r="B18" s="56"/>
      <c r="C18" s="56"/>
      <c r="D18" s="56"/>
      <c r="E18" s="85"/>
      <c r="F18" s="86"/>
      <c r="G18" s="86"/>
      <c r="H18" s="8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</row>
    <row r="19" spans="1:21" ht="12.95" customHeight="1" x14ac:dyDescent="0.2">
      <c r="A19" s="56"/>
      <c r="B19" s="56"/>
      <c r="C19" s="56"/>
      <c r="D19" s="56"/>
      <c r="E19" s="85"/>
      <c r="F19" s="86"/>
      <c r="G19" s="86"/>
      <c r="H19" s="8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</row>
    <row r="20" spans="1:21" ht="12.95" customHeight="1" x14ac:dyDescent="0.2">
      <c r="A20" s="56"/>
      <c r="B20" s="56"/>
      <c r="C20" s="56"/>
      <c r="D20" s="56"/>
      <c r="E20" s="85"/>
      <c r="F20" s="86"/>
      <c r="G20" s="86"/>
      <c r="H20" s="8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</row>
    <row r="21" spans="1:21" ht="12.95" customHeight="1" x14ac:dyDescent="0.2">
      <c r="A21" s="56"/>
      <c r="B21" s="56"/>
      <c r="C21" s="56"/>
      <c r="D21" s="56"/>
      <c r="E21" s="85"/>
      <c r="F21" s="86"/>
      <c r="G21" s="86"/>
      <c r="H21" s="8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</row>
    <row r="22" spans="1:21" ht="12.95" customHeight="1" x14ac:dyDescent="0.2">
      <c r="A22" s="84"/>
      <c r="B22" s="56"/>
      <c r="C22" s="56"/>
      <c r="D22" s="56"/>
      <c r="E22" s="85"/>
      <c r="F22" s="86"/>
      <c r="G22" s="86"/>
      <c r="H22" s="8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</row>
    <row r="23" spans="1:21" ht="12.95" customHeight="1" x14ac:dyDescent="0.2">
      <c r="A23" s="84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</row>
    <row r="24" spans="1:21" ht="12.95" customHeight="1" x14ac:dyDescent="0.2">
      <c r="A24" s="84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</row>
    <row r="25" spans="1:21" ht="12.95" customHeight="1" x14ac:dyDescent="0.2">
      <c r="A25" s="84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</row>
    <row r="26" spans="1:21" ht="12.95" customHeight="1" x14ac:dyDescent="0.2">
      <c r="A26" s="84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</row>
    <row r="27" spans="1:21" ht="12.95" customHeight="1" x14ac:dyDescent="0.2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</row>
    <row r="28" spans="1:21" ht="12.95" customHeight="1" x14ac:dyDescent="0.2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</row>
    <row r="29" spans="1:21" ht="12.95" customHeight="1" x14ac:dyDescent="0.2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</row>
    <row r="30" spans="1:21" ht="12.95" customHeight="1" x14ac:dyDescent="0.2">
      <c r="A30" s="56"/>
      <c r="B30" s="84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</row>
    <row r="31" spans="1:21" ht="12.95" customHeight="1" x14ac:dyDescent="0.2">
      <c r="A31" s="56"/>
      <c r="B31" s="84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</row>
    <row r="32" spans="1:21" ht="12.95" customHeight="1" x14ac:dyDescent="0.2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</row>
    <row r="33" spans="1:21" ht="12.95" customHeight="1" x14ac:dyDescent="0.2">
      <c r="A33" s="56"/>
      <c r="B33" s="116"/>
      <c r="C33" s="116"/>
      <c r="D33" s="116"/>
      <c r="E33" s="116"/>
      <c r="F33" s="116"/>
      <c r="G33" s="116"/>
      <c r="H33" s="116"/>
      <c r="I33" s="116"/>
      <c r="J33" s="11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</row>
    <row r="34" spans="1:21" ht="12.95" customHeight="1" x14ac:dyDescent="0.2">
      <c r="A34" s="56"/>
      <c r="B34" s="116"/>
      <c r="C34" s="116"/>
      <c r="D34" s="116"/>
      <c r="E34" s="116"/>
      <c r="F34" s="116"/>
      <c r="G34" s="116"/>
      <c r="H34" s="116"/>
      <c r="I34" s="116"/>
      <c r="J34" s="11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</row>
    <row r="35" spans="1:21" ht="12.95" customHeight="1" x14ac:dyDescent="0.2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</row>
    <row r="36" spans="1:21" ht="12.95" hidden="1" customHeight="1" x14ac:dyDescent="0.2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</row>
    <row r="37" spans="1:21" ht="12.95" hidden="1" customHeight="1" x14ac:dyDescent="0.2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</row>
    <row r="38" spans="1:21" hidden="1" x14ac:dyDescent="0.2">
      <c r="A38" s="57"/>
      <c r="E38" s="87"/>
    </row>
    <row r="39" spans="1:21" hidden="1" x14ac:dyDescent="0.2">
      <c r="A39" s="57"/>
      <c r="E39" s="87"/>
    </row>
    <row r="40" spans="1:21" hidden="1" x14ac:dyDescent="0.2">
      <c r="A40" s="57"/>
    </row>
    <row r="41" spans="1:21" hidden="1" x14ac:dyDescent="0.2">
      <c r="A41" s="57"/>
    </row>
    <row r="42" spans="1:21" hidden="1" x14ac:dyDescent="0.2">
      <c r="A42" s="57"/>
    </row>
    <row r="43" spans="1:21" hidden="1" x14ac:dyDescent="0.2">
      <c r="A43" s="57"/>
    </row>
    <row r="44" spans="1:21" hidden="1" x14ac:dyDescent="0.2">
      <c r="A44" s="57"/>
    </row>
    <row r="45" spans="1:21" hidden="1" x14ac:dyDescent="0.2">
      <c r="A45" s="57"/>
    </row>
    <row r="46" spans="1:21" hidden="1" x14ac:dyDescent="0.2">
      <c r="A46" s="57"/>
    </row>
    <row r="47" spans="1:21" hidden="1" x14ac:dyDescent="0.2">
      <c r="A47" s="57"/>
    </row>
    <row r="48" spans="1:21" hidden="1" x14ac:dyDescent="0.2">
      <c r="A48" s="57"/>
    </row>
    <row r="49" spans="1:1" hidden="1" x14ac:dyDescent="0.2">
      <c r="A49" s="57"/>
    </row>
    <row r="50" spans="1:1" hidden="1" x14ac:dyDescent="0.2">
      <c r="A50" s="57"/>
    </row>
    <row r="51" spans="1:1" hidden="1" x14ac:dyDescent="0.2">
      <c r="A51" s="57"/>
    </row>
    <row r="52" spans="1:1" hidden="1" x14ac:dyDescent="0.2">
      <c r="A52" s="57"/>
    </row>
    <row r="53" spans="1:1" hidden="1" x14ac:dyDescent="0.2">
      <c r="A53" s="57"/>
    </row>
    <row r="54" spans="1:1" hidden="1" x14ac:dyDescent="0.2">
      <c r="A54" s="57"/>
    </row>
    <row r="55" spans="1:1" hidden="1" x14ac:dyDescent="0.2">
      <c r="A55" s="57"/>
    </row>
    <row r="56" spans="1:1" hidden="1" x14ac:dyDescent="0.2">
      <c r="A56" s="57"/>
    </row>
    <row r="57" spans="1:1" hidden="1" x14ac:dyDescent="0.2">
      <c r="A57" s="57"/>
    </row>
    <row r="58" spans="1:1" hidden="1" x14ac:dyDescent="0.2">
      <c r="A58" s="57"/>
    </row>
    <row r="59" spans="1:1" hidden="1" x14ac:dyDescent="0.2">
      <c r="A59" s="57"/>
    </row>
    <row r="60" spans="1:1" hidden="1" x14ac:dyDescent="0.2">
      <c r="A60" s="57"/>
    </row>
    <row r="61" spans="1:1" hidden="1" x14ac:dyDescent="0.2">
      <c r="A61" s="57"/>
    </row>
    <row r="62" spans="1:1" hidden="1" x14ac:dyDescent="0.2">
      <c r="A62" s="57"/>
    </row>
    <row r="63" spans="1:1" hidden="1" x14ac:dyDescent="0.2">
      <c r="A63" s="57"/>
    </row>
    <row r="64" spans="1:1" hidden="1" x14ac:dyDescent="0.2">
      <c r="A64" s="57"/>
    </row>
    <row r="65" spans="1:1" hidden="1" x14ac:dyDescent="0.2">
      <c r="A65" s="57"/>
    </row>
    <row r="66" spans="1:1" hidden="1" x14ac:dyDescent="0.2">
      <c r="A66" s="57"/>
    </row>
    <row r="67" spans="1:1" hidden="1" x14ac:dyDescent="0.2">
      <c r="A67" s="57"/>
    </row>
    <row r="68" spans="1:1" hidden="1" x14ac:dyDescent="0.2">
      <c r="A68" s="57"/>
    </row>
    <row r="69" spans="1:1" hidden="1" x14ac:dyDescent="0.2">
      <c r="A69" s="57"/>
    </row>
    <row r="70" spans="1:1" hidden="1" x14ac:dyDescent="0.2">
      <c r="A70" s="57"/>
    </row>
    <row r="71" spans="1:1" hidden="1" x14ac:dyDescent="0.2">
      <c r="A71" s="57"/>
    </row>
    <row r="72" spans="1:1" hidden="1" x14ac:dyDescent="0.2">
      <c r="A72" s="57"/>
    </row>
    <row r="73" spans="1:1" hidden="1" x14ac:dyDescent="0.2">
      <c r="A73" s="57"/>
    </row>
    <row r="74" spans="1:1" hidden="1" x14ac:dyDescent="0.2">
      <c r="A74" s="57"/>
    </row>
    <row r="75" spans="1:1" hidden="1" x14ac:dyDescent="0.2">
      <c r="A75" s="57"/>
    </row>
    <row r="76" spans="1:1" hidden="1" x14ac:dyDescent="0.2">
      <c r="A76" s="57"/>
    </row>
    <row r="77" spans="1:1" hidden="1" x14ac:dyDescent="0.2">
      <c r="A77" s="57"/>
    </row>
    <row r="78" spans="1:1" hidden="1" x14ac:dyDescent="0.2">
      <c r="A78" s="57"/>
    </row>
    <row r="79" spans="1:1" hidden="1" x14ac:dyDescent="0.2">
      <c r="A79" s="57"/>
    </row>
    <row r="80" spans="1:1" hidden="1" x14ac:dyDescent="0.2">
      <c r="A80" s="57"/>
    </row>
    <row r="81" spans="1:1" hidden="1" x14ac:dyDescent="0.2">
      <c r="A81" s="57"/>
    </row>
    <row r="82" spans="1:1" hidden="1" x14ac:dyDescent="0.2">
      <c r="A82" s="57"/>
    </row>
    <row r="83" spans="1:1" hidden="1" x14ac:dyDescent="0.2">
      <c r="A83" s="57"/>
    </row>
    <row r="84" spans="1:1" hidden="1" x14ac:dyDescent="0.2">
      <c r="A84" s="57"/>
    </row>
    <row r="85" spans="1:1" hidden="1" x14ac:dyDescent="0.2">
      <c r="A85" s="57"/>
    </row>
    <row r="86" spans="1:1" hidden="1" x14ac:dyDescent="0.2">
      <c r="A86" s="57"/>
    </row>
    <row r="87" spans="1:1" hidden="1" x14ac:dyDescent="0.2">
      <c r="A87" s="57"/>
    </row>
    <row r="88" spans="1:1" hidden="1" x14ac:dyDescent="0.2">
      <c r="A88" s="57"/>
    </row>
    <row r="89" spans="1:1" hidden="1" x14ac:dyDescent="0.2">
      <c r="A89" s="57"/>
    </row>
    <row r="90" spans="1:1" hidden="1" x14ac:dyDescent="0.2">
      <c r="A90" s="57"/>
    </row>
    <row r="91" spans="1:1" hidden="1" x14ac:dyDescent="0.2">
      <c r="A91" s="57"/>
    </row>
    <row r="92" spans="1:1" hidden="1" x14ac:dyDescent="0.2">
      <c r="A92" s="57"/>
    </row>
    <row r="93" spans="1:1" hidden="1" x14ac:dyDescent="0.2">
      <c r="A93" s="57"/>
    </row>
    <row r="94" spans="1:1" hidden="1" x14ac:dyDescent="0.2">
      <c r="A94" s="57"/>
    </row>
    <row r="95" spans="1:1" hidden="1" x14ac:dyDescent="0.2">
      <c r="A95" s="57"/>
    </row>
    <row r="96" spans="1:1" hidden="1" x14ac:dyDescent="0.2">
      <c r="A96" s="57"/>
    </row>
    <row r="97" spans="1:22" hidden="1" x14ac:dyDescent="0.2">
      <c r="A97" s="57"/>
    </row>
    <row r="98" spans="1:22" hidden="1" x14ac:dyDescent="0.2">
      <c r="A98" s="57"/>
    </row>
    <row r="99" spans="1:22" hidden="1" x14ac:dyDescent="0.2">
      <c r="V99" s="88"/>
    </row>
    <row r="100" spans="1:22" hidden="1" x14ac:dyDescent="0.2">
      <c r="V100" s="88"/>
    </row>
    <row r="101" spans="1:22" hidden="1" x14ac:dyDescent="0.2">
      <c r="V101" s="88"/>
    </row>
    <row r="102" spans="1:22" hidden="1" x14ac:dyDescent="0.2">
      <c r="V102" s="88"/>
    </row>
    <row r="103" spans="1:22" hidden="1" x14ac:dyDescent="0.2">
      <c r="V103" s="88"/>
    </row>
    <row r="104" spans="1:22" hidden="1" x14ac:dyDescent="0.2">
      <c r="V104" s="88"/>
    </row>
    <row r="105" spans="1:22" hidden="1" x14ac:dyDescent="0.2">
      <c r="V105" s="88"/>
    </row>
    <row r="106" spans="1:22" hidden="1" x14ac:dyDescent="0.2">
      <c r="V106" s="88"/>
    </row>
    <row r="107" spans="1:22" hidden="1" x14ac:dyDescent="0.2">
      <c r="V107" s="88"/>
    </row>
    <row r="108" spans="1:22" hidden="1" x14ac:dyDescent="0.2">
      <c r="V108" s="88"/>
    </row>
    <row r="109" spans="1:22" hidden="1" x14ac:dyDescent="0.2">
      <c r="V109" s="88"/>
    </row>
    <row r="110" spans="1:22" hidden="1" x14ac:dyDescent="0.2">
      <c r="V110" s="88"/>
    </row>
    <row r="111" spans="1:22" hidden="1" x14ac:dyDescent="0.2">
      <c r="V111" s="88"/>
    </row>
    <row r="112" spans="1:22" hidden="1" x14ac:dyDescent="0.2">
      <c r="V112" s="88"/>
    </row>
    <row r="113" spans="22:22" hidden="1" x14ac:dyDescent="0.2">
      <c r="V113" s="88"/>
    </row>
    <row r="114" spans="22:22" hidden="1" x14ac:dyDescent="0.2">
      <c r="V114" s="88"/>
    </row>
    <row r="115" spans="22:22" hidden="1" x14ac:dyDescent="0.2">
      <c r="V115" s="88"/>
    </row>
    <row r="116" spans="22:22" hidden="1" x14ac:dyDescent="0.2">
      <c r="V116" s="88"/>
    </row>
    <row r="117" spans="22:22" hidden="1" x14ac:dyDescent="0.2">
      <c r="V117" s="88"/>
    </row>
    <row r="118" spans="22:22" hidden="1" x14ac:dyDescent="0.2">
      <c r="V118" s="88"/>
    </row>
    <row r="119" spans="22:22" hidden="1" x14ac:dyDescent="0.2">
      <c r="V119" s="88"/>
    </row>
    <row r="120" spans="22:22" hidden="1" x14ac:dyDescent="0.2">
      <c r="V120" s="88"/>
    </row>
    <row r="121" spans="22:22" hidden="1" x14ac:dyDescent="0.2">
      <c r="V121" s="88"/>
    </row>
    <row r="122" spans="22:22" hidden="1" x14ac:dyDescent="0.2">
      <c r="V122" s="88"/>
    </row>
    <row r="123" spans="22:22" hidden="1" x14ac:dyDescent="0.2">
      <c r="V123" s="88"/>
    </row>
    <row r="124" spans="22:22" hidden="1" x14ac:dyDescent="0.2">
      <c r="V124" s="88"/>
    </row>
    <row r="125" spans="22:22" hidden="1" x14ac:dyDescent="0.2">
      <c r="V125" s="88"/>
    </row>
    <row r="126" spans="22:22" hidden="1" x14ac:dyDescent="0.2">
      <c r="V126" s="88"/>
    </row>
    <row r="127" spans="22:22" hidden="1" x14ac:dyDescent="0.2">
      <c r="V127" s="88"/>
    </row>
    <row r="128" spans="22:22" hidden="1" x14ac:dyDescent="0.2">
      <c r="V128" s="88"/>
    </row>
    <row r="129" spans="22:22" hidden="1" x14ac:dyDescent="0.2">
      <c r="V129" s="88"/>
    </row>
    <row r="130" spans="22:22" hidden="1" x14ac:dyDescent="0.2">
      <c r="V130" s="88"/>
    </row>
    <row r="131" spans="22:22" hidden="1" x14ac:dyDescent="0.2">
      <c r="V131" s="88"/>
    </row>
    <row r="132" spans="22:22" hidden="1" x14ac:dyDescent="0.2">
      <c r="V132" s="88"/>
    </row>
    <row r="133" spans="22:22" hidden="1" x14ac:dyDescent="0.2">
      <c r="V133" s="88"/>
    </row>
    <row r="134" spans="22:22" hidden="1" x14ac:dyDescent="0.2">
      <c r="V134" s="88"/>
    </row>
    <row r="135" spans="22:22" hidden="1" x14ac:dyDescent="0.2">
      <c r="V135" s="88"/>
    </row>
    <row r="136" spans="22:22" hidden="1" x14ac:dyDescent="0.2">
      <c r="V136" s="88"/>
    </row>
    <row r="137" spans="22:22" hidden="1" x14ac:dyDescent="0.2">
      <c r="V137" s="88"/>
    </row>
    <row r="138" spans="22:22" hidden="1" x14ac:dyDescent="0.2">
      <c r="V138" s="88"/>
    </row>
    <row r="139" spans="22:22" hidden="1" x14ac:dyDescent="0.2">
      <c r="V139" s="88"/>
    </row>
    <row r="140" spans="22:22" hidden="1" x14ac:dyDescent="0.2">
      <c r="V140" s="88"/>
    </row>
    <row r="141" spans="22:22" hidden="1" x14ac:dyDescent="0.2">
      <c r="V141" s="88"/>
    </row>
    <row r="142" spans="22:22" hidden="1" x14ac:dyDescent="0.2">
      <c r="V142" s="88"/>
    </row>
    <row r="143" spans="22:22" hidden="1" x14ac:dyDescent="0.2">
      <c r="V143" s="88"/>
    </row>
    <row r="144" spans="22:22" hidden="1" x14ac:dyDescent="0.2">
      <c r="V144" s="88"/>
    </row>
    <row r="145" spans="22:22" hidden="1" x14ac:dyDescent="0.2">
      <c r="V145" s="88"/>
    </row>
    <row r="146" spans="22:22" hidden="1" x14ac:dyDescent="0.2">
      <c r="V146" s="88"/>
    </row>
    <row r="147" spans="22:22" hidden="1" x14ac:dyDescent="0.2">
      <c r="V147" s="88"/>
    </row>
    <row r="148" spans="22:22" hidden="1" x14ac:dyDescent="0.2">
      <c r="V148" s="88"/>
    </row>
    <row r="149" spans="22:22" hidden="1" x14ac:dyDescent="0.2">
      <c r="V149" s="88"/>
    </row>
    <row r="150" spans="22:22" hidden="1" x14ac:dyDescent="0.2">
      <c r="V150" s="88"/>
    </row>
    <row r="151" spans="22:22" hidden="1" x14ac:dyDescent="0.2">
      <c r="V151" s="88"/>
    </row>
    <row r="152" spans="22:22" hidden="1" x14ac:dyDescent="0.2">
      <c r="V152" s="88"/>
    </row>
    <row r="153" spans="22:22" hidden="1" x14ac:dyDescent="0.2">
      <c r="V153" s="88"/>
    </row>
    <row r="154" spans="22:22" hidden="1" x14ac:dyDescent="0.2">
      <c r="V154" s="88"/>
    </row>
    <row r="155" spans="22:22" hidden="1" x14ac:dyDescent="0.2">
      <c r="V155" s="88"/>
    </row>
    <row r="156" spans="22:22" hidden="1" x14ac:dyDescent="0.2">
      <c r="V156" s="88"/>
    </row>
    <row r="157" spans="22:22" hidden="1" x14ac:dyDescent="0.2">
      <c r="V157" s="88"/>
    </row>
    <row r="158" spans="22:22" hidden="1" x14ac:dyDescent="0.2">
      <c r="V158" s="88"/>
    </row>
    <row r="159" spans="22:22" hidden="1" x14ac:dyDescent="0.2">
      <c r="V159" s="88"/>
    </row>
    <row r="160" spans="22:22" hidden="1" x14ac:dyDescent="0.2">
      <c r="V160" s="88"/>
    </row>
    <row r="161" spans="22:22" hidden="1" x14ac:dyDescent="0.2">
      <c r="V161" s="88"/>
    </row>
    <row r="162" spans="22:22" hidden="1" x14ac:dyDescent="0.2">
      <c r="V162" s="88"/>
    </row>
    <row r="163" spans="22:22" hidden="1" x14ac:dyDescent="0.2">
      <c r="V163" s="88"/>
    </row>
    <row r="164" spans="22:22" hidden="1" x14ac:dyDescent="0.2">
      <c r="V164" s="88"/>
    </row>
    <row r="165" spans="22:22" hidden="1" x14ac:dyDescent="0.2">
      <c r="V165" s="88"/>
    </row>
    <row r="166" spans="22:22" hidden="1" x14ac:dyDescent="0.2">
      <c r="V166" s="88"/>
    </row>
    <row r="167" spans="22:22" hidden="1" x14ac:dyDescent="0.2">
      <c r="V167" s="88"/>
    </row>
    <row r="168" spans="22:22" hidden="1" x14ac:dyDescent="0.2">
      <c r="V168" s="88"/>
    </row>
    <row r="169" spans="22:22" hidden="1" x14ac:dyDescent="0.2">
      <c r="V169" s="88"/>
    </row>
    <row r="170" spans="22:22" hidden="1" x14ac:dyDescent="0.2">
      <c r="V170" s="88"/>
    </row>
  </sheetData>
  <mergeCells count="4">
    <mergeCell ref="B8:C8"/>
    <mergeCell ref="B9:C9"/>
    <mergeCell ref="B11:C11"/>
    <mergeCell ref="B33:J34"/>
  </mergeCells>
  <conditionalFormatting sqref="E15">
    <cfRule type="expression" dxfId="3" priority="4">
      <formula>#REF!&gt;0</formula>
    </cfRule>
  </conditionalFormatting>
  <conditionalFormatting sqref="E16">
    <cfRule type="expression" dxfId="2" priority="3">
      <formula>#REF!&gt;0</formula>
    </cfRule>
  </conditionalFormatting>
  <conditionalFormatting sqref="E17">
    <cfRule type="expression" dxfId="1" priority="2">
      <formula>#REF!=0</formula>
    </cfRule>
  </conditionalFormatting>
  <conditionalFormatting sqref="E18:E22">
    <cfRule type="expression" dxfId="0" priority="1">
      <formula>#REF!=0</formula>
    </cfRule>
  </conditionalFormatting>
  <dataValidations disablePrompts="1" count="1">
    <dataValidation type="list" allowBlank="1" showInputMessage="1" showErrorMessage="1" sqref="F3:I3 M3:P3" xr:uid="{A9D6E33E-7D4B-4D1A-8373-D0A9384D558D}">
      <formula1>"Kromme,Lineair"</formula1>
    </dataValidation>
  </dataValidations>
  <pageMargins left="0.7" right="0.7" top="0.75" bottom="0.75" header="0.3" footer="0.3"/>
  <pageSetup paperSize="9" orientation="portrait" r:id="rId1"/>
  <ignoredErrors>
    <ignoredError sqref="E1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Tabblad 1 - Prijsformulier</vt:lpstr>
      <vt:lpstr>Tabblad 2 - Prijsbeoordeling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 Abbenhuis</dc:creator>
  <cp:lastModifiedBy>Ramon Abbenhuis</cp:lastModifiedBy>
  <dcterms:created xsi:type="dcterms:W3CDTF">2024-05-24T10:45:48Z</dcterms:created>
  <dcterms:modified xsi:type="dcterms:W3CDTF">2025-07-02T07:29:39Z</dcterms:modified>
</cp:coreProperties>
</file>