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\Dropbox\WIA Beheer Aanbestedingen\Klanten\2025\Hecht (1-7-2025)\NVI\"/>
    </mc:Choice>
  </mc:AlternateContent>
  <xr:revisionPtr revIDLastSave="0" documentId="13_ncr:1_{B13460BE-721C-4163-8713-1F3BB848ACD1}" xr6:coauthVersionLast="47" xr6:coauthVersionMax="47" xr10:uidLastSave="{00000000-0000-0000-0000-000000000000}"/>
  <bookViews>
    <workbookView xWindow="3210" yWindow="750" windowWidth="21600" windowHeight="11295" xr2:uid="{00000000-000D-0000-FFFF-FFFF00000000}"/>
  </bookViews>
  <sheets>
    <sheet name="Inschrijvingsblad" sheetId="1" r:id="rId1"/>
  </sheets>
  <definedNames>
    <definedName name="_xlnm.Print_Area" localSheetId="0">Inschrijvingsblad!$A$1:$G$71</definedName>
  </definedNames>
  <calcPr calcId="181029"/>
</workbook>
</file>

<file path=xl/calcChain.xml><?xml version="1.0" encoding="utf-8"?>
<calcChain xmlns="http://schemas.openxmlformats.org/spreadsheetml/2006/main">
  <c r="E24" i="1" l="1"/>
  <c r="F24" i="1"/>
  <c r="A63" i="1"/>
  <c r="F25" i="1"/>
  <c r="F26" i="1"/>
  <c r="F27" i="1"/>
  <c r="E17" i="1" l="1"/>
  <c r="D17" i="1"/>
  <c r="G56" i="1"/>
  <c r="E13" i="1"/>
  <c r="G49" i="1"/>
  <c r="E50" i="1"/>
  <c r="G58" i="1"/>
  <c r="B64" i="1" l="1"/>
  <c r="G46" i="1"/>
  <c r="G47" i="1"/>
  <c r="G48" i="1"/>
  <c r="G24" i="1" l="1"/>
  <c r="A25" i="1" l="1"/>
  <c r="A26" i="1" s="1"/>
  <c r="A27" i="1" l="1"/>
  <c r="D20" i="1" s="1"/>
  <c r="D19" i="1"/>
  <c r="D18" i="1"/>
  <c r="G45" i="1"/>
  <c r="G34" i="1" l="1"/>
  <c r="G35" i="1"/>
  <c r="G36" i="1"/>
  <c r="G37" i="1"/>
  <c r="G38" i="1"/>
  <c r="G39" i="1"/>
  <c r="G40" i="1"/>
  <c r="G41" i="1"/>
  <c r="G42" i="1"/>
  <c r="G43" i="1"/>
  <c r="G44" i="1"/>
  <c r="G33" i="1"/>
  <c r="G55" i="1"/>
  <c r="G57" i="1"/>
  <c r="E59" i="1"/>
  <c r="A16" i="1"/>
  <c r="G50" i="1" l="1"/>
  <c r="E14" i="1" s="1"/>
  <c r="G59" i="1"/>
  <c r="E15" i="1" s="1"/>
  <c r="C25" i="1" l="1"/>
  <c r="C26" i="1" s="1"/>
  <c r="E26" i="1" l="1"/>
  <c r="G26" i="1" s="1"/>
  <c r="E19" i="1"/>
  <c r="E25" i="1"/>
  <c r="G25" i="1" s="1"/>
  <c r="E18" i="1"/>
  <c r="C27" i="1"/>
  <c r="E27" i="1" l="1"/>
  <c r="G27" i="1" s="1"/>
  <c r="E20" i="1"/>
  <c r="G28" i="1" l="1"/>
  <c r="E16" i="1" s="1"/>
</calcChain>
</file>

<file path=xl/sharedStrings.xml><?xml version="1.0" encoding="utf-8"?>
<sst xmlns="http://schemas.openxmlformats.org/spreadsheetml/2006/main" count="106" uniqueCount="82">
  <si>
    <t>SV loon</t>
  </si>
  <si>
    <t>Overzicht inschrijving</t>
  </si>
  <si>
    <t>Bedrijfsnaam inschrijver</t>
  </si>
  <si>
    <t>KvK nummer</t>
  </si>
  <si>
    <t>Naam ondertekenaar</t>
  </si>
  <si>
    <t xml:space="preserve">Contactpersoon </t>
  </si>
  <si>
    <t>Functie</t>
  </si>
  <si>
    <t>Tel. contactpersoon</t>
  </si>
  <si>
    <t>Adres</t>
  </si>
  <si>
    <t>E-mail contactpersoon</t>
  </si>
  <si>
    <t>Postcode - plaats</t>
  </si>
  <si>
    <t>Polisvoorwaarden</t>
  </si>
  <si>
    <t>Standaard dekking van de verzekering</t>
  </si>
  <si>
    <t>Dekking van het uitlooprisico</t>
  </si>
  <si>
    <t>Premiebeheersing</t>
  </si>
  <si>
    <t>Ondersteuning bij re-integratie</t>
  </si>
  <si>
    <t>Ondersteuning ZBO procedure</t>
  </si>
  <si>
    <t>Ondersteuning Rechtsbijstand</t>
  </si>
  <si>
    <t>Afgifte garantieverklaring</t>
  </si>
  <si>
    <t>Termijnen opzegging en voortzetting van het contract</t>
  </si>
  <si>
    <t>Overige kosten</t>
  </si>
  <si>
    <t>Vertrouwelijkheid</t>
  </si>
  <si>
    <t>Par.nr</t>
  </si>
  <si>
    <t>Omschrijving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</si>
  <si>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</si>
  <si>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</si>
  <si>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</si>
  <si>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</si>
  <si>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</si>
  <si>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</si>
  <si>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</si>
  <si>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</si>
  <si>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</si>
  <si>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</si>
  <si>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</si>
  <si>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</si>
  <si>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Gewicht</t>
  </si>
  <si>
    <t>Antwoord</t>
  </si>
  <si>
    <t>Score</t>
  </si>
  <si>
    <t>E</t>
  </si>
  <si>
    <t>Reactie op eisen</t>
  </si>
  <si>
    <t>Reactie op wensen</t>
  </si>
  <si>
    <t>7.2.1</t>
  </si>
  <si>
    <t xml:space="preserve">Re-integratie ondersteuning, vergoedingen en budgetten </t>
  </si>
  <si>
    <t>score:</t>
  </si>
  <si>
    <t>Max score:</t>
  </si>
  <si>
    <t>Aantal OK:</t>
  </si>
  <si>
    <t>Aantal eisen:</t>
  </si>
  <si>
    <t>Overzicht t.b.v. beoordeling</t>
  </si>
  <si>
    <t>Inschrijver</t>
  </si>
  <si>
    <t>Alle eisen met "Ja" beantwoord?</t>
  </si>
  <si>
    <t>Score op wensen</t>
  </si>
  <si>
    <t>Jaar</t>
  </si>
  <si>
    <t>Alle witgekleurde velden dienen te worden ingevuld.</t>
  </si>
  <si>
    <t>Ondertekening:</t>
  </si>
  <si>
    <t>……………………………………………………………</t>
  </si>
  <si>
    <t>Datum:</t>
  </si>
  <si>
    <t>Acceptatie intermediair op de verzekering</t>
  </si>
  <si>
    <t>7.1.13</t>
  </si>
  <si>
    <t>Premie percentage (jaarbasis)</t>
  </si>
  <si>
    <t>weging</t>
  </si>
  <si>
    <t>Totale gewogen gemiddelde jaarpremie (bij gelijkblijvend SV loon)</t>
  </si>
  <si>
    <t>bijdrage aan totaal</t>
  </si>
  <si>
    <t>Vaste contactpersoon</t>
  </si>
  <si>
    <t>7.1.14</t>
  </si>
  <si>
    <t>7.1.15</t>
  </si>
  <si>
    <t>7.1.16</t>
  </si>
  <si>
    <t>Na-verrekening</t>
  </si>
  <si>
    <t>Ziekmeldingen</t>
  </si>
  <si>
    <t>Beheer WIA dossiers</t>
  </si>
  <si>
    <t>Toekenning budget per organisatie &gt;= € 5.000/jaar</t>
  </si>
  <si>
    <t>Kostenvergoeding (50%) bij elke interventie binnen providerboog</t>
  </si>
  <si>
    <t>Kostenvergoeding (50%) bij elke interventie buiten providerboog</t>
  </si>
  <si>
    <t>Naam:</t>
  </si>
  <si>
    <t xml:space="preserve"> </t>
  </si>
  <si>
    <t>Max. verhoging % t.o.v. jaar ervoor</t>
  </si>
  <si>
    <t>7.1.17</t>
  </si>
  <si>
    <t>Akkoordverklaring volledigheid informatieverstrekking </t>
  </si>
  <si>
    <t>Kostenvergoeding (100%) zonder maximum</t>
  </si>
  <si>
    <t>Jaarpremie</t>
  </si>
  <si>
    <r>
      <t>Inschrijvingsblad Eigen Risicodragerschap WGA</t>
    </r>
    <r>
      <rPr>
        <b/>
        <sz val="12"/>
        <rFont val="Calibri"/>
        <family val="2"/>
        <scheme val="minor"/>
      </rPr>
      <t xml:space="preserve"> Hecht</t>
    </r>
  </si>
  <si>
    <t>(maximale) jaarpremie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</si>
</sst>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0.000%"/>
    <numFmt numFmtId="165" formatCode="0.0%"/>
    <numFmt numFmtId="166" formatCode="&quot;€&quot;\ 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2" fillId="3" borderId="0" xfId="0" applyFont="1" applyFill="1"/>
    <xf numFmtId="0" fontId="0" fillId="3" borderId="0" xfId="0" applyFill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0" fillId="4" borderId="6" xfId="0" applyFill="1" applyBorder="1"/>
    <xf numFmtId="0" fontId="0" fillId="4" borderId="7" xfId="0" applyFill="1" applyBorder="1" applyAlignment="1">
      <alignment horizontal="left"/>
    </xf>
    <xf numFmtId="0" fontId="0" fillId="4" borderId="7" xfId="0" applyFill="1" applyBorder="1"/>
    <xf numFmtId="44" fontId="0" fillId="4" borderId="8" xfId="0" applyNumberFormat="1" applyFill="1" applyBorder="1"/>
    <xf numFmtId="0" fontId="0" fillId="2" borderId="1" xfId="0" applyFill="1" applyBorder="1"/>
    <xf numFmtId="164" fontId="0" fillId="2" borderId="1" xfId="2" applyNumberFormat="1" applyFont="1" applyFill="1" applyBorder="1"/>
    <xf numFmtId="44" fontId="2" fillId="2" borderId="8" xfId="0" applyNumberFormat="1" applyFont="1" applyFill="1" applyBorder="1"/>
    <xf numFmtId="0" fontId="0" fillId="2" borderId="9" xfId="0" applyFill="1" applyBorder="1" applyAlignment="1">
      <alignment horizontal="center"/>
    </xf>
    <xf numFmtId="0" fontId="2" fillId="3" borderId="11" xfId="0" applyFont="1" applyFill="1" applyBorder="1"/>
    <xf numFmtId="0" fontId="0" fillId="3" borderId="12" xfId="0" applyFill="1" applyBorder="1"/>
    <xf numFmtId="0" fontId="0" fillId="3" borderId="11" xfId="0" applyFill="1" applyBorder="1"/>
    <xf numFmtId="0" fontId="0" fillId="3" borderId="13" xfId="0" applyFill="1" applyBorder="1"/>
    <xf numFmtId="0" fontId="2" fillId="3" borderId="14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2" fillId="3" borderId="16" xfId="0" applyFont="1" applyFill="1" applyBorder="1"/>
    <xf numFmtId="0" fontId="0" fillId="3" borderId="17" xfId="0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0" fillId="0" borderId="2" xfId="0" applyBorder="1" applyAlignment="1" applyProtection="1">
      <alignment horizontal="center"/>
      <protection locked="0"/>
    </xf>
    <xf numFmtId="44" fontId="0" fillId="2" borderId="1" xfId="1" applyFont="1" applyFill="1" applyBorder="1"/>
    <xf numFmtId="44" fontId="0" fillId="2" borderId="10" xfId="0" applyNumberFormat="1" applyFill="1" applyBorder="1"/>
    <xf numFmtId="0" fontId="0" fillId="2" borderId="20" xfId="0" applyFill="1" applyBorder="1" applyAlignment="1">
      <alignment horizontal="center"/>
    </xf>
    <xf numFmtId="164" fontId="0" fillId="0" borderId="18" xfId="2" applyNumberFormat="1" applyFont="1" applyBorder="1" applyProtection="1">
      <protection locked="0"/>
    </xf>
    <xf numFmtId="0" fontId="0" fillId="2" borderId="18" xfId="0" applyFill="1" applyBorder="1"/>
    <xf numFmtId="44" fontId="0" fillId="2" borderId="18" xfId="1" applyFont="1" applyFill="1" applyBorder="1"/>
    <xf numFmtId="44" fontId="0" fillId="2" borderId="19" xfId="0" applyNumberFormat="1" applyFill="1" applyBorder="1"/>
    <xf numFmtId="0" fontId="0" fillId="3" borderId="21" xfId="0" applyFill="1" applyBorder="1"/>
    <xf numFmtId="0" fontId="0" fillId="3" borderId="14" xfId="0" applyFill="1" applyBorder="1"/>
    <xf numFmtId="0" fontId="0" fillId="2" borderId="2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21" xfId="0" applyFill="1" applyBorder="1"/>
    <xf numFmtId="0" fontId="0" fillId="2" borderId="23" xfId="0" applyFill="1" applyBorder="1"/>
    <xf numFmtId="0" fontId="0" fillId="2" borderId="12" xfId="0" applyFill="1" applyBorder="1"/>
    <xf numFmtId="0" fontId="0" fillId="0" borderId="2" xfId="0" applyBorder="1" applyAlignment="1" applyProtection="1">
      <alignment horizontal="center" vertical="top"/>
      <protection locked="0"/>
    </xf>
    <xf numFmtId="0" fontId="0" fillId="3" borderId="2" xfId="0" applyFill="1" applyBorder="1" applyAlignment="1">
      <alignment horizontal="center" vertical="top"/>
    </xf>
    <xf numFmtId="0" fontId="0" fillId="2" borderId="25" xfId="0" applyFill="1" applyBorder="1" applyAlignment="1">
      <alignment horizontal="center"/>
    </xf>
    <xf numFmtId="0" fontId="0" fillId="2" borderId="26" xfId="0" applyFill="1" applyBorder="1"/>
    <xf numFmtId="164" fontId="0" fillId="2" borderId="26" xfId="2" applyNumberFormat="1" applyFont="1" applyFill="1" applyBorder="1"/>
    <xf numFmtId="44" fontId="0" fillId="2" borderId="26" xfId="1" applyFont="1" applyFill="1" applyBorder="1"/>
    <xf numFmtId="44" fontId="0" fillId="2" borderId="27" xfId="0" applyNumberFormat="1" applyFill="1" applyBorder="1"/>
    <xf numFmtId="0" fontId="6" fillId="3" borderId="2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left" indent="2"/>
    </xf>
    <xf numFmtId="10" fontId="0" fillId="0" borderId="1" xfId="2" applyNumberFormat="1" applyFont="1" applyFill="1" applyBorder="1" applyProtection="1">
      <protection locked="0"/>
    </xf>
    <xf numFmtId="10" fontId="0" fillId="0" borderId="26" xfId="2" applyNumberFormat="1" applyFont="1" applyBorder="1" applyProtection="1">
      <protection locked="0"/>
    </xf>
    <xf numFmtId="165" fontId="0" fillId="3" borderId="1" xfId="2" applyNumberFormat="1" applyFont="1" applyFill="1" applyBorder="1"/>
    <xf numFmtId="165" fontId="0" fillId="3" borderId="26" xfId="2" applyNumberFormat="1" applyFont="1" applyFill="1" applyBorder="1"/>
    <xf numFmtId="165" fontId="0" fillId="3" borderId="2" xfId="2" applyNumberFormat="1" applyFont="1" applyFill="1" applyBorder="1"/>
    <xf numFmtId="164" fontId="0" fillId="4" borderId="6" xfId="0" applyNumberFormat="1" applyFill="1" applyBorder="1"/>
    <xf numFmtId="164" fontId="0" fillId="4" borderId="7" xfId="0" applyNumberFormat="1" applyFill="1" applyBorder="1"/>
    <xf numFmtId="164" fontId="0" fillId="4" borderId="8" xfId="0" applyNumberFormat="1" applyFill="1" applyBorder="1"/>
    <xf numFmtId="0" fontId="0" fillId="2" borderId="28" xfId="0" applyFill="1" applyBorder="1" applyAlignment="1">
      <alignment horizontal="center"/>
    </xf>
    <xf numFmtId="0" fontId="0" fillId="2" borderId="29" xfId="0" applyFill="1" applyBorder="1"/>
    <xf numFmtId="0" fontId="0" fillId="2" borderId="22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locked="0"/>
    </xf>
    <xf numFmtId="166" fontId="0" fillId="3" borderId="18" xfId="0" applyNumberFormat="1" applyFill="1" applyBorder="1"/>
    <xf numFmtId="10" fontId="0" fillId="3" borderId="1" xfId="2" applyNumberFormat="1" applyFont="1" applyFill="1" applyBorder="1" applyProtection="1"/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3" borderId="11" xfId="0" applyFont="1" applyFill="1" applyBorder="1" applyAlignment="1">
      <alignment horizontal="left" vertical="top" wrapText="1" indent="2"/>
    </xf>
    <xf numFmtId="0" fontId="6" fillId="3" borderId="13" xfId="0" applyFont="1" applyFill="1" applyBorder="1" applyAlignment="1">
      <alignment horizontal="left" vertical="top" wrapText="1" indent="2"/>
    </xf>
    <xf numFmtId="0" fontId="6" fillId="3" borderId="14" xfId="0" applyFont="1" applyFill="1" applyBorder="1" applyAlignment="1">
      <alignment horizontal="left" vertical="top" wrapText="1" indent="2"/>
    </xf>
  </cellXfs>
  <cellStyles count="4">
    <cellStyle name="Procent" xfId="2" builtinId="5"/>
    <cellStyle name="Standaard" xfId="0" builtinId="0"/>
    <cellStyle name="Standaard 2" xfId="3" xr:uid="{00000000-0005-0000-0000-000002000000}"/>
    <cellStyle name="Valuta" xfId="1" builtinId="4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tabSelected="1" zoomScale="90" zoomScaleNormal="90" workbookViewId="0">
      <selection activeCell="C6" sqref="C6:D6"/>
    </sheetView>
  </sheetViews>
  <sheetFormatPr defaultColWidth="9.28515625" defaultRowHeight="15" x14ac:dyDescent="0.25"/>
  <cols>
    <col min="1" max="1" width="7.5703125" style="1" customWidth="1"/>
    <col min="2" max="2" width="17.28515625" style="1" customWidth="1"/>
    <col min="3" max="3" width="15.7109375" style="1" customWidth="1"/>
    <col min="4" max="4" width="18" style="1" customWidth="1"/>
    <col min="5" max="5" width="18.42578125" style="1" customWidth="1"/>
    <col min="6" max="6" width="9.7109375" style="1" customWidth="1"/>
    <col min="7" max="7" width="14.7109375" style="1" customWidth="1"/>
    <col min="8" max="8" width="9.28515625" style="1"/>
    <col min="9" max="9" width="13.42578125" style="1" bestFit="1" customWidth="1"/>
    <col min="10" max="16384" width="9.28515625" style="1"/>
  </cols>
  <sheetData>
    <row r="1" spans="1:8" ht="15.75" x14ac:dyDescent="0.25">
      <c r="A1" s="4" t="s">
        <v>80</v>
      </c>
    </row>
    <row r="3" spans="1:8" x14ac:dyDescent="0.25">
      <c r="A3" s="3" t="s">
        <v>53</v>
      </c>
    </row>
    <row r="5" spans="1:8" x14ac:dyDescent="0.25">
      <c r="A5" s="3" t="s">
        <v>1</v>
      </c>
    </row>
    <row r="6" spans="1:8" x14ac:dyDescent="0.25">
      <c r="A6" s="1" t="s">
        <v>2</v>
      </c>
      <c r="C6" s="74"/>
      <c r="D6" s="74"/>
      <c r="F6" s="2" t="s">
        <v>3</v>
      </c>
      <c r="G6" s="74"/>
      <c r="H6" s="74"/>
    </row>
    <row r="7" spans="1:8" x14ac:dyDescent="0.25">
      <c r="A7" s="1" t="s">
        <v>4</v>
      </c>
      <c r="C7" s="74"/>
      <c r="D7" s="74"/>
      <c r="F7" s="2" t="s">
        <v>5</v>
      </c>
      <c r="G7" s="74"/>
      <c r="H7" s="74"/>
    </row>
    <row r="8" spans="1:8" x14ac:dyDescent="0.25">
      <c r="A8" s="1" t="s">
        <v>6</v>
      </c>
      <c r="C8" s="74"/>
      <c r="D8" s="74"/>
      <c r="F8" s="2" t="s">
        <v>7</v>
      </c>
      <c r="G8" s="74"/>
      <c r="H8" s="74"/>
    </row>
    <row r="9" spans="1:8" x14ac:dyDescent="0.25">
      <c r="A9" s="1" t="s">
        <v>8</v>
      </c>
      <c r="C9" s="74"/>
      <c r="D9" s="74"/>
      <c r="F9" s="2" t="s">
        <v>9</v>
      </c>
      <c r="G9" s="74"/>
      <c r="H9" s="74"/>
    </row>
    <row r="10" spans="1:8" x14ac:dyDescent="0.25">
      <c r="A10" s="1" t="s">
        <v>10</v>
      </c>
      <c r="C10" s="74"/>
      <c r="D10" s="74"/>
    </row>
    <row r="12" spans="1:8" ht="15.75" thickBot="1" x14ac:dyDescent="0.3">
      <c r="A12" s="3" t="s">
        <v>48</v>
      </c>
    </row>
    <row r="13" spans="1:8" x14ac:dyDescent="0.25">
      <c r="A13" s="1" t="s">
        <v>49</v>
      </c>
      <c r="E13" s="14" t="str">
        <f>IF(C6="","",C6)</f>
        <v/>
      </c>
    </row>
    <row r="14" spans="1:8" x14ac:dyDescent="0.25">
      <c r="A14" s="1" t="s">
        <v>50</v>
      </c>
      <c r="E14" s="15" t="str">
        <f>IF(E50=G50,"Ja","NEE")</f>
        <v>NEE</v>
      </c>
    </row>
    <row r="15" spans="1:8" x14ac:dyDescent="0.25">
      <c r="A15" s="1" t="s">
        <v>51</v>
      </c>
      <c r="E15" s="16">
        <f>G59</f>
        <v>0</v>
      </c>
      <c r="G15" s="1" t="s">
        <v>74</v>
      </c>
    </row>
    <row r="16" spans="1:8" ht="15.75" thickBot="1" x14ac:dyDescent="0.3">
      <c r="A16" s="1" t="str">
        <f>F28</f>
        <v>Totale gewogen gemiddelde jaarpremie (bij gelijkblijvend SV loon)</v>
      </c>
      <c r="E16" s="17">
        <f>G28</f>
        <v>0</v>
      </c>
    </row>
    <row r="17" spans="1:7" x14ac:dyDescent="0.25">
      <c r="A17" s="1" t="s">
        <v>79</v>
      </c>
      <c r="D17" s="1">
        <f>A24</f>
        <v>2025</v>
      </c>
      <c r="E17" s="64">
        <f>C24</f>
        <v>0</v>
      </c>
    </row>
    <row r="18" spans="1:7" x14ac:dyDescent="0.25">
      <c r="D18" s="1">
        <f t="shared" ref="D18" si="0">A25</f>
        <v>2026</v>
      </c>
      <c r="E18" s="65">
        <f t="shared" ref="E18" si="1">C25</f>
        <v>0</v>
      </c>
    </row>
    <row r="19" spans="1:7" x14ac:dyDescent="0.25">
      <c r="D19" s="1">
        <f t="shared" ref="D19" si="2">A26</f>
        <v>2027</v>
      </c>
      <c r="E19" s="65">
        <f t="shared" ref="E19" si="3">C26</f>
        <v>0</v>
      </c>
    </row>
    <row r="20" spans="1:7" ht="15.75" thickBot="1" x14ac:dyDescent="0.3">
      <c r="D20" s="1">
        <f>A27</f>
        <v>2028</v>
      </c>
      <c r="E20" s="66">
        <f>C27</f>
        <v>0</v>
      </c>
    </row>
    <row r="22" spans="1:7" ht="15.75" thickBot="1" x14ac:dyDescent="0.3"/>
    <row r="23" spans="1:7" ht="45.75" thickBot="1" x14ac:dyDescent="0.3">
      <c r="A23" s="30" t="s">
        <v>52</v>
      </c>
      <c r="B23" s="31" t="s">
        <v>0</v>
      </c>
      <c r="C23" s="32" t="s">
        <v>59</v>
      </c>
      <c r="D23" s="32" t="s">
        <v>75</v>
      </c>
      <c r="E23" s="32" t="s">
        <v>81</v>
      </c>
      <c r="F23" s="31" t="s">
        <v>60</v>
      </c>
      <c r="G23" s="33" t="s">
        <v>62</v>
      </c>
    </row>
    <row r="24" spans="1:7" x14ac:dyDescent="0.25">
      <c r="A24" s="37">
        <v>2025</v>
      </c>
      <c r="B24" s="72">
        <v>66105298</v>
      </c>
      <c r="C24" s="38"/>
      <c r="D24" s="39"/>
      <c r="E24" s="40">
        <f>C24*B24</f>
        <v>0</v>
      </c>
      <c r="F24" s="63">
        <f>1/7</f>
        <v>0.14285714285714285</v>
      </c>
      <c r="G24" s="41">
        <f>E24*F24</f>
        <v>0</v>
      </c>
    </row>
    <row r="25" spans="1:7" x14ac:dyDescent="0.25">
      <c r="A25" s="21">
        <f>A24+1</f>
        <v>2026</v>
      </c>
      <c r="B25" s="18"/>
      <c r="C25" s="19">
        <f t="shared" ref="C25" si="4">C24*(1+D25)</f>
        <v>0</v>
      </c>
      <c r="D25" s="73">
        <v>0</v>
      </c>
      <c r="E25" s="35">
        <f>$B$24*C25</f>
        <v>0</v>
      </c>
      <c r="F25" s="61">
        <f>2/7</f>
        <v>0.2857142857142857</v>
      </c>
      <c r="G25" s="36">
        <f t="shared" ref="G25:G27" si="5">E25*F25</f>
        <v>0</v>
      </c>
    </row>
    <row r="26" spans="1:7" x14ac:dyDescent="0.25">
      <c r="A26" s="67">
        <f t="shared" ref="A26:A27" si="6">A25+1</f>
        <v>2027</v>
      </c>
      <c r="B26" s="68"/>
      <c r="C26" s="19">
        <f t="shared" ref="C26" si="7">C25*(1+D26)</f>
        <v>0</v>
      </c>
      <c r="D26" s="59"/>
      <c r="E26" s="35">
        <f>$B$24*C26</f>
        <v>0</v>
      </c>
      <c r="F26" s="61">
        <f t="shared" ref="F26:F27" si="8">2/7</f>
        <v>0.2857142857142857</v>
      </c>
      <c r="G26" s="36">
        <f t="shared" ref="G26" si="9">E26*F26</f>
        <v>0</v>
      </c>
    </row>
    <row r="27" spans="1:7" ht="15.75" thickBot="1" x14ac:dyDescent="0.3">
      <c r="A27" s="52">
        <f t="shared" si="6"/>
        <v>2028</v>
      </c>
      <c r="B27" s="53"/>
      <c r="C27" s="54">
        <f>C25*(1+D27)</f>
        <v>0</v>
      </c>
      <c r="D27" s="60"/>
      <c r="E27" s="55">
        <f t="shared" ref="E27" si="10">$B$24*C27</f>
        <v>0</v>
      </c>
      <c r="F27" s="62">
        <f t="shared" si="8"/>
        <v>0.2857142857142857</v>
      </c>
      <c r="G27" s="56">
        <f t="shared" si="5"/>
        <v>0</v>
      </c>
    </row>
    <row r="28" spans="1:7" ht="15.75" thickBot="1" x14ac:dyDescent="0.3">
      <c r="F28" s="2" t="s">
        <v>61</v>
      </c>
      <c r="G28" s="20">
        <f>SUMPRODUCT(E24:E27,F24:F27)</f>
        <v>0</v>
      </c>
    </row>
    <row r="31" spans="1:7" s="5" customFormat="1" x14ac:dyDescent="0.25">
      <c r="A31" s="6" t="s">
        <v>40</v>
      </c>
      <c r="C31" s="7"/>
      <c r="D31" s="7"/>
    </row>
    <row r="32" spans="1:7" s="5" customFormat="1" x14ac:dyDescent="0.25">
      <c r="A32" s="22" t="s">
        <v>22</v>
      </c>
      <c r="B32" s="28" t="s">
        <v>23</v>
      </c>
      <c r="C32" s="29"/>
      <c r="D32" s="42"/>
      <c r="E32" s="26" t="s">
        <v>36</v>
      </c>
      <c r="F32" s="11" t="s">
        <v>37</v>
      </c>
      <c r="G32" s="11" t="s">
        <v>38</v>
      </c>
    </row>
    <row r="33" spans="1:7" s="5" customFormat="1" x14ac:dyDescent="0.25">
      <c r="A33" s="23" t="s">
        <v>24</v>
      </c>
      <c r="B33" s="24" t="s">
        <v>12</v>
      </c>
      <c r="C33" s="25"/>
      <c r="D33" s="43"/>
      <c r="E33" s="27" t="s">
        <v>39</v>
      </c>
      <c r="F33" s="34"/>
      <c r="G33" s="10" t="str">
        <f>IF(F33&lt;&gt;"",IF(E33="E",IF(F33="Ja","OK","Knockout!"),E33*(F33="Ja")),"")</f>
        <v/>
      </c>
    </row>
    <row r="34" spans="1:7" s="5" customFormat="1" x14ac:dyDescent="0.25">
      <c r="A34" s="8" t="s">
        <v>25</v>
      </c>
      <c r="B34" s="24" t="s">
        <v>13</v>
      </c>
      <c r="C34" s="25"/>
      <c r="D34" s="43"/>
      <c r="E34" s="27" t="s">
        <v>39</v>
      </c>
      <c r="F34" s="34"/>
      <c r="G34" s="10" t="str">
        <f t="shared" ref="G34:G44" si="11">IF(F34&lt;&gt;"",IF(E34="E",IF(F34="Ja","OK","Knockout!"),E34*(F34="Ja")),"")</f>
        <v/>
      </c>
    </row>
    <row r="35" spans="1:7" s="5" customFormat="1" x14ac:dyDescent="0.25">
      <c r="A35" s="8" t="s">
        <v>26</v>
      </c>
      <c r="B35" s="24" t="s">
        <v>14</v>
      </c>
      <c r="C35" s="25"/>
      <c r="D35" s="43"/>
      <c r="E35" s="27" t="s">
        <v>39</v>
      </c>
      <c r="F35" s="34"/>
      <c r="G35" s="10" t="str">
        <f t="shared" si="11"/>
        <v/>
      </c>
    </row>
    <row r="36" spans="1:7" s="5" customFormat="1" x14ac:dyDescent="0.25">
      <c r="A36" s="8" t="s">
        <v>27</v>
      </c>
      <c r="B36" s="24" t="s">
        <v>15</v>
      </c>
      <c r="C36" s="25"/>
      <c r="D36" s="43"/>
      <c r="E36" s="27" t="s">
        <v>39</v>
      </c>
      <c r="F36" s="34"/>
      <c r="G36" s="10" t="str">
        <f t="shared" si="11"/>
        <v/>
      </c>
    </row>
    <row r="37" spans="1:7" s="5" customFormat="1" x14ac:dyDescent="0.25">
      <c r="A37" s="8" t="s">
        <v>28</v>
      </c>
      <c r="B37" s="24" t="s">
        <v>16</v>
      </c>
      <c r="C37" s="25"/>
      <c r="D37" s="25"/>
      <c r="E37" s="10" t="s">
        <v>39</v>
      </c>
      <c r="F37" s="34"/>
      <c r="G37" s="10" t="str">
        <f t="shared" si="11"/>
        <v/>
      </c>
    </row>
    <row r="38" spans="1:7" s="5" customFormat="1" x14ac:dyDescent="0.25">
      <c r="A38" s="8" t="s">
        <v>29</v>
      </c>
      <c r="B38" s="24" t="s">
        <v>17</v>
      </c>
      <c r="C38" s="25"/>
      <c r="D38" s="25"/>
      <c r="E38" s="10" t="s">
        <v>39</v>
      </c>
      <c r="F38" s="34"/>
      <c r="G38" s="10" t="str">
        <f t="shared" si="11"/>
        <v/>
      </c>
    </row>
    <row r="39" spans="1:7" s="5" customFormat="1" x14ac:dyDescent="0.25">
      <c r="A39" s="8" t="s">
        <v>30</v>
      </c>
      <c r="B39" s="24" t="s">
        <v>63</v>
      </c>
      <c r="C39" s="25"/>
      <c r="D39" s="25"/>
      <c r="E39" s="10" t="s">
        <v>39</v>
      </c>
      <c r="F39" s="34"/>
      <c r="G39" s="10" t="str">
        <f t="shared" si="11"/>
        <v/>
      </c>
    </row>
    <row r="40" spans="1:7" s="5" customFormat="1" x14ac:dyDescent="0.25">
      <c r="A40" s="8" t="s">
        <v>31</v>
      </c>
      <c r="B40" s="24" t="s">
        <v>18</v>
      </c>
      <c r="C40" s="25"/>
      <c r="D40" s="25"/>
      <c r="E40" s="10" t="s">
        <v>39</v>
      </c>
      <c r="F40" s="34"/>
      <c r="G40" s="10" t="str">
        <f t="shared" si="11"/>
        <v/>
      </c>
    </row>
    <row r="41" spans="1:7" s="5" customFormat="1" x14ac:dyDescent="0.25">
      <c r="A41" s="8" t="s">
        <v>32</v>
      </c>
      <c r="B41" s="24" t="s">
        <v>20</v>
      </c>
      <c r="C41" s="25"/>
      <c r="D41" s="25"/>
      <c r="E41" s="10" t="s">
        <v>39</v>
      </c>
      <c r="F41" s="34"/>
      <c r="G41" s="10" t="str">
        <f t="shared" si="11"/>
        <v/>
      </c>
    </row>
    <row r="42" spans="1:7" s="5" customFormat="1" x14ac:dyDescent="0.25">
      <c r="A42" s="8" t="s">
        <v>33</v>
      </c>
      <c r="B42" s="24" t="s">
        <v>19</v>
      </c>
      <c r="C42" s="25"/>
      <c r="D42" s="25"/>
      <c r="E42" s="10" t="s">
        <v>39</v>
      </c>
      <c r="F42" s="34"/>
      <c r="G42" s="10" t="str">
        <f t="shared" si="11"/>
        <v/>
      </c>
    </row>
    <row r="43" spans="1:7" s="5" customFormat="1" x14ac:dyDescent="0.25">
      <c r="A43" s="8" t="s">
        <v>34</v>
      </c>
      <c r="B43" s="24" t="s">
        <v>11</v>
      </c>
      <c r="C43" s="25"/>
      <c r="D43" s="25"/>
      <c r="E43" s="10" t="s">
        <v>39</v>
      </c>
      <c r="F43" s="34"/>
      <c r="G43" s="10" t="str">
        <f t="shared" si="11"/>
        <v/>
      </c>
    </row>
    <row r="44" spans="1:7" s="5" customFormat="1" x14ac:dyDescent="0.25">
      <c r="A44" s="8" t="s">
        <v>35</v>
      </c>
      <c r="B44" s="24" t="s">
        <v>21</v>
      </c>
      <c r="C44" s="25"/>
      <c r="D44" s="25"/>
      <c r="E44" s="10" t="s">
        <v>39</v>
      </c>
      <c r="F44" s="34"/>
      <c r="G44" s="10" t="str">
        <f t="shared" si="11"/>
        <v/>
      </c>
    </row>
    <row r="45" spans="1:7" s="5" customFormat="1" x14ac:dyDescent="0.25">
      <c r="A45" s="8" t="s">
        <v>58</v>
      </c>
      <c r="B45" s="24" t="s">
        <v>57</v>
      </c>
      <c r="C45" s="25"/>
      <c r="D45" s="25"/>
      <c r="E45" s="9" t="s">
        <v>39</v>
      </c>
      <c r="F45" s="34"/>
      <c r="G45" s="9" t="str">
        <f t="shared" ref="G45" si="12">IF(F45&lt;&gt;"",IF(E45="E",IF(F45="Ja","OK","Knockout!"),E45*(F45="Ja")),"")</f>
        <v/>
      </c>
    </row>
    <row r="46" spans="1:7" s="5" customFormat="1" x14ac:dyDescent="0.25">
      <c r="A46" s="8" t="s">
        <v>64</v>
      </c>
      <c r="B46" s="24" t="s">
        <v>67</v>
      </c>
      <c r="C46" s="25"/>
      <c r="D46" s="25"/>
      <c r="E46" s="9" t="s">
        <v>39</v>
      </c>
      <c r="F46" s="34"/>
      <c r="G46" s="9" t="str">
        <f t="shared" ref="G46:G48" si="13">IF(F46&lt;&gt;"",IF(E46="E",IF(F46="Ja","OK","Knockout!"),E46*(F46="Ja")),"")</f>
        <v/>
      </c>
    </row>
    <row r="47" spans="1:7" s="5" customFormat="1" x14ac:dyDescent="0.25">
      <c r="A47" s="8" t="s">
        <v>65</v>
      </c>
      <c r="B47" s="24" t="s">
        <v>68</v>
      </c>
      <c r="C47" s="25"/>
      <c r="D47" s="25"/>
      <c r="E47" s="9" t="s">
        <v>39</v>
      </c>
      <c r="F47" s="34"/>
      <c r="G47" s="9" t="str">
        <f t="shared" si="13"/>
        <v/>
      </c>
    </row>
    <row r="48" spans="1:7" s="5" customFormat="1" x14ac:dyDescent="0.25">
      <c r="A48" s="8" t="s">
        <v>66</v>
      </c>
      <c r="B48" s="24" t="s">
        <v>69</v>
      </c>
      <c r="C48" s="25"/>
      <c r="D48" s="25"/>
      <c r="E48" s="9" t="s">
        <v>39</v>
      </c>
      <c r="F48" s="34"/>
      <c r="G48" s="9" t="str">
        <f t="shared" si="13"/>
        <v/>
      </c>
    </row>
    <row r="49" spans="1:7" s="5" customFormat="1" x14ac:dyDescent="0.25">
      <c r="A49" s="8" t="s">
        <v>76</v>
      </c>
      <c r="B49" s="24" t="s">
        <v>77</v>
      </c>
      <c r="C49" s="25"/>
      <c r="D49" s="43"/>
      <c r="E49" s="9" t="s">
        <v>39</v>
      </c>
      <c r="F49" s="34"/>
      <c r="G49" s="9" t="str">
        <f t="shared" ref="G49" si="14">IF(F49&lt;&gt;"",IF(E49="E",IF(F49="Ja","OK","Knockout!"),E49*(F49="Ja")),"")</f>
        <v/>
      </c>
    </row>
    <row r="50" spans="1:7" s="5" customFormat="1" x14ac:dyDescent="0.25">
      <c r="D50" s="13" t="s">
        <v>47</v>
      </c>
      <c r="E50" s="12">
        <f>COUNTIF(E33:E49,"E")</f>
        <v>17</v>
      </c>
      <c r="F50" s="12" t="s">
        <v>46</v>
      </c>
      <c r="G50" s="12">
        <f>COUNTIF(G33:G49,"Ok")</f>
        <v>0</v>
      </c>
    </row>
    <row r="51" spans="1:7" s="5" customFormat="1" x14ac:dyDescent="0.25">
      <c r="C51" s="7"/>
      <c r="D51" s="7"/>
    </row>
    <row r="52" spans="1:7" s="5" customFormat="1" x14ac:dyDescent="0.25">
      <c r="A52" s="6" t="s">
        <v>41</v>
      </c>
      <c r="C52" s="7"/>
      <c r="D52" s="7"/>
    </row>
    <row r="53" spans="1:7" s="5" customFormat="1" x14ac:dyDescent="0.25">
      <c r="A53" s="22" t="s">
        <v>22</v>
      </c>
      <c r="B53" s="22" t="s">
        <v>23</v>
      </c>
      <c r="C53" s="25"/>
      <c r="D53" s="25"/>
      <c r="E53" s="11" t="s">
        <v>36</v>
      </c>
      <c r="F53" s="11" t="s">
        <v>37</v>
      </c>
      <c r="G53" s="11" t="s">
        <v>38</v>
      </c>
    </row>
    <row r="54" spans="1:7" s="5" customFormat="1" x14ac:dyDescent="0.25">
      <c r="A54" s="23" t="s">
        <v>42</v>
      </c>
      <c r="B54" s="24" t="s">
        <v>43</v>
      </c>
      <c r="C54" s="25"/>
      <c r="D54" s="25"/>
      <c r="E54" s="10"/>
      <c r="F54" s="10"/>
      <c r="G54" s="10"/>
    </row>
    <row r="55" spans="1:7" s="5" customFormat="1" x14ac:dyDescent="0.25">
      <c r="B55" s="58" t="s">
        <v>70</v>
      </c>
      <c r="C55" s="25"/>
      <c r="D55" s="25"/>
      <c r="E55" s="57">
        <v>6</v>
      </c>
      <c r="F55" s="50"/>
      <c r="G55" s="51" t="str">
        <f>IF(F55&lt;&gt;"",IF(E55="E",IF(F55="Ja","OK","Knockout"),E55*(F55="Ja")),"")</f>
        <v/>
      </c>
    </row>
    <row r="56" spans="1:7" s="5" customFormat="1" x14ac:dyDescent="0.25">
      <c r="B56" s="58" t="s">
        <v>78</v>
      </c>
      <c r="C56" s="25"/>
      <c r="D56" s="25"/>
      <c r="E56" s="57">
        <v>4</v>
      </c>
      <c r="F56" s="50"/>
      <c r="G56" s="51" t="str">
        <f>IF(F56&lt;&gt;"",IF(E56="E",IF(F56="Ja","OK","Knockout"),E56*(F56="Ja")),"")</f>
        <v/>
      </c>
    </row>
    <row r="57" spans="1:7" s="5" customFormat="1" ht="27" customHeight="1" x14ac:dyDescent="0.25">
      <c r="B57" s="79" t="s">
        <v>71</v>
      </c>
      <c r="C57" s="80"/>
      <c r="D57" s="81"/>
      <c r="E57" s="57">
        <v>4</v>
      </c>
      <c r="F57" s="50"/>
      <c r="G57" s="51" t="str">
        <f>IF(F57&lt;&gt;"",IF(E57="E",IF(F57="Ja","OK","Knockout"),E57*(F57="Ja")),"")</f>
        <v/>
      </c>
    </row>
    <row r="58" spans="1:7" s="5" customFormat="1" ht="28.5" customHeight="1" x14ac:dyDescent="0.25">
      <c r="B58" s="79" t="s">
        <v>72</v>
      </c>
      <c r="C58" s="80"/>
      <c r="D58" s="81"/>
      <c r="E58" s="57">
        <v>6</v>
      </c>
      <c r="F58" s="50"/>
      <c r="G58" s="51" t="str">
        <f>IF(F58&lt;&gt;"",IF(E58="E",IF(F58="Ja","OK","Knockout"),E58*(F58="Ja")),"")</f>
        <v/>
      </c>
    </row>
    <row r="59" spans="1:7" s="5" customFormat="1" x14ac:dyDescent="0.25">
      <c r="D59" s="13" t="s">
        <v>45</v>
      </c>
      <c r="E59" s="12">
        <f>SUM(E54:E58)</f>
        <v>20</v>
      </c>
      <c r="F59" s="13" t="s">
        <v>44</v>
      </c>
      <c r="G59" s="12">
        <f>SUM(G54:G58)</f>
        <v>0</v>
      </c>
    </row>
    <row r="60" spans="1:7" s="5" customFormat="1" x14ac:dyDescent="0.25">
      <c r="A60" s="5" t="s">
        <v>74</v>
      </c>
      <c r="D60" s="13"/>
      <c r="E60" s="12"/>
      <c r="F60" s="13"/>
      <c r="G60" s="12"/>
    </row>
    <row r="61" spans="1:7" s="5" customFormat="1" x14ac:dyDescent="0.25">
      <c r="C61" s="7"/>
      <c r="D61" s="7"/>
    </row>
    <row r="62" spans="1:7" x14ac:dyDescent="0.25">
      <c r="A62" s="45" t="s">
        <v>54</v>
      </c>
      <c r="B62" s="46"/>
      <c r="C62" s="47"/>
      <c r="F62" s="1" t="s">
        <v>74</v>
      </c>
    </row>
    <row r="63" spans="1:7" x14ac:dyDescent="0.25">
      <c r="A63" s="69" t="str">
        <f>IF(C6="","",C6)</f>
        <v/>
      </c>
      <c r="C63" s="48"/>
    </row>
    <row r="64" spans="1:7" x14ac:dyDescent="0.25">
      <c r="A64" s="44" t="s">
        <v>73</v>
      </c>
      <c r="B64" s="70" t="str">
        <f>IF(C7="","",C7)</f>
        <v/>
      </c>
      <c r="C64" s="48"/>
    </row>
    <row r="65" spans="1:3" x14ac:dyDescent="0.25">
      <c r="A65" s="44" t="s">
        <v>56</v>
      </c>
      <c r="B65" s="71"/>
      <c r="C65" s="48"/>
    </row>
    <row r="66" spans="1:3" x14ac:dyDescent="0.25">
      <c r="A66" s="44"/>
      <c r="C66" s="48"/>
    </row>
    <row r="67" spans="1:3" x14ac:dyDescent="0.25">
      <c r="A67" s="44" t="s">
        <v>54</v>
      </c>
      <c r="C67" s="48"/>
    </row>
    <row r="68" spans="1:3" x14ac:dyDescent="0.25">
      <c r="A68" s="44"/>
      <c r="B68" s="75" t="s">
        <v>55</v>
      </c>
      <c r="C68" s="76"/>
    </row>
    <row r="69" spans="1:3" x14ac:dyDescent="0.25">
      <c r="A69" s="44"/>
      <c r="B69" s="75"/>
      <c r="C69" s="76"/>
    </row>
    <row r="70" spans="1:3" x14ac:dyDescent="0.25">
      <c r="A70" s="49"/>
      <c r="B70" s="77"/>
      <c r="C70" s="78"/>
    </row>
  </sheetData>
  <sheetProtection sheet="1" objects="1" scenarios="1"/>
  <mergeCells count="12">
    <mergeCell ref="G6:H6"/>
    <mergeCell ref="G7:H7"/>
    <mergeCell ref="G8:H8"/>
    <mergeCell ref="G9:H9"/>
    <mergeCell ref="B68:C70"/>
    <mergeCell ref="C6:D6"/>
    <mergeCell ref="C7:D7"/>
    <mergeCell ref="C8:D8"/>
    <mergeCell ref="C9:D9"/>
    <mergeCell ref="C10:D10"/>
    <mergeCell ref="B57:D57"/>
    <mergeCell ref="B58:D58"/>
  </mergeCells>
  <phoneticPr fontId="5" type="noConversion"/>
  <conditionalFormatting sqref="E14">
    <cfRule type="cellIs" dxfId="0" priority="1" operator="equal">
      <formula>"nee"</formula>
    </cfRule>
  </conditionalFormatting>
  <dataValidations disablePrompts="1" count="1">
    <dataValidation type="list" allowBlank="1" showInputMessage="1" showErrorMessage="1" sqref="F55:F58 F33:F49" xr:uid="{00000000-0002-0000-0000-000000000000}">
      <formula1>"Ja,Nee"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Inschrijvingsblad</vt:lpstr>
      <vt:lpstr>Inschrijvingsblad!Afdrukbereik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Draijer</dc:creator>
  <cp:lastModifiedBy>Johan Draijer</cp:lastModifiedBy>
  <cp:lastPrinted>2016-11-04T16:50:09Z</cp:lastPrinted>
  <dcterms:created xsi:type="dcterms:W3CDTF">2016-07-05T15:36:37Z</dcterms:created>
  <dcterms:modified xsi:type="dcterms:W3CDTF">2025-06-16T20:21:32Z</dcterms:modified>
</cp:coreProperties>
</file>