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vrrcloud.sharepoint.com/sites/proj_aanbestedingmjop/Gedeelde documenten/Aanbesteding/04a Beschrijvend document/"/>
    </mc:Choice>
  </mc:AlternateContent>
  <xr:revisionPtr revIDLastSave="49" documentId="8_{CDAF7482-B7E3-4494-90BE-1C0055BE366A}" xr6:coauthVersionLast="47" xr6:coauthVersionMax="47" xr10:uidLastSave="{6FC191C6-4F84-4339-BDF3-0C9D720F06BF}"/>
  <bookViews>
    <workbookView xWindow="71880" yWindow="-120" windowWidth="29040" windowHeight="15840" xr2:uid="{00000000-000D-0000-FFFF-FFFF00000000}"/>
  </bookViews>
  <sheets>
    <sheet name="Voorblad" sheetId="1" r:id="rId1"/>
    <sheet name="Prijzenblad"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4" i="4" l="1"/>
  <c r="X4" i="4"/>
  <c r="O4" i="4"/>
  <c r="E14" i="4"/>
  <c r="V7" i="4" l="1"/>
  <c r="V6" i="4"/>
  <c r="L11" i="4"/>
  <c r="L21" i="4"/>
  <c r="U11" i="4" l="1"/>
  <c r="D12" i="4"/>
  <c r="D13" i="4"/>
  <c r="D11" i="4"/>
  <c r="A17" i="1" l="1"/>
  <c r="A18" i="1"/>
  <c r="A19" i="1"/>
  <c r="X7" i="4" l="1"/>
  <c r="U10" i="4" s="1"/>
  <c r="O17" i="4"/>
  <c r="F13" i="4" s="1"/>
  <c r="B19" i="1" s="1"/>
  <c r="L13" i="4"/>
  <c r="O16" i="4"/>
  <c r="L19" i="4" s="1"/>
  <c r="U3" i="4"/>
  <c r="L3" i="4"/>
  <c r="O7" i="4"/>
  <c r="L10" i="4" s="1"/>
  <c r="X6" i="4"/>
  <c r="U9" i="4" s="1"/>
  <c r="O6" i="4"/>
  <c r="L9" i="4" s="1"/>
  <c r="F12" i="4" l="1"/>
  <c r="B18" i="1" s="1"/>
  <c r="F11" i="4"/>
  <c r="L20" i="4"/>
  <c r="B17" i="1" l="1"/>
  <c r="B20" i="1" s="1"/>
  <c r="F14" i="4"/>
</calcChain>
</file>

<file path=xl/sharedStrings.xml><?xml version="1.0" encoding="utf-8"?>
<sst xmlns="http://schemas.openxmlformats.org/spreadsheetml/2006/main" count="52" uniqueCount="37">
  <si>
    <t>Naam inschrijver:</t>
  </si>
  <si>
    <t xml:space="preserve">- Verklaart door ondertekening van dit prijzenblad de werkzaamheden voor de geoffreerde tarieven uit te voeren. Dit conform de bepalingen en inhoud van het Beschrijvend document (incl. bijlagen en Nota’s van Inlichtingen) en volgens de opgegeven waarden in dit prijzenblad. </t>
  </si>
  <si>
    <t>Prijzen</t>
  </si>
  <si>
    <t>behaalde punten</t>
  </si>
  <si>
    <t>totaal behaalde punten prijzen</t>
  </si>
  <si>
    <t>Aldus naar waarheid opgemaakt op ….. ……20…  te ………………….. (plaats)</t>
  </si>
  <si>
    <t>Naam rechtsgeldige vertegenwoordiger: ……………………………………………….</t>
  </si>
  <si>
    <t>Handtekening:</t>
  </si>
  <si>
    <t>Projectnaam</t>
  </si>
  <si>
    <t>EA Groot onderhoud 
perceel 3 - Elektrotechnische voorzieningen en Verlichting</t>
  </si>
  <si>
    <t>beoordelingstabel per prijsonderdeel</t>
  </si>
  <si>
    <t>Versie</t>
  </si>
  <si>
    <t>1.0</t>
  </si>
  <si>
    <t>Naam inschrijver</t>
  </si>
  <si>
    <t>"In te vullen door inschrijver"</t>
  </si>
  <si>
    <t>maximale score</t>
  </si>
  <si>
    <t>tarief</t>
  </si>
  <si>
    <t>weging</t>
  </si>
  <si>
    <t>Instructie</t>
  </si>
  <si>
    <t>Inschrijver dient alleen de blauwe cellen in te vullen.</t>
  </si>
  <si>
    <t>Laagste waarde</t>
  </si>
  <si>
    <t>Alle aangeboden producten en diensten dienen conform PvE te zijn</t>
  </si>
  <si>
    <t>Hoogste waarde</t>
  </si>
  <si>
    <t>Elementen</t>
  </si>
  <si>
    <t>kosten</t>
  </si>
  <si>
    <t>btw tarief</t>
  </si>
  <si>
    <t>kosten incl btw</t>
  </si>
  <si>
    <t xml:space="preserve">maximale score </t>
  </si>
  <si>
    <t>behaalde score</t>
  </si>
  <si>
    <t>uurtarief en voorrijdkosten</t>
  </si>
  <si>
    <t>Uurtarief werkdagen (ma t/m vr 07:00 - 17:00 uur)</t>
  </si>
  <si>
    <t>Uurtarief avond (ma t/m vr 17:00 - 07:00 uur)</t>
  </si>
  <si>
    <t>max score - (inschrijf prijs - hoogste waarde) / (laagste waarde - hoogste waarde) * (max score- min score) = score</t>
  </si>
  <si>
    <t>Voorrijdkosten</t>
  </si>
  <si>
    <t>totaal behaalde score</t>
  </si>
  <si>
    <t>Ondertekening van dit document geschied via de ‘Conformiteitverklaring bij Inschrijving'</t>
  </si>
  <si>
    <t>Invulformulier gunningscriteria perceel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</si>
</sst>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_-"/>
    <numFmt numFmtId="165" formatCode="&quot;€&quot;\ #,##0_-"/>
  </numFmts>
  <fonts count="16" x14ac:knownFonts="1">
    <font>
      <sz val="11"/>
      <color theme="1"/>
      <name val="Calibri"/>
      <family val="2"/>
      <scheme val="minor"/>
    </font>
    <font>
      <sz val="11"/>
      <color theme="1"/>
      <name val="Calibri"/>
      <family val="2"/>
      <scheme val="minor"/>
    </font>
    <font>
      <b/>
      <sz val="16"/>
      <color rgb="FFE36C0A"/>
      <name val="Arial"/>
      <family val="2"/>
    </font>
    <font>
      <sz val="10"/>
      <color rgb="FF404040"/>
      <name val="Arial"/>
      <family val="2"/>
    </font>
    <font>
      <sz val="10"/>
      <color theme="1"/>
      <name val="Arial"/>
      <family val="2"/>
    </font>
    <font>
      <b/>
      <sz val="10"/>
      <color theme="1"/>
      <name val="Arial"/>
      <family val="2"/>
    </font>
    <font>
      <sz val="10"/>
      <color theme="1" tint="0.249977111117893"/>
      <name val="Arial"/>
      <family val="2"/>
    </font>
    <font>
      <b/>
      <u/>
      <sz val="10"/>
      <color theme="1" tint="0.249977111117893"/>
      <name val="Arial"/>
      <family val="2"/>
    </font>
    <font>
      <b/>
      <sz val="10"/>
      <color theme="1" tint="0.249977111117893"/>
      <name val="Arial"/>
      <family val="2"/>
    </font>
    <font>
      <b/>
      <sz val="10"/>
      <color rgb="FFC00000"/>
      <name val="Arial"/>
      <family val="2"/>
    </font>
    <font>
      <b/>
      <sz val="11"/>
      <color theme="1"/>
      <name val="Arial"/>
      <family val="2"/>
    </font>
    <font>
      <sz val="11"/>
      <color theme="1"/>
      <name val="Arial"/>
      <family val="2"/>
    </font>
    <font>
      <sz val="10"/>
      <color rgb="FF000000"/>
      <name val="Arial"/>
      <family val="2"/>
    </font>
    <font>
      <b/>
      <sz val="10"/>
      <color rgb="FF000000"/>
      <name val="Arial"/>
      <family val="2"/>
    </font>
    <font>
      <sz val="10"/>
      <name val="Arial"/>
      <family val="2"/>
    </font>
    <font>
      <i/>
      <sz val="10"/>
      <color theme="1"/>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5" tint="0.59999389629810485"/>
        <bgColor indexed="64"/>
      </patternFill>
    </fill>
    <fill>
      <patternFill patternType="solid">
        <fgColor theme="5"/>
        <bgColor indexed="64"/>
      </patternFill>
    </fill>
    <fill>
      <patternFill patternType="solid">
        <fgColor theme="4" tint="0.39997558519241921"/>
        <bgColor indexed="64"/>
      </patternFill>
    </fill>
  </fills>
  <borders count="16">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81">
    <xf numFmtId="0" fontId="0" fillId="0" borderId="0" xfId="0"/>
    <xf numFmtId="0" fontId="2" fillId="0" borderId="0" xfId="0" applyFont="1" applyAlignment="1">
      <alignment horizontal="center" vertical="center"/>
    </xf>
    <xf numFmtId="0" fontId="3" fillId="0" borderId="0" xfId="0" applyFont="1"/>
    <xf numFmtId="0" fontId="5" fillId="0" borderId="0" xfId="0" applyFont="1"/>
    <xf numFmtId="0" fontId="3" fillId="0" borderId="0" xfId="0" applyFont="1" applyAlignment="1">
      <alignment vertical="center"/>
    </xf>
    <xf numFmtId="0" fontId="6" fillId="0" borderId="0" xfId="0" applyFont="1"/>
    <xf numFmtId="0" fontId="7" fillId="0" borderId="0" xfId="0" applyFont="1"/>
    <xf numFmtId="0" fontId="8" fillId="2" borderId="1" xfId="0" applyFont="1" applyFill="1" applyBorder="1" applyAlignment="1">
      <alignment horizontal="left" vertical="center"/>
    </xf>
    <xf numFmtId="0" fontId="8" fillId="2" borderId="4" xfId="0" applyFont="1" applyFill="1" applyBorder="1" applyAlignment="1">
      <alignment horizontal="left" vertical="top"/>
    </xf>
    <xf numFmtId="0" fontId="8" fillId="2" borderId="6" xfId="0" applyFont="1" applyFill="1" applyBorder="1" applyAlignment="1">
      <alignment horizontal="left" vertical="top"/>
    </xf>
    <xf numFmtId="0" fontId="4" fillId="0" borderId="0" xfId="0" applyFont="1"/>
    <xf numFmtId="0" fontId="5" fillId="0" borderId="2" xfId="0" applyFont="1" applyBorder="1"/>
    <xf numFmtId="0" fontId="5" fillId="0" borderId="3" xfId="0" applyFont="1" applyBorder="1"/>
    <xf numFmtId="0" fontId="4" fillId="0" borderId="11" xfId="0" quotePrefix="1" applyFont="1" applyBorder="1"/>
    <xf numFmtId="9" fontId="4" fillId="0" borderId="0" xfId="0" applyNumberFormat="1" applyFont="1"/>
    <xf numFmtId="0" fontId="4" fillId="0" borderId="5" xfId="0" applyFont="1" applyBorder="1"/>
    <xf numFmtId="9" fontId="4" fillId="0" borderId="0" xfId="3" applyFont="1" applyBorder="1"/>
    <xf numFmtId="0" fontId="4" fillId="0" borderId="7" xfId="0" applyFont="1" applyBorder="1"/>
    <xf numFmtId="9" fontId="4" fillId="0" borderId="7" xfId="3" applyFont="1" applyBorder="1"/>
    <xf numFmtId="0" fontId="4" fillId="0" borderId="8" xfId="0" applyFont="1" applyBorder="1"/>
    <xf numFmtId="0" fontId="4" fillId="4" borderId="0" xfId="0" applyFont="1" applyFill="1"/>
    <xf numFmtId="0" fontId="4" fillId="0" borderId="0" xfId="0" applyFont="1" applyAlignment="1">
      <alignment wrapText="1"/>
    </xf>
    <xf numFmtId="44" fontId="4" fillId="0" borderId="0" xfId="2" quotePrefix="1" applyFont="1" applyBorder="1"/>
    <xf numFmtId="0" fontId="4" fillId="0" borderId="9" xfId="0" applyFont="1" applyBorder="1"/>
    <xf numFmtId="0" fontId="4" fillId="0" borderId="2" xfId="0" applyFont="1" applyBorder="1"/>
    <xf numFmtId="0" fontId="4" fillId="0" borderId="10" xfId="0" applyFont="1" applyBorder="1"/>
    <xf numFmtId="44" fontId="4" fillId="0" borderId="7" xfId="2" applyFont="1" applyBorder="1" applyAlignment="1"/>
    <xf numFmtId="0" fontId="0" fillId="0" borderId="11" xfId="0" applyBorder="1"/>
    <xf numFmtId="0" fontId="4" fillId="0" borderId="11" xfId="0" applyFont="1" applyBorder="1"/>
    <xf numFmtId="0" fontId="4" fillId="0" borderId="10" xfId="0" quotePrefix="1" applyFont="1" applyBorder="1"/>
    <xf numFmtId="43" fontId="4" fillId="0" borderId="0" xfId="1" applyFont="1"/>
    <xf numFmtId="43" fontId="4" fillId="0" borderId="0" xfId="1" applyFont="1" applyBorder="1"/>
    <xf numFmtId="0" fontId="5" fillId="4" borderId="0" xfId="0" applyFont="1" applyFill="1"/>
    <xf numFmtId="0" fontId="5" fillId="0" borderId="0" xfId="0" applyFont="1" applyAlignment="1">
      <alignment wrapText="1"/>
    </xf>
    <xf numFmtId="43" fontId="5" fillId="0" borderId="0" xfId="1" applyFont="1" applyBorder="1"/>
    <xf numFmtId="43" fontId="5" fillId="0" borderId="0" xfId="1" applyFont="1"/>
    <xf numFmtId="0" fontId="4" fillId="0" borderId="15" xfId="0" applyFont="1" applyBorder="1" applyAlignment="1">
      <alignment wrapText="1"/>
    </xf>
    <xf numFmtId="43" fontId="4" fillId="0" borderId="15" xfId="1" applyFont="1" applyBorder="1"/>
    <xf numFmtId="0" fontId="11" fillId="0" borderId="0" xfId="0" applyFont="1"/>
    <xf numFmtId="0" fontId="11" fillId="0" borderId="0" xfId="0" quotePrefix="1" applyFont="1" applyAlignment="1">
      <alignment vertical="center"/>
    </xf>
    <xf numFmtId="43" fontId="4" fillId="0" borderId="0" xfId="0" applyNumberFormat="1" applyFont="1"/>
    <xf numFmtId="0" fontId="12" fillId="0" borderId="0" xfId="0" applyFont="1" applyAlignment="1">
      <alignment wrapText="1"/>
    </xf>
    <xf numFmtId="0" fontId="12" fillId="0" borderId="0" xfId="0" applyFont="1"/>
    <xf numFmtId="0" fontId="3" fillId="0" borderId="0" xfId="0" applyFont="1" applyAlignment="1">
      <alignment wrapText="1"/>
    </xf>
    <xf numFmtId="0" fontId="13" fillId="0" borderId="0" xfId="0" applyFont="1"/>
    <xf numFmtId="0" fontId="13" fillId="0" borderId="0" xfId="0" applyFont="1" applyAlignment="1">
      <alignment wrapText="1"/>
    </xf>
    <xf numFmtId="44" fontId="4" fillId="0" borderId="0" xfId="2" applyFont="1" applyFill="1"/>
    <xf numFmtId="44" fontId="4" fillId="0" borderId="15" xfId="2" applyFont="1" applyFill="1" applyBorder="1"/>
    <xf numFmtId="165" fontId="9" fillId="2" borderId="2" xfId="0" applyNumberFormat="1" applyFont="1" applyFill="1" applyBorder="1" applyAlignment="1">
      <alignment vertical="center"/>
    </xf>
    <xf numFmtId="165" fontId="9" fillId="2" borderId="3" xfId="0" applyNumberFormat="1" applyFont="1" applyFill="1" applyBorder="1" applyAlignment="1">
      <alignment vertical="center"/>
    </xf>
    <xf numFmtId="165" fontId="9" fillId="2" borderId="7" xfId="0" applyNumberFormat="1" applyFont="1" applyFill="1" applyBorder="1" applyAlignment="1">
      <alignment vertical="center"/>
    </xf>
    <xf numFmtId="165" fontId="9" fillId="2" borderId="8" xfId="0" applyNumberFormat="1" applyFont="1" applyFill="1" applyBorder="1" applyAlignment="1">
      <alignment vertical="center"/>
    </xf>
    <xf numFmtId="165" fontId="14" fillId="2" borderId="7" xfId="0" applyNumberFormat="1" applyFont="1" applyFill="1" applyBorder="1" applyAlignment="1">
      <alignment vertical="center"/>
    </xf>
    <xf numFmtId="43" fontId="0" fillId="0" borderId="0" xfId="0" applyNumberFormat="1"/>
    <xf numFmtId="43" fontId="4" fillId="0" borderId="3" xfId="0" applyNumberFormat="1" applyFont="1" applyBorder="1"/>
    <xf numFmtId="0" fontId="4" fillId="0" borderId="15" xfId="0" applyFont="1" applyBorder="1"/>
    <xf numFmtId="43" fontId="4" fillId="0" borderId="15" xfId="0" applyNumberFormat="1" applyFont="1" applyBorder="1"/>
    <xf numFmtId="43" fontId="5" fillId="0" borderId="0" xfId="0" applyNumberFormat="1" applyFont="1"/>
    <xf numFmtId="0" fontId="5" fillId="0" borderId="9" xfId="0" applyFont="1" applyBorder="1" applyAlignment="1">
      <alignment horizontal="center"/>
    </xf>
    <xf numFmtId="0" fontId="5" fillId="0" borderId="2" xfId="0" applyFont="1" applyBorder="1" applyAlignment="1">
      <alignment horizont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4" fillId="3" borderId="9" xfId="0" applyFont="1" applyFill="1" applyBorder="1" applyAlignment="1">
      <alignment horizontal="center"/>
    </xf>
    <xf numFmtId="0" fontId="4" fillId="3" borderId="2" xfId="0" applyFont="1" applyFill="1" applyBorder="1" applyAlignment="1">
      <alignment horizontal="center"/>
    </xf>
    <xf numFmtId="0" fontId="4" fillId="3" borderId="3" xfId="0" applyFont="1" applyFill="1" applyBorder="1" applyAlignment="1">
      <alignment horizontal="center"/>
    </xf>
    <xf numFmtId="164" fontId="6" fillId="5" borderId="7" xfId="0" applyNumberFormat="1" applyFont="1" applyFill="1" applyBorder="1" applyAlignment="1" applyProtection="1">
      <alignment horizontal="center" vertical="center" wrapText="1"/>
      <protection locked="0"/>
    </xf>
    <xf numFmtId="164" fontId="6" fillId="5" borderId="8" xfId="0" applyNumberFormat="1" applyFont="1" applyFill="1" applyBorder="1" applyAlignment="1" applyProtection="1">
      <alignment horizontal="center" vertical="center" wrapText="1"/>
      <protection locked="0"/>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10" fillId="4" borderId="7" xfId="0" applyFont="1" applyFill="1" applyBorder="1" applyAlignment="1">
      <alignment horizontal="center" vertical="center"/>
    </xf>
    <xf numFmtId="0" fontId="6" fillId="2" borderId="11"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5" xfId="0" applyFont="1" applyFill="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44" fontId="4" fillId="5" borderId="0" xfId="2" applyFont="1" applyFill="1" applyProtection="1">
      <protection locked="0"/>
    </xf>
    <xf numFmtId="9" fontId="4" fillId="5" borderId="0" xfId="3" applyFont="1" applyFill="1" applyProtection="1">
      <protection locked="0"/>
    </xf>
    <xf numFmtId="44" fontId="4" fillId="5" borderId="15" xfId="2" applyFont="1" applyFill="1" applyBorder="1" applyProtection="1">
      <protection locked="0"/>
    </xf>
    <xf numFmtId="9" fontId="4" fillId="5" borderId="15" xfId="3" applyFont="1" applyFill="1" applyBorder="1" applyProtection="1">
      <protection locked="0"/>
    </xf>
  </cellXfs>
  <cellStyles count="4">
    <cellStyle name="Komma" xfId="1" builtinId="3"/>
    <cellStyle name="Procent" xfId="3"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3941762</xdr:colOff>
      <xdr:row>5</xdr:row>
      <xdr:rowOff>160337</xdr:rowOff>
    </xdr:to>
    <xdr:pic>
      <xdr:nvPicPr>
        <xdr:cNvPr id="3" name="Afbeelding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937000" cy="10604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C31"/>
  <sheetViews>
    <sheetView tabSelected="1" workbookViewId="0">
      <selection activeCell="A22" sqref="A22"/>
    </sheetView>
  </sheetViews>
  <sheetFormatPr defaultColWidth="9.1328125" defaultRowHeight="13.5" x14ac:dyDescent="0.35"/>
  <cols>
    <col min="1" max="1" width="72.73046875" style="38" customWidth="1"/>
    <col min="2" max="2" width="15.86328125" style="38" customWidth="1"/>
    <col min="3" max="16384" width="9.1328125" style="38"/>
  </cols>
  <sheetData>
    <row r="9" spans="1:3" ht="20.65" x14ac:dyDescent="0.35">
      <c r="A9" s="1" t="s">
        <v>36</v>
      </c>
    </row>
    <row r="12" spans="1:3" x14ac:dyDescent="0.35">
      <c r="A12" s="2" t="s">
        <v>0</v>
      </c>
    </row>
    <row r="14" spans="1:3" ht="51" x14ac:dyDescent="0.35">
      <c r="A14" s="43" t="s">
        <v>1</v>
      </c>
      <c r="B14" s="39"/>
    </row>
    <row r="15" spans="1:3" x14ac:dyDescent="0.35">
      <c r="A15" s="10"/>
      <c r="B15" s="10"/>
      <c r="C15" s="10"/>
    </row>
    <row r="16" spans="1:3" ht="13.9" x14ac:dyDescent="0.4">
      <c r="A16" s="3" t="s">
        <v>2</v>
      </c>
      <c r="B16" s="3" t="s">
        <v>3</v>
      </c>
      <c r="C16" s="10"/>
    </row>
    <row r="17" spans="1:3" x14ac:dyDescent="0.35">
      <c r="A17" s="10" t="str">
        <f>Prijzenblad!A11</f>
        <v>Uurtarief werkdagen (ma t/m vr 07:00 - 17:00 uur)</v>
      </c>
      <c r="B17" s="40">
        <f>Prijzenblad!F11</f>
        <v>40</v>
      </c>
      <c r="C17" s="10"/>
    </row>
    <row r="18" spans="1:3" x14ac:dyDescent="0.35">
      <c r="A18" s="10" t="str">
        <f>Prijzenblad!A12</f>
        <v>Uurtarief avond (ma t/m vr 17:00 - 07:00 uur)</v>
      </c>
      <c r="B18" s="40">
        <f>Prijzenblad!F12</f>
        <v>40</v>
      </c>
      <c r="C18" s="10"/>
    </row>
    <row r="19" spans="1:3" ht="13.9" thickBot="1" x14ac:dyDescent="0.4">
      <c r="A19" s="55" t="str">
        <f>Prijzenblad!A13</f>
        <v>Voorrijdkosten</v>
      </c>
      <c r="B19" s="56">
        <f>Prijzenblad!F13</f>
        <v>20</v>
      </c>
      <c r="C19" s="10"/>
    </row>
    <row r="20" spans="1:3" ht="14.25" thickTop="1" x14ac:dyDescent="0.4">
      <c r="A20" s="3" t="s">
        <v>4</v>
      </c>
      <c r="B20" s="57">
        <f>SUM(B17:B19)</f>
        <v>100</v>
      </c>
      <c r="C20" s="10"/>
    </row>
    <row r="21" spans="1:3" x14ac:dyDescent="0.35">
      <c r="A21" s="2"/>
      <c r="B21" s="10"/>
      <c r="C21" s="10"/>
    </row>
    <row r="22" spans="1:3" x14ac:dyDescent="0.35">
      <c r="A22" s="10"/>
      <c r="B22" s="10"/>
      <c r="C22" s="10"/>
    </row>
    <row r="23" spans="1:3" x14ac:dyDescent="0.35">
      <c r="A23" s="4" t="s">
        <v>5</v>
      </c>
      <c r="B23" s="10"/>
      <c r="C23" s="10"/>
    </row>
    <row r="25" spans="1:3" x14ac:dyDescent="0.35">
      <c r="A25" s="2" t="s">
        <v>6</v>
      </c>
    </row>
    <row r="26" spans="1:3" x14ac:dyDescent="0.35">
      <c r="A26" s="2"/>
    </row>
    <row r="27" spans="1:3" x14ac:dyDescent="0.35">
      <c r="A27" s="2" t="s">
        <v>7</v>
      </c>
    </row>
    <row r="28" spans="1:3" x14ac:dyDescent="0.35">
      <c r="A28" s="74" t="s">
        <v>35</v>
      </c>
    </row>
    <row r="29" spans="1:3" x14ac:dyDescent="0.35">
      <c r="A29" s="75"/>
    </row>
    <row r="30" spans="1:3" x14ac:dyDescent="0.35">
      <c r="A30" s="75"/>
    </row>
    <row r="31" spans="1:3" x14ac:dyDescent="0.35">
      <c r="A31" s="76"/>
    </row>
  </sheetData>
  <sheetProtection sheet="1" objects="1" scenarios="1" selectLockedCells="1"/>
  <mergeCells count="1">
    <mergeCell ref="A28:A3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29"/>
  <sheetViews>
    <sheetView zoomScaleNormal="100" workbookViewId="0">
      <selection activeCell="B11" sqref="B11:C13"/>
    </sheetView>
  </sheetViews>
  <sheetFormatPr defaultRowHeight="14.25" x14ac:dyDescent="0.45"/>
  <cols>
    <col min="1" max="1" width="47.86328125" customWidth="1"/>
    <col min="2" max="2" width="9.86328125" bestFit="1" customWidth="1"/>
    <col min="3" max="4" width="9.86328125" customWidth="1"/>
    <col min="5" max="7" width="15.3984375" bestFit="1" customWidth="1"/>
    <col min="8" max="8" width="5.73046875" bestFit="1" customWidth="1"/>
    <col min="9" max="9" width="12.59765625" bestFit="1" customWidth="1"/>
    <col min="12" max="12" width="14.3984375" customWidth="1"/>
    <col min="13" max="14" width="9.73046875" bestFit="1" customWidth="1"/>
    <col min="15" max="15" width="16.265625" bestFit="1" customWidth="1"/>
    <col min="21" max="21" width="15" customWidth="1"/>
    <col min="24" max="24" width="16.59765625" bestFit="1" customWidth="1"/>
  </cols>
  <sheetData>
    <row r="1" spans="1:29" ht="14.65" thickBot="1" x14ac:dyDescent="0.5">
      <c r="A1" s="6"/>
      <c r="B1" s="5"/>
      <c r="C1" s="5"/>
      <c r="D1" s="5"/>
      <c r="E1" s="5"/>
      <c r="F1" s="5"/>
      <c r="G1" s="5"/>
      <c r="H1" s="5"/>
      <c r="I1" s="5"/>
      <c r="J1" s="10"/>
      <c r="K1" s="10"/>
      <c r="L1" s="10"/>
      <c r="M1" s="10"/>
      <c r="N1" s="10"/>
      <c r="O1" s="10"/>
      <c r="P1" s="10"/>
      <c r="Q1" s="10"/>
      <c r="R1" s="10"/>
      <c r="S1" s="10"/>
      <c r="T1" s="10"/>
      <c r="U1" s="10"/>
      <c r="V1" s="10"/>
      <c r="W1" s="10"/>
      <c r="X1" s="10"/>
      <c r="Y1" s="10"/>
      <c r="Z1" s="10"/>
      <c r="AA1" s="10"/>
      <c r="AB1" s="10"/>
      <c r="AC1" s="10"/>
    </row>
    <row r="2" spans="1:29" ht="29.25" customHeight="1" thickBot="1" x14ac:dyDescent="0.5">
      <c r="A2" s="7" t="s">
        <v>8</v>
      </c>
      <c r="B2" s="67" t="s">
        <v>9</v>
      </c>
      <c r="C2" s="67"/>
      <c r="D2" s="67"/>
      <c r="E2" s="67"/>
      <c r="F2" s="67"/>
      <c r="G2" s="68"/>
      <c r="H2" s="68"/>
      <c r="I2" s="69"/>
      <c r="J2" s="10"/>
      <c r="K2" s="10"/>
      <c r="L2" s="70" t="s">
        <v>10</v>
      </c>
      <c r="M2" s="70"/>
      <c r="N2" s="70"/>
      <c r="O2" s="70"/>
      <c r="P2" s="70"/>
      <c r="Q2" s="70"/>
      <c r="R2" s="70"/>
      <c r="S2" s="70"/>
      <c r="T2" s="70"/>
      <c r="U2" s="70"/>
      <c r="V2" s="70"/>
      <c r="W2" s="70"/>
      <c r="X2" s="70"/>
      <c r="Y2" s="70"/>
      <c r="Z2" s="70"/>
      <c r="AA2" s="70"/>
      <c r="AB2" s="70"/>
      <c r="AC2" s="70"/>
    </row>
    <row r="3" spans="1:29" ht="14.65" thickBot="1" x14ac:dyDescent="0.5">
      <c r="A3" s="8" t="s">
        <v>11</v>
      </c>
      <c r="B3" s="71" t="s">
        <v>12</v>
      </c>
      <c r="C3" s="72"/>
      <c r="D3" s="72"/>
      <c r="E3" s="72"/>
      <c r="F3" s="72"/>
      <c r="G3" s="72"/>
      <c r="H3" s="72"/>
      <c r="I3" s="73"/>
      <c r="J3" s="10"/>
      <c r="K3" s="10"/>
      <c r="L3" s="62" t="str">
        <f>A11</f>
        <v>Uurtarief werkdagen (ma t/m vr 07:00 - 17:00 uur)</v>
      </c>
      <c r="M3" s="63"/>
      <c r="N3" s="63"/>
      <c r="O3" s="63"/>
      <c r="P3" s="63"/>
      <c r="Q3" s="63"/>
      <c r="R3" s="63"/>
      <c r="S3" s="63"/>
      <c r="T3" s="64"/>
      <c r="U3" s="62" t="str">
        <f>A12</f>
        <v>Uurtarief avond (ma t/m vr 17:00 - 07:00 uur)</v>
      </c>
      <c r="V3" s="63"/>
      <c r="W3" s="63"/>
      <c r="X3" s="63"/>
      <c r="Y3" s="63"/>
      <c r="Z3" s="63"/>
      <c r="AA3" s="63"/>
      <c r="AB3" s="63"/>
      <c r="AC3" s="64"/>
    </row>
    <row r="4" spans="1:29" ht="14.65" thickBot="1" x14ac:dyDescent="0.5">
      <c r="A4" s="9" t="s">
        <v>13</v>
      </c>
      <c r="B4" s="65" t="s">
        <v>14</v>
      </c>
      <c r="C4" s="65"/>
      <c r="D4" s="65"/>
      <c r="E4" s="65"/>
      <c r="F4" s="65"/>
      <c r="G4" s="65"/>
      <c r="H4" s="65"/>
      <c r="I4" s="66"/>
      <c r="J4" s="10"/>
      <c r="K4" s="10"/>
      <c r="L4" s="23" t="s">
        <v>15</v>
      </c>
      <c r="M4" s="24"/>
      <c r="N4" s="24"/>
      <c r="O4" s="54">
        <f>E11</f>
        <v>40</v>
      </c>
      <c r="P4" s="10"/>
      <c r="Q4" s="10"/>
      <c r="R4" s="10"/>
      <c r="S4" s="10"/>
      <c r="T4" s="10"/>
      <c r="U4" s="23" t="s">
        <v>15</v>
      </c>
      <c r="V4" s="24"/>
      <c r="W4" s="24"/>
      <c r="X4" s="54">
        <f>E12</f>
        <v>40</v>
      </c>
      <c r="Y4" s="10"/>
      <c r="Z4" s="10"/>
      <c r="AA4" s="10"/>
      <c r="AB4" s="10"/>
      <c r="AC4" s="15"/>
    </row>
    <row r="5" spans="1:29" ht="14.65" thickBot="1" x14ac:dyDescent="0.5">
      <c r="A5" s="5"/>
      <c r="B5" s="5"/>
      <c r="C5" s="5"/>
      <c r="D5" s="5"/>
      <c r="E5" s="5"/>
      <c r="F5" s="5"/>
      <c r="G5" s="5"/>
      <c r="H5" s="5"/>
      <c r="I5" s="5"/>
      <c r="J5" s="10"/>
      <c r="K5" s="10"/>
      <c r="L5" s="58" t="s">
        <v>16</v>
      </c>
      <c r="M5" s="59"/>
      <c r="N5" s="11" t="s">
        <v>17</v>
      </c>
      <c r="O5" s="12" t="s">
        <v>3</v>
      </c>
      <c r="P5" s="10"/>
      <c r="Q5" s="10"/>
      <c r="R5" s="10"/>
      <c r="S5" s="10"/>
      <c r="T5" s="10"/>
      <c r="U5" s="58" t="s">
        <v>16</v>
      </c>
      <c r="V5" s="59"/>
      <c r="W5" s="11" t="s">
        <v>17</v>
      </c>
      <c r="X5" s="12" t="s">
        <v>3</v>
      </c>
      <c r="Y5" s="10"/>
      <c r="Z5" s="10"/>
      <c r="AA5" s="10"/>
      <c r="AB5" s="10"/>
      <c r="AC5" s="15"/>
    </row>
    <row r="6" spans="1:29" x14ac:dyDescent="0.45">
      <c r="A6" s="60" t="s">
        <v>18</v>
      </c>
      <c r="B6" s="48" t="s">
        <v>19</v>
      </c>
      <c r="C6" s="48"/>
      <c r="D6" s="48"/>
      <c r="E6" s="48"/>
      <c r="F6" s="48"/>
      <c r="G6" s="48"/>
      <c r="H6" s="48"/>
      <c r="I6" s="49"/>
      <c r="J6" s="10"/>
      <c r="K6" s="10"/>
      <c r="L6" s="13" t="s">
        <v>20</v>
      </c>
      <c r="M6" s="22">
        <v>65</v>
      </c>
      <c r="N6" s="14">
        <v>0</v>
      </c>
      <c r="O6" s="15">
        <f>$O$4*N6</f>
        <v>0</v>
      </c>
      <c r="P6" s="10"/>
      <c r="Q6" s="10"/>
      <c r="R6" s="10"/>
      <c r="S6" s="10"/>
      <c r="T6" s="10"/>
      <c r="U6" s="13" t="s">
        <v>20</v>
      </c>
      <c r="V6" s="22">
        <f>M6*1.5</f>
        <v>97.5</v>
      </c>
      <c r="W6" s="14">
        <v>0</v>
      </c>
      <c r="X6" s="15">
        <f>$X$4*W6</f>
        <v>0</v>
      </c>
      <c r="Y6" s="10"/>
      <c r="Z6" s="10"/>
      <c r="AA6" s="10"/>
      <c r="AB6" s="10"/>
      <c r="AC6" s="15"/>
    </row>
    <row r="7" spans="1:29" ht="14.65" thickBot="1" x14ac:dyDescent="0.5">
      <c r="A7" s="61"/>
      <c r="B7" s="52" t="s">
        <v>21</v>
      </c>
      <c r="C7" s="50"/>
      <c r="D7" s="50"/>
      <c r="E7" s="50"/>
      <c r="F7" s="50"/>
      <c r="G7" s="50"/>
      <c r="H7" s="50"/>
      <c r="I7" s="51"/>
      <c r="J7" s="10"/>
      <c r="K7" s="10"/>
      <c r="L7" s="25" t="s">
        <v>22</v>
      </c>
      <c r="M7" s="26">
        <v>35</v>
      </c>
      <c r="N7" s="18">
        <v>1</v>
      </c>
      <c r="O7" s="19">
        <f t="shared" ref="O7" si="0">$O$4*N7</f>
        <v>40</v>
      </c>
      <c r="P7" s="10"/>
      <c r="Q7" s="10"/>
      <c r="R7" s="10"/>
      <c r="S7" s="10"/>
      <c r="T7" s="10"/>
      <c r="U7" s="25" t="s">
        <v>22</v>
      </c>
      <c r="V7" s="26">
        <f>M7*1.5</f>
        <v>52.5</v>
      </c>
      <c r="W7" s="18">
        <v>1</v>
      </c>
      <c r="X7" s="19">
        <f>X4*W7</f>
        <v>40</v>
      </c>
      <c r="Y7" s="10"/>
      <c r="Z7" s="10"/>
      <c r="AA7" s="10"/>
      <c r="AB7" s="10"/>
      <c r="AC7" s="15"/>
    </row>
    <row r="8" spans="1:29" x14ac:dyDescent="0.45">
      <c r="A8" s="10"/>
      <c r="B8" s="10"/>
      <c r="C8" s="10"/>
      <c r="D8" s="10"/>
      <c r="E8" s="10"/>
      <c r="F8" s="10"/>
      <c r="G8" s="10"/>
      <c r="H8" s="10"/>
      <c r="I8" s="10"/>
      <c r="J8" s="10"/>
      <c r="K8" s="10"/>
      <c r="L8" s="27"/>
      <c r="P8" s="10"/>
      <c r="Q8" s="10"/>
      <c r="R8" s="10"/>
      <c r="S8" s="10"/>
      <c r="T8" s="10"/>
      <c r="U8" s="27"/>
      <c r="Y8" s="10"/>
      <c r="Z8" s="10"/>
      <c r="AA8" s="10"/>
      <c r="AB8" s="10"/>
      <c r="AC8" s="15"/>
    </row>
    <row r="9" spans="1:29" ht="26.65" x14ac:dyDescent="0.45">
      <c r="A9" s="3" t="s">
        <v>23</v>
      </c>
      <c r="B9" s="3" t="s">
        <v>24</v>
      </c>
      <c r="C9" s="44" t="s">
        <v>25</v>
      </c>
      <c r="D9" s="45" t="s">
        <v>26</v>
      </c>
      <c r="E9" s="3" t="s">
        <v>27</v>
      </c>
      <c r="F9" s="3" t="s">
        <v>28</v>
      </c>
      <c r="G9" s="10"/>
      <c r="H9" s="10"/>
      <c r="I9" s="10"/>
      <c r="J9" s="10"/>
      <c r="K9" s="10"/>
      <c r="L9" s="28" t="str">
        <f>CONCATENATE("Indien u meer dan € ",M6," opgeeft, ontvang u ",O6," punten")</f>
        <v>Indien u meer dan € 65 opgeeft, ontvang u 0 punten</v>
      </c>
      <c r="P9" s="10"/>
      <c r="Q9" s="10"/>
      <c r="R9" s="10"/>
      <c r="S9" s="10"/>
      <c r="T9" s="10"/>
      <c r="U9" s="28" t="str">
        <f>CONCATENATE("Indien u meer dan € ",V6," opgeeft, ontvang u ",X6," punten")</f>
        <v>Indien u meer dan € 97,5 opgeeft, ontvang u 0 punten</v>
      </c>
      <c r="Y9" s="10"/>
      <c r="Z9" s="10"/>
      <c r="AA9" s="10"/>
      <c r="AB9" s="10"/>
      <c r="AC9" s="15"/>
    </row>
    <row r="10" spans="1:29" x14ac:dyDescent="0.45">
      <c r="A10" s="32" t="s">
        <v>29</v>
      </c>
      <c r="B10" s="20"/>
      <c r="C10" s="20"/>
      <c r="D10" s="20"/>
      <c r="E10" s="20"/>
      <c r="F10" s="20"/>
      <c r="G10" s="10"/>
      <c r="H10" s="10"/>
      <c r="I10" s="10"/>
      <c r="J10" s="10"/>
      <c r="K10" s="10"/>
      <c r="L10" s="28" t="str">
        <f>CONCATENATE("Indien u minder dan € ",M7," opgeeft, ontvang u ",O7," punten")</f>
        <v>Indien u minder dan € 35 opgeeft, ontvang u 40 punten</v>
      </c>
      <c r="M10" s="10"/>
      <c r="N10" s="16"/>
      <c r="O10" s="10"/>
      <c r="P10" s="10"/>
      <c r="Q10" s="10"/>
      <c r="R10" s="10"/>
      <c r="S10" s="10"/>
      <c r="T10" s="10"/>
      <c r="U10" s="28" t="str">
        <f>CONCATENATE("Indien u minder dan € ",V7," opgeeft, ontvang u ",X7," punten")</f>
        <v>Indien u minder dan € 52,5 opgeeft, ontvang u 40 punten</v>
      </c>
      <c r="V10" s="10"/>
      <c r="W10" s="16"/>
      <c r="X10" s="10"/>
      <c r="Y10" s="10"/>
      <c r="Z10" s="10"/>
      <c r="AA10" s="10"/>
      <c r="AB10" s="10"/>
      <c r="AC10" s="15"/>
    </row>
    <row r="11" spans="1:29" x14ac:dyDescent="0.45">
      <c r="A11" s="41" t="s">
        <v>30</v>
      </c>
      <c r="B11" s="77">
        <v>0</v>
      </c>
      <c r="C11" s="78">
        <v>0</v>
      </c>
      <c r="D11" s="46">
        <f>B11*(1+C11)</f>
        <v>0</v>
      </c>
      <c r="E11" s="30">
        <v>40</v>
      </c>
      <c r="F11" s="30">
        <f>IF(B11&lt;M7,O7,IF(B11&gt;M6,O6,O4-(B11-M7)/(M6-M7)*(O7-O6)))</f>
        <v>40</v>
      </c>
      <c r="G11" s="10"/>
      <c r="H11" s="10"/>
      <c r="I11" s="10"/>
      <c r="J11" s="10"/>
      <c r="K11" s="10"/>
      <c r="L11" s="28" t="str">
        <f>CONCATENATE("Indien u een tarief tussen € ",M6," en € ",M7," opgeeft, ontvang u conform onderstaande formule punten")</f>
        <v>Indien u een tarief tussen € 65 en € 35 opgeeft, ontvang u conform onderstaande formule punten</v>
      </c>
      <c r="M11" s="10"/>
      <c r="N11" s="10"/>
      <c r="O11" s="10"/>
      <c r="P11" s="10"/>
      <c r="Q11" s="10"/>
      <c r="R11" s="10"/>
      <c r="S11" s="10"/>
      <c r="T11" s="10"/>
      <c r="U11" s="28" t="str">
        <f>CONCATENATE("Indien u een tarief tussen € ",V6," en € ",V7," opgeeft, ontvang u conform onderstaande formule punten")</f>
        <v>Indien u een tarief tussen € 97,5 en € 52,5 opgeeft, ontvang u conform onderstaande formule punten</v>
      </c>
      <c r="V11" s="10"/>
      <c r="W11" s="10"/>
      <c r="X11" s="10"/>
      <c r="Y11" s="10"/>
      <c r="Z11" s="10"/>
      <c r="AA11" s="10"/>
      <c r="AB11" s="10"/>
      <c r="AC11" s="15"/>
    </row>
    <row r="12" spans="1:29" ht="14.65" thickBot="1" x14ac:dyDescent="0.5">
      <c r="A12" s="42" t="s">
        <v>31</v>
      </c>
      <c r="B12" s="77">
        <v>0</v>
      </c>
      <c r="C12" s="78">
        <v>0</v>
      </c>
      <c r="D12" s="46">
        <f t="shared" ref="D12" si="1">B12*(1+C12)</f>
        <v>0</v>
      </c>
      <c r="E12" s="30">
        <v>40</v>
      </c>
      <c r="F12" s="30">
        <f>IF(B12&lt;V7,X7,IF(B12&gt;V6,X6,X4-(B12-V7)/(V6-V7)*(X7-X6)))</f>
        <v>40</v>
      </c>
      <c r="G12" s="10"/>
      <c r="H12" s="10"/>
      <c r="I12" s="10"/>
      <c r="J12" s="10"/>
      <c r="K12" s="10"/>
      <c r="L12" s="29" t="s">
        <v>32</v>
      </c>
      <c r="M12" s="17"/>
      <c r="N12" s="17"/>
      <c r="O12" s="17"/>
      <c r="P12" s="17"/>
      <c r="Q12" s="17"/>
      <c r="R12" s="17"/>
      <c r="S12" s="17"/>
      <c r="T12" s="17"/>
      <c r="U12" s="29" t="s">
        <v>32</v>
      </c>
      <c r="V12" s="17"/>
      <c r="W12" s="17"/>
      <c r="X12" s="17"/>
      <c r="Y12" s="17"/>
      <c r="Z12" s="17"/>
      <c r="AA12" s="17"/>
      <c r="AB12" s="17"/>
      <c r="AC12" s="19"/>
    </row>
    <row r="13" spans="1:29" ht="14.65" thickBot="1" x14ac:dyDescent="0.5">
      <c r="A13" s="36" t="s">
        <v>33</v>
      </c>
      <c r="B13" s="79">
        <v>0</v>
      </c>
      <c r="C13" s="80">
        <v>0</v>
      </c>
      <c r="D13" s="47">
        <f>B13*(1+C13)</f>
        <v>0</v>
      </c>
      <c r="E13" s="37">
        <v>20</v>
      </c>
      <c r="F13" s="37">
        <f>IF(B13&lt;M17,O17,IF(B13&gt;M16,O16,O14-(B13-M17)/(M16-M17)*(O17-O16)))</f>
        <v>20</v>
      </c>
      <c r="G13" s="10"/>
      <c r="H13" s="10"/>
      <c r="I13" s="10"/>
      <c r="J13" s="10"/>
      <c r="K13" s="10"/>
      <c r="L13" s="62" t="str">
        <f>A13</f>
        <v>Voorrijdkosten</v>
      </c>
      <c r="M13" s="63"/>
      <c r="N13" s="63"/>
      <c r="O13" s="63"/>
      <c r="P13" s="63"/>
      <c r="Q13" s="63"/>
      <c r="R13" s="63"/>
      <c r="S13" s="63"/>
      <c r="T13" s="64"/>
    </row>
    <row r="14" spans="1:29" ht="15" thickTop="1" thickBot="1" x14ac:dyDescent="0.5">
      <c r="A14" s="33" t="s">
        <v>34</v>
      </c>
      <c r="E14" s="53">
        <f>SUM(E11:E13)</f>
        <v>100</v>
      </c>
      <c r="F14" s="53">
        <f>SUM(F11:F13)</f>
        <v>100</v>
      </c>
      <c r="G14" s="10"/>
      <c r="H14" s="10"/>
      <c r="I14" s="10"/>
      <c r="J14" s="10"/>
      <c r="K14" s="10"/>
      <c r="L14" s="23" t="s">
        <v>15</v>
      </c>
      <c r="M14" s="24"/>
      <c r="N14" s="24"/>
      <c r="O14" s="54">
        <f>E13</f>
        <v>20</v>
      </c>
      <c r="P14" s="10"/>
      <c r="Q14" s="10"/>
      <c r="R14" s="10"/>
      <c r="S14" s="10"/>
      <c r="T14" s="15"/>
    </row>
    <row r="15" spans="1:29" x14ac:dyDescent="0.45">
      <c r="G15" s="10"/>
      <c r="H15" s="10"/>
      <c r="I15" s="10"/>
      <c r="J15" s="10"/>
      <c r="K15" s="10"/>
      <c r="L15" s="58" t="s">
        <v>16</v>
      </c>
      <c r="M15" s="59"/>
      <c r="N15" s="11" t="s">
        <v>17</v>
      </c>
      <c r="O15" s="12" t="s">
        <v>3</v>
      </c>
      <c r="P15" s="10"/>
      <c r="Q15" s="10"/>
      <c r="R15" s="10"/>
      <c r="S15" s="10"/>
      <c r="T15" s="15"/>
    </row>
    <row r="16" spans="1:29" x14ac:dyDescent="0.45">
      <c r="G16" s="10"/>
      <c r="H16" s="10"/>
      <c r="I16" s="10"/>
      <c r="J16" s="10"/>
      <c r="K16" s="10"/>
      <c r="L16" s="13" t="s">
        <v>20</v>
      </c>
      <c r="M16" s="22">
        <v>75</v>
      </c>
      <c r="N16" s="14">
        <v>0</v>
      </c>
      <c r="O16" s="15">
        <f>$X$4*N16</f>
        <v>0</v>
      </c>
      <c r="P16" s="10"/>
      <c r="Q16" s="10"/>
      <c r="R16" s="10"/>
      <c r="S16" s="10"/>
      <c r="T16" s="15"/>
    </row>
    <row r="17" spans="1:20" ht="14.65" thickBot="1" x14ac:dyDescent="0.5">
      <c r="G17" s="10"/>
      <c r="H17" s="10"/>
      <c r="I17" s="10"/>
      <c r="J17" s="10"/>
      <c r="K17" s="10"/>
      <c r="L17" s="25" t="s">
        <v>22</v>
      </c>
      <c r="M17" s="26">
        <v>25</v>
      </c>
      <c r="N17" s="18">
        <v>1</v>
      </c>
      <c r="O17" s="19">
        <f>O14*N17</f>
        <v>20</v>
      </c>
      <c r="P17" s="10"/>
      <c r="Q17" s="10"/>
      <c r="R17" s="10"/>
      <c r="S17" s="10"/>
      <c r="T17" s="15"/>
    </row>
    <row r="18" spans="1:20" x14ac:dyDescent="0.45">
      <c r="G18" s="10"/>
      <c r="H18" s="10"/>
      <c r="I18" s="10"/>
      <c r="J18" s="10"/>
      <c r="K18" s="10"/>
      <c r="L18" s="27"/>
      <c r="P18" s="10"/>
      <c r="Q18" s="10"/>
      <c r="R18" s="10"/>
      <c r="S18" s="10"/>
      <c r="T18" s="15"/>
    </row>
    <row r="19" spans="1:20" x14ac:dyDescent="0.45">
      <c r="B19" s="33"/>
      <c r="C19" s="33"/>
      <c r="D19" s="33"/>
      <c r="E19" s="34"/>
      <c r="F19" s="35"/>
      <c r="G19" s="10"/>
      <c r="H19" s="10"/>
      <c r="I19" s="10"/>
      <c r="J19" s="10"/>
      <c r="K19" s="10"/>
      <c r="L19" s="28" t="str">
        <f>CONCATENATE("Indien u meer dan € ",M16," opgeeft, ontvang u ",O16," punten")</f>
        <v>Indien u meer dan € 75 opgeeft, ontvang u 0 punten</v>
      </c>
      <c r="P19" s="10"/>
      <c r="Q19" s="10"/>
      <c r="R19" s="10"/>
      <c r="S19" s="10"/>
      <c r="T19" s="15"/>
    </row>
    <row r="20" spans="1:20" x14ac:dyDescent="0.45">
      <c r="G20" s="10"/>
      <c r="H20" s="10"/>
      <c r="I20" s="10"/>
      <c r="J20" s="10"/>
      <c r="K20" s="10"/>
      <c r="L20" s="28" t="str">
        <f>CONCATENATE("Indien u minder dan € ",M17," opgeeft, ontvang u ",O17," punten")</f>
        <v>Indien u minder dan € 25 opgeeft, ontvang u 20 punten</v>
      </c>
      <c r="M20" s="10"/>
      <c r="N20" s="16"/>
      <c r="O20" s="10"/>
      <c r="P20" s="10"/>
      <c r="Q20" s="10"/>
      <c r="R20" s="10"/>
      <c r="S20" s="10"/>
      <c r="T20" s="15"/>
    </row>
    <row r="21" spans="1:20" x14ac:dyDescent="0.45">
      <c r="G21" s="3"/>
      <c r="H21" s="3"/>
      <c r="I21" s="3"/>
      <c r="J21" s="3"/>
      <c r="K21" s="3"/>
      <c r="L21" s="28" t="str">
        <f>CONCATENATE("Indien u een tarief tussen € ",M16," en € ",M17," opgeeft, ontvang u conform onderstaande formule punten")</f>
        <v>Indien u een tarief tussen € 75 en € 25 opgeeft, ontvang u conform onderstaande formule punten</v>
      </c>
      <c r="M21" s="10"/>
      <c r="N21" s="10"/>
      <c r="O21" s="10"/>
      <c r="P21" s="10"/>
      <c r="Q21" s="10"/>
      <c r="R21" s="10"/>
      <c r="S21" s="10"/>
      <c r="T21" s="15"/>
    </row>
    <row r="22" spans="1:20" ht="14.65" thickBot="1" x14ac:dyDescent="0.5">
      <c r="A22" s="21"/>
      <c r="E22" s="31"/>
      <c r="F22" s="30"/>
      <c r="G22" s="10"/>
      <c r="H22" s="10"/>
      <c r="I22" s="10"/>
      <c r="J22" s="10"/>
      <c r="K22" s="10"/>
      <c r="L22" s="29" t="s">
        <v>32</v>
      </c>
      <c r="M22" s="17"/>
      <c r="N22" s="17"/>
      <c r="O22" s="17"/>
      <c r="P22" s="17"/>
      <c r="Q22" s="17"/>
      <c r="R22" s="17"/>
      <c r="S22" s="17"/>
      <c r="T22" s="19"/>
    </row>
    <row r="23" spans="1:20" x14ac:dyDescent="0.45">
      <c r="G23" s="10"/>
      <c r="H23" s="10"/>
      <c r="I23" s="10"/>
      <c r="J23" s="10"/>
      <c r="K23" s="10"/>
    </row>
    <row r="24" spans="1:20" x14ac:dyDescent="0.45">
      <c r="G24" s="10"/>
      <c r="H24" s="10"/>
      <c r="I24" s="10"/>
      <c r="J24" s="10"/>
      <c r="K24" s="10"/>
    </row>
    <row r="25" spans="1:20" x14ac:dyDescent="0.45">
      <c r="G25" s="10"/>
      <c r="H25" s="10"/>
      <c r="I25" s="10"/>
      <c r="J25" s="10"/>
      <c r="K25" s="10"/>
    </row>
    <row r="26" spans="1:20" x14ac:dyDescent="0.45">
      <c r="G26" s="10"/>
      <c r="H26" s="10"/>
      <c r="I26" s="10"/>
      <c r="J26" s="10"/>
      <c r="K26" s="10"/>
    </row>
    <row r="27" spans="1:20" x14ac:dyDescent="0.45">
      <c r="G27" s="10"/>
      <c r="H27" s="10"/>
      <c r="I27" s="10"/>
      <c r="J27" s="10"/>
      <c r="K27" s="10"/>
    </row>
    <row r="28" spans="1:20" x14ac:dyDescent="0.45">
      <c r="G28" s="10"/>
      <c r="H28" s="10"/>
      <c r="I28" s="10"/>
      <c r="J28" s="10"/>
      <c r="K28" s="10"/>
    </row>
    <row r="29" spans="1:20" x14ac:dyDescent="0.45">
      <c r="G29" s="10"/>
      <c r="H29" s="10"/>
      <c r="I29" s="10"/>
      <c r="J29" s="10"/>
      <c r="K29" s="10"/>
    </row>
  </sheetData>
  <sheetProtection sheet="1" objects="1" scenarios="1" selectLockedCells="1"/>
  <mergeCells count="11">
    <mergeCell ref="B4:I4"/>
    <mergeCell ref="B2:I2"/>
    <mergeCell ref="L2:AC2"/>
    <mergeCell ref="B3:I3"/>
    <mergeCell ref="L3:T3"/>
    <mergeCell ref="U3:AC3"/>
    <mergeCell ref="L5:M5"/>
    <mergeCell ref="U5:V5"/>
    <mergeCell ref="A6:A7"/>
    <mergeCell ref="L13:T13"/>
    <mergeCell ref="L15:M1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DAAE12A7F5EE46B60336EC7C39A580" ma:contentTypeVersion="4" ma:contentTypeDescription="Een nieuw document maken." ma:contentTypeScope="" ma:versionID="853e87adced07fe777e21be1fa6756de">
  <xsd:schema xmlns:xsd="http://www.w3.org/2001/XMLSchema" xmlns:xs="http://www.w3.org/2001/XMLSchema" xmlns:p="http://schemas.microsoft.com/office/2006/metadata/properties" xmlns:ns2="171bbaec-4c2b-471d-a5ec-9b17bfb51291" targetNamespace="http://schemas.microsoft.com/office/2006/metadata/properties" ma:root="true" ma:fieldsID="2470dd1b0851ec9a6d6d24ea04c28626" ns2:_="">
    <xsd:import namespace="171bbaec-4c2b-471d-a5ec-9b17bfb512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1bbaec-4c2b-471d-a5ec-9b17bfb512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944809-7441-4970-83E7-BBA611203F96}">
  <ds:schemaRefs>
    <ds:schemaRef ds:uri="http://schemas.microsoft.com/sharepoint/v3/contenttype/forms"/>
  </ds:schemaRefs>
</ds:datastoreItem>
</file>

<file path=customXml/itemProps2.xml><?xml version="1.0" encoding="utf-8"?>
<ds:datastoreItem xmlns:ds="http://schemas.openxmlformats.org/officeDocument/2006/customXml" ds:itemID="{C73BFABD-5905-4806-8AE7-B9C88B81678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6E3B6E6-7FCD-4684-9176-93443D5CAD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1bbaec-4c2b-471d-a5ec-9b17bfb51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Prijzenblad</vt:lpstr>
    </vt:vector>
  </TitlesOfParts>
  <Manager/>
  <Company>Veiligheidsregio Rotterdam-Rijnmond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Heer, Marion de</dc:creator>
  <cp:keywords/>
  <dc:description/>
  <cp:lastModifiedBy>Heer, Marion de</cp:lastModifiedBy>
  <cp:revision/>
  <dcterms:created xsi:type="dcterms:W3CDTF">2021-03-30T08:37:53Z</dcterms:created>
  <dcterms:modified xsi:type="dcterms:W3CDTF">2025-04-22T12:21:24Z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0x01010038DAAE12A7F5EE46B60336EC7C39A580</vt:lpwstr>
  </property>
  <property fmtid="{D5CDD505-2E9C-101B-9397-08002B2CF9AE}" pid="3" name="Order">
    <vt:r8>4419200</vt:r8>
  </property>
</Properties>
</file>