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7"/>
  <workbookPr filterPrivacy="1"/>
  <xr:revisionPtr revIDLastSave="392" documentId="13_ncr:1_{A5E85183-DA48-414B-A85C-426333E99EB4}" xr6:coauthVersionLast="47" xr6:coauthVersionMax="47" xr10:uidLastSave="{85B1629B-92B1-4841-982C-243DED8D7670}"/>
  <bookViews>
    <workbookView xWindow="35100" yWindow="1780" windowWidth="39680" windowHeight="19820" xr2:uid="{00000000-000D-0000-FFFF-FFFF00000000}"/>
  </bookViews>
  <sheets>
    <sheet name="Prijzenblad Dockinga College" sheetId="8" r:id="rId1"/>
    <sheet name="Prijzenblad Lauwers College" sheetId="10" r:id="rId2"/>
    <sheet name="Prijzenblad CSG Liudger" sheetId="11" r:id="rId3"/>
    <sheet name="Centrale diensten" sheetId="12" r:id="rId4"/>
    <sheet name="Totaal" sheetId="9" r:id="rId5"/>
  </sheets>
  <definedNames>
    <definedName name="_xlnm.Print_Area" localSheetId="0">'Prijzenblad Dockinga College'!$A$1:$I$15</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3" i="8" l="1"/>
  <c r="A5" i="9"/>
  <c r="C13" i="12"/>
  <c r="G6" i="12"/>
  <c r="G5" i="12"/>
  <c r="G4" i="12"/>
  <c r="C13" i="11"/>
  <c r="C13" i="10"/>
  <c r="D12" i="9"/>
  <c r="G4" i="11"/>
  <c r="G5" i="11"/>
  <c r="G6" i="11"/>
  <c r="G4" i="10"/>
  <c r="G5" i="10"/>
  <c r="G6" i="10"/>
  <c r="G4" i="8"/>
  <c r="G5" i="8"/>
  <c r="C8" i="8"/>
  <c r="C15" i="8"/>
  <c r="G6" i="8"/>
  <c r="D11" i="9"/>
  <c r="D13" i="9"/>
  <c r="D14" i="9"/>
  <c r="D15" i="9"/>
  <c r="A4" i="9"/>
  <c r="A3" i="9"/>
  <c r="A2" i="9"/>
  <c r="B16" i="9"/>
  <c r="C8" i="12"/>
  <c r="C15" i="12"/>
  <c r="B5" i="9"/>
  <c r="C8" i="11"/>
  <c r="C15" i="11"/>
  <c r="B4" i="9"/>
  <c r="C8" i="10"/>
  <c r="C15" i="10"/>
  <c r="B3" i="9"/>
  <c r="B2" i="9"/>
  <c r="B18" i="9"/>
</calcChain>
</file>

<file path=xl/sharedStrings.xml><?xml version="1.0" encoding="utf-8"?>
<sst xmlns="http://schemas.openxmlformats.org/spreadsheetml/2006/main" count="103" uniqueCount="59">
  <si>
    <t>Prijzenblad Leerling informatiesysteem FIE-LIS24
Dockinga College</t>
  </si>
  <si>
    <t>Alle lichtgroene cellen dienen door Inschrijver te worden ingevuld met minimaal € 0,01</t>
  </si>
  <si>
    <t>Jaarlijkse kosten ALL-IN (alle gevraagde en aangeboden modules uit bijlage 6, kwaliteit)</t>
  </si>
  <si>
    <t>Brinnummer</t>
  </si>
  <si>
    <t>Aantal licenties (dit kunnen periodiek meer/ minder worden, te verrekenen naar werkelijke licenties per jaar vast te stellen)</t>
  </si>
  <si>
    <t>Opgave prijs per 12 maanden exclusief BTW, op basis bij DUO (dato oktober) bekend aantal zijnde leerlingen geldend voor de eerste periode zonder index (daarna volgt er een indexering).</t>
  </si>
  <si>
    <t xml:space="preserve">Totaal per jaar </t>
  </si>
  <si>
    <t>Licentiekosten all-in, onafhankelijk van het aantal leerlingen en brinnummers, vaste kosten ongeacht aantal gebruikers (medewerkers Dockinga College, behalve functioneel beheerders) en bij DUO bekend zijnde aantal leerlingen.</t>
  </si>
  <si>
    <t>00ZV (bestuursnummer)</t>
  </si>
  <si>
    <t>Licentiekosten all-in, t.b.v. scholen Dockinga College</t>
  </si>
  <si>
    <t>00ZX / 00ZX08 / 00ZX00 / 00ZX02 / 00ZX03</t>
  </si>
  <si>
    <t xml:space="preserve">Licentiekosten functioneel beheerders applicatie </t>
  </si>
  <si>
    <t>In beginsel per school 1 functioneel beheerder</t>
  </si>
  <si>
    <t>Subtotaalbedragen jaarlijks:</t>
  </si>
  <si>
    <t>Implementatiekosten (eenmalig) zoals aangeboden conform inschrijving</t>
  </si>
  <si>
    <t>Tarief all-in, exclusief BTW</t>
  </si>
  <si>
    <t>NB: De huidige leveranciers dienen dit in te vullen als ware het een nieuwe implementatie betreft.</t>
  </si>
  <si>
    <t>Subtotaal eenmalige kosten</t>
  </si>
  <si>
    <t>Prijzenblad Leerling informatiesysteem FIE-LIS24
Lauwers College</t>
  </si>
  <si>
    <t>Licentiekosten all-in, onafhankelijk van het aantal leerlingen en brinnummers, vaste kosten ongeacht aantal gebruikers (medewerkers Lauwers College, behalve functioneel beheerders) en bij DUO bekend zijnde aantal leerlingen.</t>
  </si>
  <si>
    <t>Licentiekosten all-in, t.b.v. scholen Lauwers College</t>
  </si>
  <si>
    <t>00ZV00 / 00ZV02 / 00ZV05</t>
  </si>
  <si>
    <t>Prijzenblad Leerling informatiesysteem FIE-LIS24
CSG Liudger</t>
  </si>
  <si>
    <t>Licentiekosten all-in, onafhankelijk van het aantal leerlingen en brinnummers, vaste kosten ongeacht aantal gebruikers (medewerkers CSG Liudger, behalve functioneel beheerders) en bij DUO bekend zijnde aantal leerlingen.</t>
  </si>
  <si>
    <t>Licentiekosten all-in, t.b.v. scholen CSG Liudger</t>
  </si>
  <si>
    <t>25CM / 25CM 04 / 25CM00 / 25CM07 / 25CM08 / 25CM12</t>
  </si>
  <si>
    <t>Locatie, kosten op basis van 3 databases</t>
  </si>
  <si>
    <t>Totaal</t>
  </si>
  <si>
    <t>Aanvullende migratiekosten</t>
  </si>
  <si>
    <t>Eenmalige kosten migratie van drie databases naar één database</t>
  </si>
  <si>
    <t>Kosten trainingen</t>
  </si>
  <si>
    <t>Aantal fictieve afname/wegingsfactor</t>
  </si>
  <si>
    <t>Prijs per eenheid exclusief BTW</t>
  </si>
  <si>
    <t>Totaal:</t>
  </si>
  <si>
    <t>Totale kosten projectleider volledige implementatie en migratie voor het projectteam van inschrijver en het projectteam Fierder Onderwijs (3 databases, 3 scholen).</t>
  </si>
  <si>
    <r>
      <t xml:space="preserve">Eerste jaar Gebruikerstraining </t>
    </r>
    <r>
      <rPr>
        <b/>
        <sz val="10"/>
        <rFont val="Verdana"/>
        <family val="2"/>
      </rPr>
      <t>per dag</t>
    </r>
    <r>
      <rPr>
        <sz val="10"/>
        <rFont val="Verdana"/>
        <family val="2"/>
      </rPr>
      <t xml:space="preserve"> (6-8 uur) op n.n.b. locatie aanbestedende dienst tijdens implementatie en aanvangstrainingen (tussen 3 en 10 deelnemers van Fierder op een dag)</t>
    </r>
  </si>
  <si>
    <r>
      <t xml:space="preserve">Extra Gebruikerstraining </t>
    </r>
    <r>
      <rPr>
        <b/>
        <sz val="10"/>
        <rFont val="Verdana"/>
        <family val="2"/>
      </rPr>
      <t>per dag</t>
    </r>
    <r>
      <rPr>
        <sz val="10"/>
        <rFont val="Verdana"/>
        <family val="2"/>
      </rPr>
      <t xml:space="preserve"> (6 -8 uur) op n.n.b. locatie aanbestedende dienst NA implementatie en aanvangstrainingen  (tussen 3 en 10 deelnemers van Fierder op een dag)</t>
    </r>
  </si>
  <si>
    <r>
      <t xml:space="preserve">Advieskosten/extra ondersteuning  af te nemen op basis van nadere opdracht/ strippenkaart (zonder afname verplichtingen) prijs </t>
    </r>
    <r>
      <rPr>
        <b/>
        <sz val="10"/>
        <rFont val="Verdana"/>
        <family val="2"/>
      </rPr>
      <t>per uur</t>
    </r>
    <r>
      <rPr>
        <sz val="10"/>
        <rFont val="Verdana"/>
        <family val="2"/>
      </rPr>
      <t xml:space="preserve"> voor senior consultant</t>
    </r>
  </si>
  <si>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</si>
  <si>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Totaal kosten trainingen</t>
  </si>
  <si>
    <t>&lt;&lt;NAAM INSCHRIJVER&gt;&gt;</t>
  </si>
  <si>
    <t>Totaal Dockinga College</t>
  </si>
  <si>
    <t>Totaal Lauwers College</t>
  </si>
  <si>
    <t>Totaal CSG Liudger</t>
  </si>
  <si>
    <t>Totaal gunningscriterium prijs exclusief BTW</t>
  </si>
  <si>
    <t>Prijzenblad Leerling informatiesysteem FIE-LIS24
Fierder Onderwijs Centraal</t>
  </si>
  <si>
    <t>Licentiekosten all-in, t.b.v. Fierder Onderwijs Centraal</t>
  </si>
  <si>
    <t>Licentiekosten all-in, onafhankelijk van het aantal brinnummers, vaste kosten ongeacht aantal gebruikers (medewerkers Fierder Onderwijs Centraal, behalve functioneel beheerders).</t>
  </si>
  <si>
    <t>Totaal Fierder Onderwijs Centraal</t>
  </si>
  <si>
    <t>Totale implementatiekosten (totale inrichting bij alle scholen op basis van best practice met eenmalige invulling specifieke wensen van Fierder Onderwijs Centraal in het werkproces,  t.b.v. implementatie, projectmanagement, schaduwdraaien en alles wat nodig is om te komen tot een tijdige en juiste implementatie exclusief trainingen.</t>
  </si>
  <si>
    <t>Opgave prijs per 12 maanden exclusief BTW, op basis van bij DUO (dato oktober) bekend aantal zijnde leerlingen geldend voor de eerste periode zonder index (daarna volgt er een indexering).</t>
  </si>
  <si>
    <t>In beginsel 1 functioneel beheerder</t>
  </si>
  <si>
    <t>De weging is op basis van de eerste 48 maanden van de overeenkomst.</t>
  </si>
  <si>
    <t>00ZV</t>
  </si>
  <si>
    <t xml:space="preserve">De licentiekosten per leerling dienen na een eventuele migratie naar één database gelijk te zijn aan de licentiekosten bij drie databases. </t>
  </si>
  <si>
    <t>Totale implementatiekosten (totale inrichting bij DOCKINGA COLLEGE) op basis van best practice met eenmalige invulling specifieke wensen van de betreffende scholen in het werkproces,  t.b.v. implementatie, projectmanagement, schaduwdraaien en alles wat nodig is om te komen tot een tijdige en juiste implementatie exclusief trainingen.</t>
  </si>
  <si>
    <t>Totale implementatiekosten (totale inrichting bij LAUWERS COLLEGE) op basis van best practice met eenmalige invulling specifieke wensen van de betreffende scholen in het werkproces,  t.b.v. implementatie, projectmanagement, schaduwdraaien en alles wat nodig is om te komen tot een tijdige en juiste implementatie exclusief trainingen.</t>
  </si>
  <si>
    <t>Totale implementatiekosten (totale inrichting bij CSG LIUDGER) op basis van best practice met eenmalige invulling specifieke wensen van de betreffende scholen in het werkproces,  t.b.v. implementatie, projectmanagement, schaduwdraaien en alles wat nodig is om te komen tot een tijdige en juiste implementatie exclusief trainingen.</t>
  </si>
  <si>
    <t>VERSIE 19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</si>
</sst>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quot;€&quot;#,##0.00\)"/>
    <numFmt numFmtId="165" formatCode="_-&quot;€&quot;\ * #,##0.00_-;_-&quot;€&quot;\ * #,##0.00\-;_-&quot;€&quot;\ * &quot;-&quot;??_-;_-@_-"/>
    <numFmt numFmtId="166" formatCode="&quot;€&quot;\ #,##0.00"/>
    <numFmt numFmtId="167" formatCode="&quot;€&quot;\ #,##0.00_-"/>
  </numFmts>
  <fonts count="17" x14ac:knownFonts="1">
    <font>
      <sz val="10"/>
      <name val="Arial"/>
    </font>
    <font>
      <sz val="10"/>
      <name val="Arial"/>
      <family val="2"/>
    </font>
    <font>
      <b/>
      <sz val="18"/>
      <color indexed="9"/>
      <name val="Verdana"/>
      <family val="2"/>
    </font>
    <font>
      <sz val="10"/>
      <name val="Verdana"/>
      <family val="2"/>
    </font>
    <font>
      <b/>
      <sz val="10"/>
      <name val="Verdana"/>
      <family val="2"/>
    </font>
    <font>
      <b/>
      <sz val="10"/>
      <color theme="0"/>
      <name val="Verdana"/>
      <family val="2"/>
    </font>
    <font>
      <b/>
      <sz val="18"/>
      <color theme="0"/>
      <name val="Verdana"/>
      <family val="2"/>
    </font>
    <font>
      <sz val="10"/>
      <color rgb="FF00B050"/>
      <name val="Arial"/>
      <family val="2"/>
    </font>
    <font>
      <b/>
      <sz val="36"/>
      <color theme="0"/>
      <name val="Verdana"/>
      <family val="2"/>
    </font>
    <font>
      <i/>
      <sz val="14"/>
      <color rgb="FFFF0000"/>
      <name val="Arial"/>
      <family val="2"/>
    </font>
    <font>
      <b/>
      <sz val="24"/>
      <color theme="0"/>
      <name val="Verdana"/>
      <family val="2"/>
    </font>
    <font>
      <sz val="20"/>
      <color rgb="FFFF0000"/>
      <name val="Verdana"/>
      <family val="2"/>
    </font>
    <font>
      <b/>
      <sz val="48"/>
      <color indexed="9"/>
      <name val="Verdana"/>
      <family val="2"/>
    </font>
    <font>
      <b/>
      <sz val="16"/>
      <color theme="0"/>
      <name val="Verdana"/>
      <family val="2"/>
    </font>
    <font>
      <sz val="16"/>
      <name val="Verdana"/>
      <family val="2"/>
    </font>
    <font>
      <b/>
      <sz val="20"/>
      <color theme="0"/>
      <name val="Verdana"/>
      <family val="2"/>
    </font>
    <font>
      <sz val="10"/>
      <color rgb="FFFF0000"/>
      <name val="Verdana"/>
      <family val="2"/>
    </font>
  </fonts>
  <fills count="13">
    <fill>
      <patternFill patternType="none"/>
    </fill>
    <fill>
      <patternFill patternType="gray125"/>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
      <patternFill patternType="solid">
        <fgColor rgb="FFEA2567"/>
        <bgColor indexed="64"/>
      </patternFill>
    </fill>
    <fill>
      <patternFill patternType="solid">
        <fgColor rgb="FFE00133"/>
        <bgColor indexed="64"/>
      </patternFill>
    </fill>
    <fill>
      <patternFill patternType="solid">
        <fgColor rgb="FFDB2B82"/>
        <bgColor indexed="64"/>
      </patternFill>
    </fill>
    <fill>
      <patternFill patternType="solid">
        <fgColor rgb="FF543E8D"/>
        <bgColor indexed="64"/>
      </patternFill>
    </fill>
    <fill>
      <patternFill patternType="solid">
        <fgColor theme="8"/>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5" fontId="1" fillId="0" borderId="0" applyFont="0" applyFill="0" applyBorder="0" applyAlignment="0" applyProtection="0"/>
    <xf numFmtId="0" fontId="1" fillId="0" borderId="0"/>
    <xf numFmtId="0" fontId="1" fillId="6" borderId="4" applyNumberFormat="0" applyProtection="0">
      <alignment horizontal="left" vertical="center" indent="1"/>
    </xf>
    <xf numFmtId="0" fontId="1" fillId="6" borderId="4" applyNumberFormat="0" applyProtection="0">
      <alignment horizontal="left" vertical="center" indent="1"/>
    </xf>
  </cellStyleXfs>
  <cellXfs count="46">
    <xf numFmtId="0" fontId="0" fillId="0" borderId="0" xfId="0"/>
    <xf numFmtId="0" fontId="0" fillId="0" borderId="0" xfId="0" applyAlignment="1">
      <alignment horizontal="center" vertical="center"/>
    </xf>
    <xf numFmtId="0" fontId="5" fillId="2" borderId="0" xfId="0" applyFont="1" applyFill="1" applyAlignment="1">
      <alignment vertical="center"/>
    </xf>
    <xf numFmtId="167" fontId="5" fillId="2" borderId="0" xfId="1" applyNumberFormat="1" applyFont="1" applyFill="1" applyAlignment="1" applyProtection="1">
      <alignment horizontal="center" vertical="center"/>
    </xf>
    <xf numFmtId="0" fontId="5" fillId="2" borderId="0" xfId="0" applyFont="1" applyFill="1" applyAlignment="1">
      <alignment horizontal="center" vertical="center" wrapText="1"/>
    </xf>
    <xf numFmtId="167" fontId="5" fillId="2" borderId="0" xfId="1" applyNumberFormat="1" applyFont="1" applyFill="1" applyBorder="1" applyAlignment="1" applyProtection="1">
      <alignment horizontal="center" vertical="center" wrapText="1"/>
    </xf>
    <xf numFmtId="0" fontId="4" fillId="5" borderId="5" xfId="0" applyFont="1" applyFill="1" applyBorder="1" applyAlignment="1">
      <alignment vertical="center" wrapText="1"/>
    </xf>
    <xf numFmtId="0" fontId="3" fillId="5" borderId="6" xfId="0" applyFont="1" applyFill="1" applyBorder="1" applyAlignment="1">
      <alignment horizontal="left" vertical="center" wrapText="1"/>
    </xf>
    <xf numFmtId="3" fontId="3" fillId="5" borderId="6" xfId="0" applyNumberFormat="1" applyFont="1" applyFill="1" applyBorder="1" applyAlignment="1">
      <alignment horizontal="center" vertical="center"/>
    </xf>
    <xf numFmtId="0" fontId="7" fillId="0" borderId="0" xfId="0" applyFont="1" applyAlignment="1">
      <alignment vertical="center"/>
    </xf>
    <xf numFmtId="0" fontId="7" fillId="0" borderId="0" xfId="0" applyFont="1"/>
    <xf numFmtId="0" fontId="9" fillId="7" borderId="0" xfId="0" applyFont="1" applyFill="1" applyAlignment="1">
      <alignment horizontal="left" vertical="center"/>
    </xf>
    <xf numFmtId="0" fontId="10" fillId="3" borderId="3" xfId="0" applyFont="1" applyFill="1" applyBorder="1" applyAlignment="1">
      <alignment vertical="center" wrapText="1"/>
    </xf>
    <xf numFmtId="0" fontId="3" fillId="5" borderId="6" xfId="0" applyFont="1" applyFill="1" applyBorder="1" applyAlignment="1">
      <alignment horizontal="center" vertical="center" wrapText="1"/>
    </xf>
    <xf numFmtId="0" fontId="13" fillId="2" borderId="0" xfId="0" applyFont="1" applyFill="1" applyAlignment="1">
      <alignment horizontal="center" vertical="center" wrapText="1"/>
    </xf>
    <xf numFmtId="166" fontId="14" fillId="5" borderId="6" xfId="0" applyNumberFormat="1" applyFont="1" applyFill="1" applyBorder="1" applyAlignment="1">
      <alignment horizontal="center" vertical="center" wrapText="1"/>
    </xf>
    <xf numFmtId="0" fontId="14" fillId="5" borderId="6" xfId="0" applyFont="1" applyFill="1" applyBorder="1" applyAlignment="1">
      <alignment horizontal="left" vertical="center" wrapText="1"/>
    </xf>
    <xf numFmtId="0" fontId="4" fillId="5" borderId="6" xfId="0" applyFont="1" applyFill="1" applyBorder="1" applyAlignment="1">
      <alignment horizontal="left" vertical="center" wrapText="1"/>
    </xf>
    <xf numFmtId="0" fontId="10" fillId="3" borderId="6" xfId="0" applyFont="1" applyFill="1" applyBorder="1" applyAlignment="1">
      <alignment vertical="center" wrapText="1"/>
    </xf>
    <xf numFmtId="0" fontId="2" fillId="4" borderId="10" xfId="0" applyFont="1" applyFill="1" applyBorder="1" applyAlignment="1" applyProtection="1">
      <alignment vertical="center"/>
      <protection locked="0"/>
    </xf>
    <xf numFmtId="166" fontId="6" fillId="3" borderId="6" xfId="0" applyNumberFormat="1" applyFont="1" applyFill="1" applyBorder="1" applyAlignment="1">
      <alignment horizontal="center" vertical="center"/>
    </xf>
    <xf numFmtId="0" fontId="15" fillId="3" borderId="5" xfId="0" applyFont="1" applyFill="1" applyBorder="1" applyAlignment="1">
      <alignment vertical="center" wrapText="1"/>
    </xf>
    <xf numFmtId="164" fontId="3" fillId="4" borderId="6" xfId="1" applyNumberFormat="1" applyFont="1" applyFill="1" applyBorder="1" applyAlignment="1" applyProtection="1">
      <alignment horizontal="center" vertical="center"/>
      <protection locked="0"/>
    </xf>
    <xf numFmtId="167" fontId="3" fillId="5" borderId="6" xfId="0" applyNumberFormat="1" applyFont="1" applyFill="1" applyBorder="1" applyAlignment="1">
      <alignment horizontal="center" vertical="center"/>
    </xf>
    <xf numFmtId="0" fontId="4" fillId="5" borderId="6" xfId="0" applyFont="1" applyFill="1" applyBorder="1" applyAlignment="1">
      <alignment vertical="center" wrapText="1"/>
    </xf>
    <xf numFmtId="0" fontId="13" fillId="12" borderId="0" xfId="0" applyFont="1" applyFill="1" applyAlignment="1">
      <alignment horizontal="center" vertical="center" wrapText="1"/>
    </xf>
    <xf numFmtId="0" fontId="12" fillId="8" borderId="0" xfId="0" applyFont="1" applyFill="1" applyAlignment="1">
      <alignment horizontal="center" vertical="center" wrapText="1"/>
    </xf>
    <xf numFmtId="166" fontId="8" fillId="3" borderId="6" xfId="1" applyNumberFormat="1" applyFont="1" applyFill="1" applyBorder="1" applyAlignment="1" applyProtection="1">
      <alignment horizontal="center" vertical="center" wrapText="1"/>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2" xfId="0" applyFont="1" applyFill="1" applyBorder="1" applyAlignment="1">
      <alignment horizontal="center" vertical="center"/>
    </xf>
    <xf numFmtId="166" fontId="6" fillId="3" borderId="5" xfId="0" applyNumberFormat="1" applyFont="1" applyFill="1" applyBorder="1" applyAlignment="1">
      <alignment horizontal="center" vertical="center"/>
    </xf>
    <xf numFmtId="166" fontId="6" fillId="3" borderId="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11" fillId="0" borderId="0" xfId="0" applyFont="1" applyAlignment="1">
      <alignment horizontal="center" vertical="center"/>
    </xf>
    <xf numFmtId="0" fontId="12" fillId="9" borderId="0" xfId="0" applyFont="1" applyFill="1" applyAlignment="1">
      <alignment horizontal="center" vertical="center" wrapText="1"/>
    </xf>
    <xf numFmtId="166" fontId="8" fillId="3" borderId="3" xfId="1" applyNumberFormat="1" applyFont="1" applyFill="1" applyBorder="1" applyAlignment="1" applyProtection="1">
      <alignment horizontal="center" vertical="center" wrapText="1"/>
    </xf>
    <xf numFmtId="166" fontId="8" fillId="3" borderId="0" xfId="1" applyNumberFormat="1" applyFont="1" applyFill="1" applyBorder="1" applyAlignment="1" applyProtection="1">
      <alignment horizontal="center" vertical="center" wrapText="1"/>
    </xf>
    <xf numFmtId="0" fontId="12" fillId="10" borderId="0" xfId="0" applyFont="1" applyFill="1" applyAlignment="1">
      <alignment horizontal="center" vertical="center" wrapText="1"/>
    </xf>
    <xf numFmtId="166" fontId="6" fillId="3" borderId="6" xfId="0" applyNumberFormat="1" applyFont="1" applyFill="1" applyBorder="1" applyAlignment="1">
      <alignment horizontal="center" vertical="center"/>
    </xf>
    <xf numFmtId="0" fontId="12" fillId="11" borderId="0" xfId="0" applyFont="1" applyFill="1" applyAlignment="1">
      <alignment horizontal="center" vertical="center" wrapText="1"/>
    </xf>
    <xf numFmtId="166" fontId="15" fillId="3" borderId="11" xfId="0" applyNumberFormat="1" applyFont="1" applyFill="1" applyBorder="1" applyAlignment="1">
      <alignment horizontal="center" vertical="center" wrapText="1"/>
    </xf>
    <xf numFmtId="166" fontId="15" fillId="3" borderId="12" xfId="0" applyNumberFormat="1" applyFont="1" applyFill="1" applyBorder="1" applyAlignment="1">
      <alignment horizontal="center" vertical="center" wrapText="1"/>
    </xf>
    <xf numFmtId="166" fontId="15" fillId="3" borderId="13" xfId="0" applyNumberFormat="1" applyFont="1" applyFill="1" applyBorder="1" applyAlignment="1">
      <alignment horizontal="center" vertical="center" wrapText="1"/>
    </xf>
    <xf numFmtId="0" fontId="16" fillId="0" borderId="3" xfId="0" applyFont="1" applyBorder="1" applyAlignment="1">
      <alignment horizontal="left" vertical="center" wrapText="1"/>
    </xf>
    <xf numFmtId="0" fontId="16" fillId="0" borderId="0" xfId="0" applyFont="1" applyAlignment="1">
      <alignment horizontal="left" vertical="center" wrapText="1"/>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0"/>
  <tableStyles count="0" defaultTableStyle="TableStyleMedium9" defaultPivotStyle="PivotStyleLight16"/>
  <colors>
    <mruColors>
      <color rgb="FF543E8D"/>
      <color rgb="FFDB2B82"/>
      <color rgb="FFE00133"/>
      <color rgb="FFEA2567"/>
      <color rgb="FFFF2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60875</xdr:colOff>
      <xdr:row>0</xdr:row>
      <xdr:rowOff>378115</xdr:rowOff>
    </xdr:from>
    <xdr:to>
      <xdr:col>9</xdr:col>
      <xdr:colOff>39214</xdr:colOff>
      <xdr:row>0</xdr:row>
      <xdr:rowOff>1955801</xdr:rowOff>
    </xdr:to>
    <xdr:pic>
      <xdr:nvPicPr>
        <xdr:cNvPr id="3" name="Afbeelding 2" descr="Afbeelding met tekst, illustratie&#10;&#10;Automatisch gegenereerde beschrijving">
          <a:extLst>
            <a:ext uri="{FF2B5EF4-FFF2-40B4-BE49-F238E27FC236}">
              <a16:creationId xmlns:a16="http://schemas.microsoft.com/office/drawing/2014/main" id="{514EA227-D8E9-0E0A-F162-5D7F693975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16986" y="378115"/>
          <a:ext cx="4620895" cy="1577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381000</xdr:rowOff>
    </xdr:from>
    <xdr:to>
      <xdr:col>9</xdr:col>
      <xdr:colOff>1270</xdr:colOff>
      <xdr:row>0</xdr:row>
      <xdr:rowOff>1958686</xdr:rowOff>
    </xdr:to>
    <xdr:pic>
      <xdr:nvPicPr>
        <xdr:cNvPr id="3" name="Afbeelding 2" descr="Afbeelding met tekst, illustratie&#10;&#10;Automatisch gegenereerde beschrijving">
          <a:extLst>
            <a:ext uri="{FF2B5EF4-FFF2-40B4-BE49-F238E27FC236}">
              <a16:creationId xmlns:a16="http://schemas.microsoft.com/office/drawing/2014/main" id="{F9942FB7-CD6E-8345-A77E-1DDB28367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2000" y="381000"/>
          <a:ext cx="4620895" cy="1577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381000</xdr:rowOff>
    </xdr:from>
    <xdr:to>
      <xdr:col>13</xdr:col>
      <xdr:colOff>493395</xdr:colOff>
      <xdr:row>0</xdr:row>
      <xdr:rowOff>1958686</xdr:rowOff>
    </xdr:to>
    <xdr:pic>
      <xdr:nvPicPr>
        <xdr:cNvPr id="2" name="Afbeelding 1" descr="Afbeelding met tekst, illustratie&#10;&#10;Automatisch gegenereerde beschrijving">
          <a:extLst>
            <a:ext uri="{FF2B5EF4-FFF2-40B4-BE49-F238E27FC236}">
              <a16:creationId xmlns:a16="http://schemas.microsoft.com/office/drawing/2014/main" id="{891691E3-58B9-E543-9585-FD7C454570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2000" y="381000"/>
          <a:ext cx="4620895" cy="1577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321736</xdr:rowOff>
    </xdr:from>
    <xdr:to>
      <xdr:col>13</xdr:col>
      <xdr:colOff>710354</xdr:colOff>
      <xdr:row>0</xdr:row>
      <xdr:rowOff>1899422</xdr:rowOff>
    </xdr:to>
    <xdr:pic>
      <xdr:nvPicPr>
        <xdr:cNvPr id="3" name="Afbeelding 2" descr="Afbeelding met tekst, illustratie&#10;&#10;Automatisch gegenereerde beschrijving">
          <a:extLst>
            <a:ext uri="{FF2B5EF4-FFF2-40B4-BE49-F238E27FC236}">
              <a16:creationId xmlns:a16="http://schemas.microsoft.com/office/drawing/2014/main" id="{42CEC798-2D21-E24B-8963-D2B5076A21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5867" y="321736"/>
          <a:ext cx="4859020" cy="1577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381000</xdr:colOff>
      <xdr:row>1</xdr:row>
      <xdr:rowOff>342900</xdr:rowOff>
    </xdr:from>
    <xdr:to>
      <xdr:col>3</xdr:col>
      <xdr:colOff>1692093</xdr:colOff>
      <xdr:row>3</xdr:row>
      <xdr:rowOff>266700</xdr:rowOff>
    </xdr:to>
    <xdr:pic>
      <xdr:nvPicPr>
        <xdr:cNvPr id="2" name="Afbeelding 1" descr="Afbeelding met tekst, illustratie&#10;&#10;Automatisch gegenereerde beschrijving">
          <a:extLst>
            <a:ext uri="{FF2B5EF4-FFF2-40B4-BE49-F238E27FC236}">
              <a16:creationId xmlns:a16="http://schemas.microsoft.com/office/drawing/2014/main" id="{5F06E878-39ED-0642-8BDC-B3925992F2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3000" y="1231900"/>
          <a:ext cx="3279593" cy="11176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sheetPr>
    <tabColor rgb="FFEA2567"/>
  </sheetPr>
  <dimension ref="A1:I15"/>
  <sheetViews>
    <sheetView showGridLines="0" tabSelected="1" topLeftCell="A3" zoomScale="110" zoomScaleNormal="110" workbookViewId="0">
      <selection activeCell="E4" sqref="E4"/>
    </sheetView>
  </sheetViews>
  <sheetFormatPr baseColWidth="10" defaultColWidth="9.1640625" defaultRowHeight="13" x14ac:dyDescent="0.15"/>
  <cols>
    <col min="1" max="1" width="80.83203125" customWidth="1"/>
    <col min="2" max="2" width="35.6640625" customWidth="1"/>
    <col min="3" max="3" width="27.5" style="1" customWidth="1"/>
    <col min="4" max="4" width="3.5" style="1" customWidth="1"/>
    <col min="5" max="5" width="42.83203125" customWidth="1"/>
    <col min="6" max="6" width="3.5" customWidth="1"/>
    <col min="7" max="7" width="46" customWidth="1"/>
    <col min="8" max="8" width="3.5" customWidth="1"/>
    <col min="9" max="9" width="61" customWidth="1"/>
    <col min="10" max="10" width="34.83203125" customWidth="1"/>
    <col min="11" max="11" width="36.6640625" customWidth="1"/>
    <col min="12" max="12" width="38.5" customWidth="1"/>
  </cols>
  <sheetData>
    <row r="1" spans="1:9" ht="202" customHeight="1" x14ac:dyDescent="0.15">
      <c r="A1" s="26" t="s">
        <v>0</v>
      </c>
      <c r="B1" s="26"/>
      <c r="C1" s="26"/>
      <c r="D1" s="26"/>
      <c r="E1" s="26"/>
      <c r="F1" s="26"/>
      <c r="G1" s="26"/>
    </row>
    <row r="2" spans="1:9" ht="59" customHeight="1" x14ac:dyDescent="0.15">
      <c r="A2" s="34" t="s">
        <v>1</v>
      </c>
      <c r="B2" s="34"/>
      <c r="C2" s="34"/>
      <c r="D2" s="34"/>
      <c r="E2" s="34"/>
      <c r="F2" s="34"/>
      <c r="G2" s="34"/>
    </row>
    <row r="3" spans="1:9" ht="107" customHeight="1" x14ac:dyDescent="0.15">
      <c r="A3" s="4" t="s">
        <v>2</v>
      </c>
      <c r="B3" s="4" t="s">
        <v>3</v>
      </c>
      <c r="C3" s="4" t="s">
        <v>4</v>
      </c>
      <c r="D3" s="3"/>
      <c r="E3" s="4" t="s">
        <v>50</v>
      </c>
      <c r="F3" s="3"/>
      <c r="G3" s="4" t="s">
        <v>6</v>
      </c>
    </row>
    <row r="4" spans="1:9" ht="60" customHeight="1" x14ac:dyDescent="0.15">
      <c r="A4" s="7" t="s">
        <v>7</v>
      </c>
      <c r="B4" s="7" t="s">
        <v>8</v>
      </c>
      <c r="C4" s="8">
        <v>1</v>
      </c>
      <c r="D4" s="28"/>
      <c r="E4" s="22">
        <v>0</v>
      </c>
      <c r="F4" s="28"/>
      <c r="G4" s="23">
        <f>(C4*E4)</f>
        <v>0</v>
      </c>
    </row>
    <row r="5" spans="1:9" ht="60" customHeight="1" x14ac:dyDescent="0.15">
      <c r="A5" s="7" t="s">
        <v>9</v>
      </c>
      <c r="B5" s="7" t="s">
        <v>10</v>
      </c>
      <c r="C5" s="8">
        <v>1475</v>
      </c>
      <c r="D5" s="29"/>
      <c r="E5" s="22">
        <v>25</v>
      </c>
      <c r="F5" s="29"/>
      <c r="G5" s="23">
        <f>(C5*E5)</f>
        <v>36875</v>
      </c>
    </row>
    <row r="6" spans="1:9" ht="60" customHeight="1" x14ac:dyDescent="0.15">
      <c r="A6" s="7" t="s">
        <v>11</v>
      </c>
      <c r="B6" s="13" t="s">
        <v>12</v>
      </c>
      <c r="C6" s="8">
        <v>1</v>
      </c>
      <c r="D6" s="30"/>
      <c r="E6" s="22">
        <v>0</v>
      </c>
      <c r="F6" s="30"/>
      <c r="G6" s="23">
        <f>(C6*E6)</f>
        <v>0</v>
      </c>
    </row>
    <row r="7" spans="1:9" ht="10" customHeight="1" x14ac:dyDescent="0.15"/>
    <row r="8" spans="1:9" ht="72" customHeight="1" x14ac:dyDescent="0.15">
      <c r="A8" s="17" t="s">
        <v>13</v>
      </c>
      <c r="B8" s="17"/>
      <c r="C8" s="31">
        <f>SUM(G4:G6)</f>
        <v>36875</v>
      </c>
      <c r="D8" s="32"/>
      <c r="E8" s="32"/>
      <c r="F8" s="32"/>
      <c r="G8" s="33"/>
    </row>
    <row r="9" spans="1:9" ht="20" customHeight="1" x14ac:dyDescent="0.15"/>
    <row r="10" spans="1:9" ht="87" customHeight="1" x14ac:dyDescent="0.15">
      <c r="A10" s="2" t="s">
        <v>14</v>
      </c>
      <c r="B10" s="2"/>
      <c r="C10" s="4" t="s">
        <v>15</v>
      </c>
      <c r="D10"/>
    </row>
    <row r="11" spans="1:9" ht="71" customHeight="1" x14ac:dyDescent="0.15">
      <c r="A11" s="7" t="s">
        <v>55</v>
      </c>
      <c r="B11" s="7"/>
      <c r="C11" s="22">
        <v>0</v>
      </c>
      <c r="D11"/>
      <c r="E11" s="11" t="s">
        <v>16</v>
      </c>
      <c r="F11" s="11"/>
      <c r="G11" s="11"/>
      <c r="H11" s="11"/>
      <c r="I11" s="11"/>
    </row>
    <row r="12" spans="1:9" ht="10" customHeight="1" x14ac:dyDescent="0.15">
      <c r="E12" s="10"/>
    </row>
    <row r="13" spans="1:9" ht="59" customHeight="1" x14ac:dyDescent="0.15">
      <c r="A13" s="6" t="s">
        <v>17</v>
      </c>
      <c r="B13" s="6"/>
      <c r="C13" s="20">
        <f>C11/4</f>
        <v>0</v>
      </c>
      <c r="D13"/>
      <c r="E13" s="9" t="s">
        <v>52</v>
      </c>
    </row>
    <row r="14" spans="1:9" ht="20" customHeight="1" x14ac:dyDescent="0.15"/>
    <row r="15" spans="1:9" ht="66" customHeight="1" x14ac:dyDescent="0.15">
      <c r="A15" s="18" t="s">
        <v>41</v>
      </c>
      <c r="B15" s="18"/>
      <c r="C15" s="27">
        <f>C8+C13</f>
        <v>36875</v>
      </c>
      <c r="D15" s="27"/>
      <c r="E15" s="27"/>
      <c r="F15" s="27"/>
      <c r="G15" s="27"/>
    </row>
  </sheetData>
  <sheetProtection algorithmName="SHA-512" hashValue="0nMKCcfTA90eQzECM8UcqJqost/mRaJ6Tqa6AxZViKerZQVlCFsK5bPyyaKWM1/so0hSjTkmaz+jDxefFb8S2A==" saltValue="CGm8OuIuPEwRll6XTZvpUg==" spinCount="100000" sheet="1" selectLockedCells="1"/>
  <mergeCells count="6">
    <mergeCell ref="A1:G1"/>
    <mergeCell ref="C15:G15"/>
    <mergeCell ref="D4:D6"/>
    <mergeCell ref="F4:F6"/>
    <mergeCell ref="C8:G8"/>
    <mergeCell ref="A2:G2"/>
  </mergeCells>
  <dataValidations count="1">
    <dataValidation type="decimal" operator="greaterThanOrEqual" allowBlank="1" showInputMessage="1" showErrorMessage="1" sqref="E5" xr:uid="{747F427B-D26F-4449-AFB3-ADD2B66DEFF1}">
      <formula1>25</formula1>
    </dataValidation>
  </dataValidations>
  <pageMargins left="0.75" right="0.75" top="1" bottom="1" header="0.5" footer="0.5"/>
  <pageSetup paperSize="8"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79185-9422-3F48-9970-5DE31BF4F3A1}">
  <sheetPr>
    <tabColor rgb="FFE00133"/>
  </sheetPr>
  <dimension ref="A1:I15"/>
  <sheetViews>
    <sheetView showGridLines="0" topLeftCell="A3" zoomScale="110" zoomScaleNormal="110" workbookViewId="0">
      <selection activeCell="E6" sqref="E6"/>
    </sheetView>
  </sheetViews>
  <sheetFormatPr baseColWidth="10" defaultColWidth="11.5" defaultRowHeight="13" x14ac:dyDescent="0.15"/>
  <cols>
    <col min="1" max="1" width="80.83203125" customWidth="1"/>
    <col min="2" max="2" width="35.6640625" customWidth="1"/>
    <col min="3" max="3" width="27.5" style="1" customWidth="1"/>
    <col min="4" max="4" width="3.5" style="1" customWidth="1"/>
    <col min="5" max="5" width="42.83203125" customWidth="1"/>
    <col min="6" max="6" width="3.5" customWidth="1"/>
    <col min="7" max="7" width="46" customWidth="1"/>
    <col min="8" max="8" width="3.5" customWidth="1"/>
    <col min="9" max="9" width="61" customWidth="1"/>
  </cols>
  <sheetData>
    <row r="1" spans="1:9" ht="202" customHeight="1" x14ac:dyDescent="0.15">
      <c r="A1" s="35" t="s">
        <v>18</v>
      </c>
      <c r="B1" s="35"/>
      <c r="C1" s="35"/>
      <c r="D1" s="35"/>
      <c r="E1" s="35"/>
      <c r="F1" s="35"/>
      <c r="G1" s="35"/>
    </row>
    <row r="2" spans="1:9" ht="59" customHeight="1" x14ac:dyDescent="0.15">
      <c r="A2" s="34" t="s">
        <v>1</v>
      </c>
      <c r="B2" s="34"/>
      <c r="C2" s="34"/>
      <c r="D2" s="34"/>
      <c r="E2" s="34"/>
      <c r="F2" s="34"/>
      <c r="G2" s="34"/>
    </row>
    <row r="3" spans="1:9" ht="107" customHeight="1" x14ac:dyDescent="0.15">
      <c r="A3" s="4" t="s">
        <v>2</v>
      </c>
      <c r="B3" s="4" t="s">
        <v>3</v>
      </c>
      <c r="C3" s="4" t="s">
        <v>4</v>
      </c>
      <c r="D3" s="3"/>
      <c r="E3" s="4" t="s">
        <v>50</v>
      </c>
      <c r="F3" s="3"/>
      <c r="G3" s="4" t="s">
        <v>6</v>
      </c>
    </row>
    <row r="4" spans="1:9" ht="60" customHeight="1" x14ac:dyDescent="0.15">
      <c r="A4" s="7" t="s">
        <v>19</v>
      </c>
      <c r="B4" s="7" t="s">
        <v>8</v>
      </c>
      <c r="C4" s="8">
        <v>1</v>
      </c>
      <c r="D4" s="28"/>
      <c r="E4" s="22">
        <v>0</v>
      </c>
      <c r="F4" s="28"/>
      <c r="G4" s="23">
        <f>(C4*E4)</f>
        <v>0</v>
      </c>
    </row>
    <row r="5" spans="1:9" ht="60" customHeight="1" x14ac:dyDescent="0.15">
      <c r="A5" s="7" t="s">
        <v>20</v>
      </c>
      <c r="B5" s="7" t="s">
        <v>21</v>
      </c>
      <c r="C5" s="8">
        <v>1469</v>
      </c>
      <c r="D5" s="29"/>
      <c r="E5" s="22">
        <v>25</v>
      </c>
      <c r="F5" s="29"/>
      <c r="G5" s="23">
        <f t="shared" ref="G5:G6" si="0">(C5*E5)</f>
        <v>36725</v>
      </c>
    </row>
    <row r="6" spans="1:9" ht="60" customHeight="1" x14ac:dyDescent="0.15">
      <c r="A6" s="7" t="s">
        <v>11</v>
      </c>
      <c r="B6" s="13" t="s">
        <v>12</v>
      </c>
      <c r="C6" s="8">
        <v>1</v>
      </c>
      <c r="D6" s="30"/>
      <c r="E6" s="22">
        <v>0</v>
      </c>
      <c r="F6" s="30"/>
      <c r="G6" s="23">
        <f t="shared" si="0"/>
        <v>0</v>
      </c>
    </row>
    <row r="7" spans="1:9" ht="10" customHeight="1" x14ac:dyDescent="0.15"/>
    <row r="8" spans="1:9" ht="72" customHeight="1" x14ac:dyDescent="0.15">
      <c r="A8" s="17" t="s">
        <v>13</v>
      </c>
      <c r="B8" s="17"/>
      <c r="C8" s="31">
        <f>SUM(G4:G6)</f>
        <v>36725</v>
      </c>
      <c r="D8" s="32"/>
      <c r="E8" s="32"/>
      <c r="F8" s="32"/>
      <c r="G8" s="33"/>
    </row>
    <row r="9" spans="1:9" ht="20" customHeight="1" x14ac:dyDescent="0.15"/>
    <row r="10" spans="1:9" ht="87" customHeight="1" x14ac:dyDescent="0.15">
      <c r="A10" s="2" t="s">
        <v>14</v>
      </c>
      <c r="B10" s="2"/>
      <c r="C10" s="4" t="s">
        <v>15</v>
      </c>
      <c r="D10"/>
    </row>
    <row r="11" spans="1:9" ht="71" customHeight="1" x14ac:dyDescent="0.15">
      <c r="A11" s="7" t="s">
        <v>56</v>
      </c>
      <c r="B11" s="7"/>
      <c r="C11" s="22">
        <v>0</v>
      </c>
      <c r="D11"/>
      <c r="E11" s="11" t="s">
        <v>16</v>
      </c>
      <c r="F11" s="11"/>
      <c r="G11" s="11"/>
      <c r="H11" s="11"/>
      <c r="I11" s="11"/>
    </row>
    <row r="12" spans="1:9" ht="10" customHeight="1" x14ac:dyDescent="0.15">
      <c r="E12" s="10"/>
    </row>
    <row r="13" spans="1:9" ht="59" customHeight="1" x14ac:dyDescent="0.15">
      <c r="A13" s="6" t="s">
        <v>17</v>
      </c>
      <c r="B13" s="6"/>
      <c r="C13" s="20">
        <f>C11/4</f>
        <v>0</v>
      </c>
      <c r="D13"/>
      <c r="E13" s="9" t="s">
        <v>52</v>
      </c>
    </row>
    <row r="14" spans="1:9" ht="20" customHeight="1" x14ac:dyDescent="0.15"/>
    <row r="15" spans="1:9" ht="66" customHeight="1" x14ac:dyDescent="0.15">
      <c r="A15" s="18" t="s">
        <v>42</v>
      </c>
      <c r="B15" s="18"/>
      <c r="C15" s="27">
        <f>C13+C8</f>
        <v>36725</v>
      </c>
      <c r="D15" s="27"/>
      <c r="E15" s="27"/>
      <c r="F15" s="27"/>
      <c r="G15" s="27"/>
    </row>
  </sheetData>
  <sheetProtection algorithmName="SHA-512" hashValue="TMz7DBOEB9eYFAPQ2y0uBDE02W2l4CiWYa6pQdm/bkmSa50Jium2b363FVIw6G3U710Lt6vupc9LfbaidkqoTQ==" saltValue="k+7NkZ+OoxPh8wUbLnmHYg==" spinCount="100000" sheet="1" objects="1" scenarios="1"/>
  <mergeCells count="6">
    <mergeCell ref="C15:G15"/>
    <mergeCell ref="A1:G1"/>
    <mergeCell ref="A2:G2"/>
    <mergeCell ref="D4:D6"/>
    <mergeCell ref="F4:F6"/>
    <mergeCell ref="C8:G8"/>
  </mergeCells>
  <dataValidations count="1">
    <dataValidation type="decimal" operator="greaterThanOrEqual" allowBlank="1" showInputMessage="1" showErrorMessage="1" sqref="E5" xr:uid="{265FBCD2-483C-B645-ABF4-9B393421D299}">
      <formula1>25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EC6A2-8A4A-5548-BB09-A4391C09C1B7}">
  <sheetPr>
    <tabColor rgb="FFDB2B82"/>
  </sheetPr>
  <dimension ref="A1:I15"/>
  <sheetViews>
    <sheetView showGridLines="0" topLeftCell="A6" zoomScale="140" zoomScaleNormal="80" workbookViewId="0">
      <selection activeCell="E6" sqref="E6"/>
    </sheetView>
  </sheetViews>
  <sheetFormatPr baseColWidth="10" defaultColWidth="11.5" defaultRowHeight="13" x14ac:dyDescent="0.15"/>
  <cols>
    <col min="1" max="1" width="80.83203125" customWidth="1"/>
    <col min="2" max="2" width="35.6640625" customWidth="1"/>
    <col min="3" max="3" width="27.5" style="1" customWidth="1"/>
    <col min="4" max="4" width="3.5" style="1" customWidth="1"/>
    <col min="5" max="5" width="42.83203125" customWidth="1"/>
    <col min="6" max="6" width="3.5" customWidth="1"/>
    <col min="7" max="7" width="46" customWidth="1"/>
    <col min="8" max="8" width="3.5" customWidth="1"/>
  </cols>
  <sheetData>
    <row r="1" spans="1:9" ht="202" customHeight="1" x14ac:dyDescent="0.15">
      <c r="A1" s="38" t="s">
        <v>22</v>
      </c>
      <c r="B1" s="38"/>
      <c r="C1" s="38"/>
      <c r="D1" s="38"/>
      <c r="E1" s="38"/>
      <c r="F1" s="38"/>
      <c r="G1" s="38"/>
    </row>
    <row r="2" spans="1:9" ht="59" customHeight="1" x14ac:dyDescent="0.15">
      <c r="A2" s="34" t="s">
        <v>1</v>
      </c>
      <c r="B2" s="34"/>
      <c r="C2" s="34"/>
      <c r="D2" s="34"/>
      <c r="E2" s="34"/>
      <c r="F2" s="34"/>
      <c r="G2" s="34"/>
    </row>
    <row r="3" spans="1:9" ht="107" customHeight="1" x14ac:dyDescent="0.15">
      <c r="A3" s="4" t="s">
        <v>2</v>
      </c>
      <c r="B3" s="4" t="s">
        <v>3</v>
      </c>
      <c r="C3" s="4" t="s">
        <v>4</v>
      </c>
      <c r="D3" s="3"/>
      <c r="E3" s="4" t="s">
        <v>50</v>
      </c>
      <c r="F3" s="3"/>
      <c r="G3" s="4" t="s">
        <v>6</v>
      </c>
    </row>
    <row r="4" spans="1:9" ht="60" customHeight="1" x14ac:dyDescent="0.15">
      <c r="A4" s="7" t="s">
        <v>23</v>
      </c>
      <c r="B4" s="7" t="s">
        <v>8</v>
      </c>
      <c r="C4" s="8">
        <v>1</v>
      </c>
      <c r="D4" s="28"/>
      <c r="E4" s="22">
        <v>0</v>
      </c>
      <c r="F4" s="28"/>
      <c r="G4" s="23">
        <f>(C4*E4)</f>
        <v>0</v>
      </c>
    </row>
    <row r="5" spans="1:9" ht="60" customHeight="1" x14ac:dyDescent="0.15">
      <c r="A5" s="7" t="s">
        <v>24</v>
      </c>
      <c r="B5" s="7" t="s">
        <v>25</v>
      </c>
      <c r="C5" s="8">
        <v>3073</v>
      </c>
      <c r="D5" s="29"/>
      <c r="E5" s="22">
        <v>25</v>
      </c>
      <c r="F5" s="29"/>
      <c r="G5" s="23">
        <f>(C5*E5)</f>
        <v>76825</v>
      </c>
    </row>
    <row r="6" spans="1:9" ht="60" customHeight="1" x14ac:dyDescent="0.15">
      <c r="A6" s="7" t="s">
        <v>11</v>
      </c>
      <c r="B6" s="13" t="s">
        <v>12</v>
      </c>
      <c r="C6" s="8">
        <v>1</v>
      </c>
      <c r="D6" s="30"/>
      <c r="E6" s="22">
        <v>0</v>
      </c>
      <c r="F6" s="30"/>
      <c r="G6" s="23">
        <f>(C6*E6)</f>
        <v>0</v>
      </c>
    </row>
    <row r="7" spans="1:9" ht="10" customHeight="1" x14ac:dyDescent="0.15"/>
    <row r="8" spans="1:9" ht="72" customHeight="1" x14ac:dyDescent="0.15">
      <c r="A8" s="17" t="s">
        <v>13</v>
      </c>
      <c r="B8" s="17"/>
      <c r="C8" s="39">
        <f>SUM(G4:G6)</f>
        <v>76825</v>
      </c>
      <c r="D8" s="39"/>
      <c r="E8" s="39"/>
      <c r="F8" s="39"/>
      <c r="G8" s="39"/>
    </row>
    <row r="9" spans="1:9" ht="20" customHeight="1" x14ac:dyDescent="0.15"/>
    <row r="10" spans="1:9" ht="87" customHeight="1" x14ac:dyDescent="0.15">
      <c r="A10" s="2" t="s">
        <v>14</v>
      </c>
      <c r="B10" s="2"/>
      <c r="C10" s="4" t="s">
        <v>15</v>
      </c>
      <c r="D10"/>
    </row>
    <row r="11" spans="1:9" ht="71" customHeight="1" x14ac:dyDescent="0.15">
      <c r="A11" s="7" t="s">
        <v>57</v>
      </c>
      <c r="B11" s="7"/>
      <c r="C11" s="22">
        <v>0</v>
      </c>
      <c r="D11"/>
      <c r="E11" s="11" t="s">
        <v>16</v>
      </c>
      <c r="F11" s="11"/>
      <c r="G11" s="11"/>
      <c r="H11" s="11"/>
      <c r="I11" s="11"/>
    </row>
    <row r="12" spans="1:9" ht="10" customHeight="1" x14ac:dyDescent="0.15">
      <c r="E12" s="10"/>
    </row>
    <row r="13" spans="1:9" ht="59" customHeight="1" x14ac:dyDescent="0.15">
      <c r="A13" s="6" t="s">
        <v>17</v>
      </c>
      <c r="B13" s="6"/>
      <c r="C13" s="20">
        <f>C11/4</f>
        <v>0</v>
      </c>
      <c r="D13"/>
      <c r="E13" s="9" t="s">
        <v>52</v>
      </c>
    </row>
    <row r="14" spans="1:9" ht="20" customHeight="1" x14ac:dyDescent="0.15"/>
    <row r="15" spans="1:9" ht="66" customHeight="1" x14ac:dyDescent="0.15">
      <c r="A15" s="18" t="s">
        <v>43</v>
      </c>
      <c r="B15" s="12"/>
      <c r="C15" s="36">
        <f>C13+C8</f>
        <v>76825</v>
      </c>
      <c r="D15" s="37"/>
      <c r="E15" s="37"/>
      <c r="F15" s="37"/>
      <c r="G15" s="37"/>
    </row>
  </sheetData>
  <sheetProtection algorithmName="SHA-512" hashValue="Gyd1sYJHOsRAhZvxBK7roIkwtU9+siFRsQqkxCEMNoeoFOkHTARjJaaNi/nFKTlgxIzF5oXczICHVmZCQgTrtQ==" saltValue="OYaTgm0OqAXGCgPgFDgypg==" spinCount="100000" sheet="1" objects="1" scenarios="1"/>
  <mergeCells count="6">
    <mergeCell ref="C15:G15"/>
    <mergeCell ref="A1:G1"/>
    <mergeCell ref="A2:G2"/>
    <mergeCell ref="D4:D6"/>
    <mergeCell ref="F4:F6"/>
    <mergeCell ref="C8:G8"/>
  </mergeCells>
  <dataValidations count="1">
    <dataValidation type="decimal" operator="greaterThanOrEqual" allowBlank="1" showInputMessage="1" showErrorMessage="1" sqref="E5" xr:uid="{27D2A66C-5263-674E-8FA3-C869E3494361}">
      <formula1>25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8FB4-3C41-E24C-97CB-E2AEB956CF01}">
  <sheetPr>
    <tabColor rgb="FF543E8D"/>
  </sheetPr>
  <dimension ref="A1:I15"/>
  <sheetViews>
    <sheetView showGridLines="0" topLeftCell="A2" zoomScale="139" zoomScaleNormal="150" workbookViewId="0">
      <selection activeCell="E6" sqref="E6"/>
    </sheetView>
  </sheetViews>
  <sheetFormatPr baseColWidth="10" defaultRowHeight="13" x14ac:dyDescent="0.15"/>
  <cols>
    <col min="1" max="1" width="80.83203125" customWidth="1"/>
    <col min="2" max="2" width="35.6640625" customWidth="1"/>
    <col min="3" max="3" width="27.5" style="1" customWidth="1"/>
    <col min="4" max="4" width="3.5" style="1" customWidth="1"/>
    <col min="5" max="5" width="42.83203125" customWidth="1"/>
    <col min="6" max="6" width="3.5" customWidth="1"/>
    <col min="7" max="7" width="46" customWidth="1"/>
    <col min="8" max="8" width="3.5" customWidth="1"/>
  </cols>
  <sheetData>
    <row r="1" spans="1:9" ht="202" customHeight="1" x14ac:dyDescent="0.15">
      <c r="A1" s="40" t="s">
        <v>45</v>
      </c>
      <c r="B1" s="40"/>
      <c r="C1" s="40"/>
      <c r="D1" s="40"/>
      <c r="E1" s="40"/>
      <c r="F1" s="40"/>
      <c r="G1" s="40"/>
    </row>
    <row r="2" spans="1:9" ht="59" customHeight="1" x14ac:dyDescent="0.15">
      <c r="A2" s="34" t="s">
        <v>1</v>
      </c>
      <c r="B2" s="34"/>
      <c r="C2" s="34"/>
      <c r="D2" s="34"/>
      <c r="E2" s="34"/>
      <c r="F2" s="34"/>
      <c r="G2" s="34"/>
    </row>
    <row r="3" spans="1:9" ht="107" customHeight="1" x14ac:dyDescent="0.15">
      <c r="A3" s="4" t="s">
        <v>2</v>
      </c>
      <c r="B3" s="4" t="s">
        <v>3</v>
      </c>
      <c r="C3" s="4" t="s">
        <v>4</v>
      </c>
      <c r="D3" s="3"/>
      <c r="E3" s="4" t="s">
        <v>5</v>
      </c>
      <c r="F3" s="3"/>
      <c r="G3" s="4" t="s">
        <v>6</v>
      </c>
    </row>
    <row r="4" spans="1:9" ht="60" customHeight="1" x14ac:dyDescent="0.15">
      <c r="A4" s="7" t="s">
        <v>47</v>
      </c>
      <c r="B4" s="7" t="s">
        <v>8</v>
      </c>
      <c r="C4" s="8">
        <v>1</v>
      </c>
      <c r="D4" s="28"/>
      <c r="E4" s="22">
        <v>0</v>
      </c>
      <c r="F4" s="28"/>
      <c r="G4" s="23">
        <f>(C4*E4)</f>
        <v>0</v>
      </c>
    </row>
    <row r="5" spans="1:9" ht="60" customHeight="1" x14ac:dyDescent="0.15">
      <c r="A5" s="7" t="s">
        <v>46</v>
      </c>
      <c r="B5" s="7" t="s">
        <v>53</v>
      </c>
      <c r="C5" s="8">
        <v>1</v>
      </c>
      <c r="D5" s="29"/>
      <c r="E5" s="22">
        <v>25</v>
      </c>
      <c r="F5" s="29"/>
      <c r="G5" s="23">
        <f>(C5*E5)</f>
        <v>25</v>
      </c>
    </row>
    <row r="6" spans="1:9" ht="60" customHeight="1" x14ac:dyDescent="0.15">
      <c r="A6" s="7" t="s">
        <v>11</v>
      </c>
      <c r="B6" s="13" t="s">
        <v>51</v>
      </c>
      <c r="C6" s="8">
        <v>1</v>
      </c>
      <c r="D6" s="30"/>
      <c r="E6" s="22">
        <v>0</v>
      </c>
      <c r="F6" s="30"/>
      <c r="G6" s="23">
        <f>(C6*E6)</f>
        <v>0</v>
      </c>
    </row>
    <row r="7" spans="1:9" ht="10" customHeight="1" x14ac:dyDescent="0.15"/>
    <row r="8" spans="1:9" ht="72" customHeight="1" x14ac:dyDescent="0.15">
      <c r="A8" s="17" t="s">
        <v>13</v>
      </c>
      <c r="B8" s="17"/>
      <c r="C8" s="39">
        <f>SUM(G4:G6)</f>
        <v>25</v>
      </c>
      <c r="D8" s="39"/>
      <c r="E8" s="39"/>
      <c r="F8" s="39"/>
      <c r="G8" s="39"/>
    </row>
    <row r="9" spans="1:9" ht="20" customHeight="1" x14ac:dyDescent="0.15"/>
    <row r="10" spans="1:9" ht="87" customHeight="1" x14ac:dyDescent="0.15">
      <c r="A10" s="2" t="s">
        <v>14</v>
      </c>
      <c r="B10" s="2"/>
      <c r="C10" s="4" t="s">
        <v>15</v>
      </c>
      <c r="D10"/>
    </row>
    <row r="11" spans="1:9" ht="71" customHeight="1" x14ac:dyDescent="0.15">
      <c r="A11" s="7" t="s">
        <v>49</v>
      </c>
      <c r="B11" s="7"/>
      <c r="C11" s="22">
        <v>0</v>
      </c>
      <c r="D11"/>
      <c r="E11" s="11" t="s">
        <v>16</v>
      </c>
      <c r="F11" s="11"/>
      <c r="G11" s="11"/>
      <c r="H11" s="11"/>
      <c r="I11" s="11"/>
    </row>
    <row r="12" spans="1:9" ht="10" customHeight="1" x14ac:dyDescent="0.15">
      <c r="E12" s="10"/>
    </row>
    <row r="13" spans="1:9" ht="59" customHeight="1" x14ac:dyDescent="0.15">
      <c r="A13" s="6" t="s">
        <v>17</v>
      </c>
      <c r="B13" s="6"/>
      <c r="C13" s="20">
        <f>C11/4</f>
        <v>0</v>
      </c>
      <c r="D13"/>
      <c r="E13" s="9" t="s">
        <v>52</v>
      </c>
    </row>
    <row r="14" spans="1:9" ht="20" customHeight="1" x14ac:dyDescent="0.15"/>
    <row r="15" spans="1:9" ht="66" customHeight="1" x14ac:dyDescent="0.15">
      <c r="A15" s="18" t="s">
        <v>48</v>
      </c>
      <c r="B15" s="12"/>
      <c r="C15" s="36">
        <f>C13+C8</f>
        <v>25</v>
      </c>
      <c r="D15" s="37"/>
      <c r="E15" s="37"/>
      <c r="F15" s="37"/>
      <c r="G15" s="37"/>
    </row>
  </sheetData>
  <sheetProtection algorithmName="SHA-512" hashValue="K32GY2p3ALjEx66oAkuuVDFZ3cAg4KUPn7wh11UdsJdNytluv/6t2WqBtCKiiLEczlvJItWYsjLWqZ3MGvhrAw==" saltValue="4U3oWauZMhnB3ViWyG+65A==" spinCount="100000" sheet="1" objects="1" scenarios="1"/>
  <mergeCells count="6">
    <mergeCell ref="C15:G15"/>
    <mergeCell ref="A1:G1"/>
    <mergeCell ref="A2:G2"/>
    <mergeCell ref="D4:D6"/>
    <mergeCell ref="F4:F6"/>
    <mergeCell ref="C8:G8"/>
  </mergeCells>
  <dataValidations count="1">
    <dataValidation type="decimal" operator="greaterThanOrEqual" allowBlank="1" showInputMessage="1" showErrorMessage="1" sqref="E5" xr:uid="{ED2D08F0-EDA8-DD46-9C50-D3D6E569B492}">
      <formula1>25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FCAE-CEFD-4546-AB10-35C79A870732}">
  <sheetPr>
    <tabColor theme="8"/>
  </sheetPr>
  <dimension ref="A1:D20"/>
  <sheetViews>
    <sheetView showGridLines="0" workbookViewId="0">
      <selection activeCell="C1" sqref="C1"/>
    </sheetView>
  </sheetViews>
  <sheetFormatPr baseColWidth="10" defaultColWidth="11.5" defaultRowHeight="13" x14ac:dyDescent="0.15"/>
  <cols>
    <col min="1" max="1" width="100.83203125" customWidth="1"/>
    <col min="2" max="2" width="47.1640625" customWidth="1"/>
    <col min="3" max="7" width="25.83203125" customWidth="1"/>
  </cols>
  <sheetData>
    <row r="1" spans="1:4" ht="70" customHeight="1" x14ac:dyDescent="0.15">
      <c r="A1" s="14" t="s">
        <v>26</v>
      </c>
      <c r="B1" s="14" t="s">
        <v>27</v>
      </c>
      <c r="C1" s="25" t="s">
        <v>58</v>
      </c>
    </row>
    <row r="2" spans="1:4" ht="47" customHeight="1" x14ac:dyDescent="0.15">
      <c r="A2" s="16" t="str">
        <f>'Prijzenblad Dockinga College'!A15</f>
        <v>Totaal Dockinga College</v>
      </c>
      <c r="B2" s="15">
        <f>'Prijzenblad Dockinga College'!C15</f>
        <v>36875</v>
      </c>
    </row>
    <row r="3" spans="1:4" ht="47" customHeight="1" x14ac:dyDescent="0.15">
      <c r="A3" s="16" t="str">
        <f>'Prijzenblad Lauwers College'!A15</f>
        <v>Totaal Lauwers College</v>
      </c>
      <c r="B3" s="15">
        <f>'Prijzenblad Lauwers College'!C15</f>
        <v>36725</v>
      </c>
    </row>
    <row r="4" spans="1:4" ht="47" customHeight="1" x14ac:dyDescent="0.15">
      <c r="A4" s="16" t="str">
        <f>'Prijzenblad CSG Liudger'!A15</f>
        <v>Totaal CSG Liudger</v>
      </c>
      <c r="B4" s="15">
        <f>'Prijzenblad CSG Liudger'!C15</f>
        <v>76825</v>
      </c>
    </row>
    <row r="5" spans="1:4" ht="47" customHeight="1" x14ac:dyDescent="0.15">
      <c r="A5" s="16" t="str">
        <f>'Centrale diensten'!A15</f>
        <v>Totaal Fierder Onderwijs Centraal</v>
      </c>
      <c r="B5" s="15">
        <f>'Centrale diensten'!C15</f>
        <v>25</v>
      </c>
    </row>
    <row r="6" spans="1:4" ht="10" customHeight="1" x14ac:dyDescent="0.15">
      <c r="C6" s="1"/>
      <c r="D6" s="1"/>
    </row>
    <row r="7" spans="1:4" ht="70" customHeight="1" x14ac:dyDescent="0.15">
      <c r="A7" s="2" t="s">
        <v>28</v>
      </c>
      <c r="B7" s="4" t="s">
        <v>27</v>
      </c>
    </row>
    <row r="8" spans="1:4" ht="83" customHeight="1" x14ac:dyDescent="0.15">
      <c r="A8" s="7" t="s">
        <v>29</v>
      </c>
      <c r="B8" s="22">
        <v>0</v>
      </c>
      <c r="C8" s="44" t="s">
        <v>54</v>
      </c>
      <c r="D8" s="45"/>
    </row>
    <row r="9" spans="1:4" ht="10" customHeight="1" x14ac:dyDescent="0.15">
      <c r="C9" s="1"/>
      <c r="D9" s="1"/>
    </row>
    <row r="10" spans="1:4" ht="60" customHeight="1" x14ac:dyDescent="0.15">
      <c r="A10" s="2" t="s">
        <v>30</v>
      </c>
      <c r="B10" s="4" t="s">
        <v>31</v>
      </c>
      <c r="C10" s="4" t="s">
        <v>32</v>
      </c>
      <c r="D10" s="5" t="s">
        <v>33</v>
      </c>
    </row>
    <row r="11" spans="1:4" ht="38" customHeight="1" x14ac:dyDescent="0.15">
      <c r="A11" s="7" t="s">
        <v>34</v>
      </c>
      <c r="B11" s="8">
        <v>1</v>
      </c>
      <c r="C11" s="22">
        <v>0</v>
      </c>
      <c r="D11" s="23">
        <f>B11*C11</f>
        <v>0</v>
      </c>
    </row>
    <row r="12" spans="1:4" ht="38" customHeight="1" x14ac:dyDescent="0.15">
      <c r="A12" s="7" t="s">
        <v>35</v>
      </c>
      <c r="B12" s="8">
        <v>14</v>
      </c>
      <c r="C12" s="22">
        <v>0</v>
      </c>
      <c r="D12" s="23">
        <f>B12*C12</f>
        <v>0</v>
      </c>
    </row>
    <row r="13" spans="1:4" ht="38" customHeight="1" x14ac:dyDescent="0.15">
      <c r="A13" s="7" t="s">
        <v>36</v>
      </c>
      <c r="B13" s="8">
        <v>12</v>
      </c>
      <c r="C13" s="22">
        <v>0</v>
      </c>
      <c r="D13" s="23">
        <f>B13*C13</f>
        <v>0</v>
      </c>
    </row>
    <row r="14" spans="1:4" ht="38" customHeight="1" x14ac:dyDescent="0.15">
      <c r="A14" s="7" t="s">
        <v>37</v>
      </c>
      <c r="B14" s="8">
        <v>50</v>
      </c>
      <c r="C14" s="22">
        <v>0</v>
      </c>
      <c r="D14" s="23">
        <f>B14*C14</f>
        <v>0</v>
      </c>
    </row>
    <row r="15" spans="1:4" ht="38" customHeight="1" x14ac:dyDescent="0.15">
      <c r="A15" s="7" t="s">
        <v>38</v>
      </c>
      <c r="B15" s="8">
        <v>10</v>
      </c>
      <c r="C15" s="22">
        <v>0</v>
      </c>
      <c r="D15" s="23">
        <f>B15*C15</f>
        <v>0</v>
      </c>
    </row>
    <row r="16" spans="1:4" ht="44" customHeight="1" x14ac:dyDescent="0.15">
      <c r="A16" s="24" t="s">
        <v>39</v>
      </c>
      <c r="B16" s="31">
        <f>SUM(D11:D15)</f>
        <v>0</v>
      </c>
      <c r="C16" s="32"/>
      <c r="D16" s="33"/>
    </row>
    <row r="17" spans="1:4" ht="10" customHeight="1" thickBot="1" x14ac:dyDescent="0.2">
      <c r="C17" s="1"/>
      <c r="D17" s="1"/>
    </row>
    <row r="18" spans="1:4" ht="66" customHeight="1" thickBot="1" x14ac:dyDescent="0.2">
      <c r="A18" s="21" t="s">
        <v>44</v>
      </c>
      <c r="B18" s="41">
        <f>SUM(B2:B5)+B16+B8</f>
        <v>150450</v>
      </c>
      <c r="C18" s="42"/>
      <c r="D18" s="43"/>
    </row>
    <row r="19" spans="1:4" ht="14" thickBot="1" x14ac:dyDescent="0.2"/>
    <row r="20" spans="1:4" ht="79" customHeight="1" thickBot="1" x14ac:dyDescent="0.2">
      <c r="A20" s="19" t="s">
        <v>40</v>
      </c>
    </row>
  </sheetData>
  <sheetProtection algorithmName="SHA-512" hashValue="kXxlusXM3QMR3SCKqH0V8uBZ1mrMn5xXA4PqAbFVvRCyXQWKGIuIoUYSUMa0wZNykLSUVe9Caw41rWQk/QW/2g==" saltValue="mGVhqNp0Sel3rl35Awd+6Q==" spinCount="100000" sheet="1" objects="1" scenarios="1"/>
  <mergeCells count="3">
    <mergeCell ref="B16:D16"/>
    <mergeCell ref="B18:D18"/>
    <mergeCell ref="C8:D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B00F50-DA7F-47AB-A99A-8FCCA667E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4735D7-46F7-42DF-A59B-5A5C2CF520F8}">
  <ds:schemaRefs>
    <ds:schemaRef ds:uri="http://schemas.microsoft.com/office/infopath/2007/PartnerControls"/>
    <ds:schemaRef ds:uri="http://purl.org/dc/term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cdfd6af9-2027-427e-aee7-f2f3dc2ea940"/>
    <ds:schemaRef ds:uri="04d4ff2e-cf62-40b0-a5cf-f8c6524922a9"/>
    <ds:schemaRef ds:uri="http://schemas.microsoft.com/office/2006/metadata/properties"/>
  </ds:schemaRefs>
</ds:datastoreItem>
</file>

<file path=customXml/itemProps3.xml><?xml version="1.0" encoding="utf-8"?>
<ds:datastoreItem xmlns:ds="http://schemas.openxmlformats.org/officeDocument/2006/customXml" ds:itemID="{41D86840-27FE-4E15-B7D9-B347D23765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Prijzenblad Dockinga College</vt:lpstr>
      <vt:lpstr>Prijzenblad Lauwers College</vt:lpstr>
      <vt:lpstr>Prijzenblad CSG Liudger</vt:lpstr>
      <vt:lpstr>Centrale diensten</vt:lpstr>
      <vt:lpstr>Totaal</vt:lpstr>
      <vt:lpstr>'Prijzenblad Dockinga College'!Afdrukbereik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2014-10-31T15:34:42Z</dcterms:created>
  <dcterms:modified xsi:type="dcterms:W3CDTF">2024-12-20T07:19:32Z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0x0101004E66FE6FAC840B4880A84AF0B404C46B</vt:lpwstr>
  </property>
  <property fmtid="{D5CDD505-2E9C-101B-9397-08002B2CF9AE}" pid="3" name="MediaServiceImageTags">
    <vt:lpwstr/>
  </property>
</Properties>
</file>