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filterPrivacy="1" codeName="ThisWorkbook" autoCompressPictures="0"/>
  <xr:revisionPtr revIDLastSave="387" documentId="13_ncr:1_{C5D9D76B-E4FA-EB42-B5F1-715C9992308E}" xr6:coauthVersionLast="47" xr6:coauthVersionMax="47" xr10:uidLastSave="{3FC91ED7-E1D2-5049-82EE-846AFDF00662}"/>
  <bookViews>
    <workbookView xWindow="31960" yWindow="500" windowWidth="39220" windowHeight="21100" activeTab="6"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Consensus" sheetId="9" r:id="rId7"/>
    <sheet name="Eindscores" sheetId="21" r:id="rId8"/>
  </sheets>
  <definedNames>
    <definedName name="SCORE">'Beoordelen kwaliteit'!$B$5:$B$10</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37" i="9" l="1"/>
  <c r="G37" i="9"/>
  <c r="D37" i="9"/>
  <c r="D45" i="9"/>
  <c r="J44" i="9"/>
  <c r="G44" i="9"/>
  <c r="D44" i="9"/>
  <c r="J30" i="9"/>
  <c r="G30" i="9"/>
  <c r="D30" i="9"/>
  <c r="J23" i="9"/>
  <c r="G23" i="9"/>
  <c r="D23" i="9"/>
  <c r="J16" i="9"/>
  <c r="G16" i="9"/>
  <c r="D16" i="9"/>
  <c r="J9" i="9"/>
  <c r="G9" i="9"/>
  <c r="D9" i="9"/>
  <c r="J45" i="9"/>
  <c r="G45" i="9"/>
  <c r="J42" i="9"/>
  <c r="J41" i="9"/>
  <c r="J40" i="9"/>
  <c r="J39" i="9"/>
  <c r="J38" i="9"/>
  <c r="G42" i="9"/>
  <c r="G41" i="9"/>
  <c r="G40" i="9"/>
  <c r="G39" i="9"/>
  <c r="G38" i="9"/>
  <c r="J35" i="9"/>
  <c r="J34" i="9"/>
  <c r="J33" i="9"/>
  <c r="J32" i="9"/>
  <c r="J31" i="9"/>
  <c r="G35" i="9"/>
  <c r="G34" i="9"/>
  <c r="G33" i="9"/>
  <c r="G32" i="9"/>
  <c r="G31" i="9"/>
  <c r="D42" i="9"/>
  <c r="D41" i="9"/>
  <c r="D40" i="9"/>
  <c r="D39" i="9"/>
  <c r="D38" i="9"/>
  <c r="D35" i="9"/>
  <c r="D34" i="9"/>
  <c r="D33" i="9"/>
  <c r="D32" i="9"/>
  <c r="D31" i="9"/>
  <c r="A38" i="9"/>
  <c r="A31" i="9"/>
  <c r="B14" i="9"/>
  <c r="B28" i="9"/>
  <c r="B42" i="9"/>
  <c r="B13" i="9"/>
  <c r="B27" i="9"/>
  <c r="B41" i="9"/>
  <c r="B12" i="9"/>
  <c r="B26" i="9"/>
  <c r="B40" i="9"/>
  <c r="B11" i="9"/>
  <c r="B25" i="9"/>
  <c r="B39" i="9"/>
  <c r="B10" i="9"/>
  <c r="B24" i="9"/>
  <c r="B38" i="9"/>
  <c r="B21" i="9"/>
  <c r="B35" i="9"/>
  <c r="B20" i="9"/>
  <c r="B34" i="9"/>
  <c r="B19" i="9"/>
  <c r="B33" i="9"/>
  <c r="B18" i="9"/>
  <c r="B32" i="9"/>
  <c r="B17" i="9"/>
  <c r="B31" i="9"/>
  <c r="A13" i="18"/>
  <c r="A12" i="18"/>
  <c r="A11" i="18"/>
  <c r="A13" i="17"/>
  <c r="A12" i="17"/>
  <c r="A11" i="17"/>
  <c r="A13" i="16"/>
  <c r="A12" i="16"/>
  <c r="A11" i="16"/>
  <c r="A13" i="15"/>
  <c r="A12" i="15"/>
  <c r="A11" i="15"/>
  <c r="A13" i="7"/>
  <c r="A12" i="7"/>
  <c r="A10" i="7"/>
  <c r="A4" i="7"/>
  <c r="A3" i="7"/>
  <c r="A11" i="7"/>
  <c r="J28" i="9"/>
  <c r="J27" i="9"/>
  <c r="J26" i="9"/>
  <c r="J25" i="9"/>
  <c r="G28" i="9"/>
  <c r="G27" i="9"/>
  <c r="G26" i="9"/>
  <c r="G25" i="9"/>
  <c r="J24" i="9"/>
  <c r="G24" i="9"/>
  <c r="D28" i="9"/>
  <c r="D27" i="9"/>
  <c r="D26" i="9"/>
  <c r="D25" i="9"/>
  <c r="D24" i="9"/>
  <c r="A9" i="18"/>
  <c r="A9" i="17"/>
  <c r="A9" i="16"/>
  <c r="A9" i="15"/>
  <c r="A24" i="9"/>
  <c r="A9" i="7"/>
  <c r="I1" i="18"/>
  <c r="F1" i="18"/>
  <c r="C1" i="18"/>
  <c r="I1" i="17"/>
  <c r="F1" i="17"/>
  <c r="C1" i="17"/>
  <c r="I1" i="16"/>
  <c r="F1" i="16"/>
  <c r="C1" i="16"/>
  <c r="I1" i="15"/>
  <c r="F1" i="15"/>
  <c r="C1" i="15"/>
  <c r="A3" i="21"/>
  <c r="A8" i="18"/>
  <c r="A7" i="18"/>
  <c r="A6" i="18"/>
  <c r="A5" i="18"/>
  <c r="A4" i="18"/>
  <c r="A3" i="18"/>
  <c r="A2" i="18"/>
  <c r="A8" i="17"/>
  <c r="A7" i="17"/>
  <c r="A6" i="17"/>
  <c r="A5" i="17"/>
  <c r="A4" i="17"/>
  <c r="A3" i="17"/>
  <c r="A2" i="17"/>
  <c r="A8" i="16"/>
  <c r="A7" i="16"/>
  <c r="A6" i="16"/>
  <c r="A5" i="16"/>
  <c r="A4" i="16"/>
  <c r="A3" i="16"/>
  <c r="A2" i="16"/>
  <c r="A8" i="15"/>
  <c r="A7" i="15"/>
  <c r="A6" i="15"/>
  <c r="A5" i="15"/>
  <c r="A4" i="15"/>
  <c r="A3" i="15"/>
  <c r="A2" i="15"/>
  <c r="J21" i="9"/>
  <c r="J20" i="9"/>
  <c r="J19" i="9"/>
  <c r="J14" i="9"/>
  <c r="J13" i="9"/>
  <c r="J12" i="9"/>
  <c r="J7" i="9"/>
  <c r="J6" i="9"/>
  <c r="J5" i="9"/>
  <c r="G21" i="9"/>
  <c r="G20" i="9"/>
  <c r="G19" i="9"/>
  <c r="G14" i="9"/>
  <c r="G13" i="9"/>
  <c r="G12" i="9"/>
  <c r="G7" i="9"/>
  <c r="G6" i="9"/>
  <c r="G5" i="9"/>
  <c r="D21" i="9"/>
  <c r="D20" i="9"/>
  <c r="D19" i="9"/>
  <c r="D14" i="9"/>
  <c r="D13" i="9"/>
  <c r="D12" i="9"/>
  <c r="D7" i="9"/>
  <c r="D6" i="9"/>
  <c r="D5" i="9"/>
  <c r="J17" i="9"/>
  <c r="G17" i="9"/>
  <c r="D17" i="9"/>
  <c r="A8" i="7"/>
  <c r="A6" i="7"/>
  <c r="J18" i="9"/>
  <c r="J10" i="9"/>
  <c r="G18" i="9"/>
  <c r="G10" i="9"/>
  <c r="D18" i="9"/>
  <c r="D10" i="9"/>
  <c r="D2" i="9"/>
  <c r="A17" i="9"/>
  <c r="A7" i="7"/>
  <c r="J11" i="9"/>
  <c r="G11" i="9"/>
  <c r="D11" i="9"/>
  <c r="J3" i="9"/>
  <c r="J4" i="9"/>
  <c r="G3" i="9"/>
  <c r="G4" i="9"/>
  <c r="D3" i="9"/>
  <c r="D4" i="9"/>
  <c r="J2" i="9"/>
  <c r="G2" i="9"/>
  <c r="A2" i="9"/>
  <c r="A5" i="7"/>
  <c r="A10" i="9"/>
  <c r="A3" i="9"/>
  <c r="A2" i="7"/>
  <c r="E3" i="21"/>
  <c r="E5" i="21"/>
  <c r="E9" i="21"/>
  <c r="G3" i="21"/>
  <c r="G5" i="21"/>
  <c r="G9" i="21"/>
  <c r="C3" i="21"/>
  <c r="C5" i="21"/>
  <c r="C9" i="21"/>
</calcChain>
</file>

<file path=xl/sharedStrings.xml><?xml version="1.0" encoding="utf-8"?>
<sst xmlns="http://schemas.openxmlformats.org/spreadsheetml/2006/main" count="299" uniqueCount="45">
  <si>
    <t>&lt;MOTIVATIE&gt;</t>
  </si>
  <si>
    <t>Consensus</t>
  </si>
  <si>
    <t>Score:</t>
  </si>
  <si>
    <t>De afzonderlijke items zullen worden beoordeeld met:</t>
  </si>
  <si>
    <t>Inschrijver 1</t>
  </si>
  <si>
    <t>Inschrijver 2</t>
  </si>
  <si>
    <t>Inschrijver 3</t>
  </si>
  <si>
    <t>SCORE:</t>
  </si>
  <si>
    <t>Motivatie consensus</t>
  </si>
  <si>
    <t>&lt;&lt;MOTIVATIE&gt;&gt;</t>
  </si>
  <si>
    <t>1.A Beantwoording open vragen</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</si>
  <si>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</si>
  <si>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</si>
  <si>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</si>
  <si>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</si>
  <si>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</si>
  <si>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</si>
  <si>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</si>
  <si>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</si>
  <si>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</si>
  <si>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Zie "Bijlage 6 Kwaliteit"</t>
  </si>
  <si>
    <t>Totaalwaarde criterium kwaliteit</t>
  </si>
  <si>
    <t>Onderdeel</t>
  </si>
  <si>
    <t>Totaal behaalde waarde criterium kwaliteit:</t>
  </si>
  <si>
    <t>Beoordelaar 1: &lt;&lt;&gt;&gt;</t>
  </si>
  <si>
    <t>Beoordelaar 2: &lt;&lt;&gt;&gt;</t>
  </si>
  <si>
    <t>Beoordelaar 3: &lt;&lt;&gt;&gt;</t>
  </si>
  <si>
    <t>Beoordelaar 4: &lt;&lt;&gt;&gt;</t>
  </si>
  <si>
    <t>Beoordelaar 5: &lt;&lt;&gt;&gt;</t>
  </si>
  <si>
    <t>Beoordelaar 1</t>
  </si>
  <si>
    <t>Beoordelaar 2</t>
  </si>
  <si>
    <t>Beoordelaar 3</t>
  </si>
  <si>
    <t>Beoordelaar 4</t>
  </si>
  <si>
    <t>Beoordelaar 5</t>
  </si>
  <si>
    <t>1.B Peroonlijke toelichting beantwoording open vragen</t>
  </si>
  <si>
    <t>1.2 	GEBRUIKERS ERVARINGEN/ TRAININGEN / KWALITEIT EN FLEXIBILITEIT NA IMPLEMENTATIE</t>
  </si>
  <si>
    <t>1.3	 AANVRAGEN VANUIT OPDRACHTGEVER AAN DE HELPDESK VAN INSCHRIJVER</t>
  </si>
  <si>
    <t>Totaal behaalde waarde criterium prijs:</t>
  </si>
  <si>
    <t>Fictieve prijsscore:</t>
  </si>
  <si>
    <t>1.1 	PLAN VAN AANPAK IMPLEMENTATIE LEERLING INFORMATIESYSTEEM</t>
  </si>
  <si>
    <t>2. Demonstratie aangeboden leerling informatiesysteem</t>
  </si>
  <si>
    <t xml:space="preserve">Voor Fierder Onderwijs is de kwaliteit van het aan te schaffen leerling informatiesysteem van groot belang. Naast de gestelde eisen uit de onderhavige aanbesteding is de Opdrachtgever op zoek naar een Opdrachtnemer die haar gedurende de periode van de overeenkomst kan voorzien van een zo goed mogelijk leerling informatiesysteem. Het gevraagde leerling informatiesysteem scoort in deze aanbesteding minimaal een bepaalde waarde zoals in de aanbestedingsdocumenten is beschreven. </t>
  </si>
  <si>
    <t>1.4	 DUURZAAMHEID EN MVO</t>
  </si>
  <si>
    <t>1.6 	Testomgeving</t>
  </si>
  <si>
    <t>1.5 	NICE TO HAVE FUNCTIONALITEITEN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</si>
</sst>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10"/>
      <color theme="0"/>
      <name val="Verdana"/>
      <family val="2"/>
    </font>
    <font>
      <b/>
      <sz val="10"/>
      <color theme="6" tint="-0.249977111117893"/>
      <name val="Verdana"/>
      <family val="2"/>
    </font>
    <font>
      <sz val="12"/>
      <color rgb="FF454545"/>
      <name val="Helvetica Neue"/>
      <family val="2"/>
    </font>
    <font>
      <sz val="8"/>
      <name val="Calibri"/>
      <family val="2"/>
      <scheme val="minor"/>
    </font>
    <font>
      <b/>
      <sz val="16"/>
      <color theme="0"/>
      <name val="Verdana"/>
      <family val="2"/>
    </font>
    <font>
      <b/>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7">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0" fillId="0" borderId="0" xfId="0" applyAlignment="1">
      <alignment horizontal="left"/>
    </xf>
    <xf numFmtId="0" fontId="2" fillId="2" borderId="8" xfId="0" applyFont="1" applyFill="1" applyBorder="1" applyAlignment="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2"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5" fillId="0" borderId="0" xfId="0" applyFont="1"/>
    <xf numFmtId="166" fontId="3" fillId="6" borderId="3" xfId="0" applyNumberFormat="1" applyFont="1" applyFill="1" applyBorder="1" applyAlignment="1">
      <alignment horizontal="center" vertical="center"/>
    </xf>
    <xf numFmtId="164" fontId="2" fillId="7" borderId="11" xfId="0" applyNumberFormat="1" applyFont="1" applyFill="1" applyBorder="1" applyAlignment="1" applyProtection="1">
      <alignment horizontal="center" vertical="center" wrapText="1"/>
      <protection locked="0"/>
    </xf>
    <xf numFmtId="166" fontId="1" fillId="7" borderId="10" xfId="0" applyNumberFormat="1" applyFont="1" applyFill="1" applyBorder="1" applyAlignment="1" applyProtection="1">
      <alignment horizontal="center" vertical="center" wrapText="1"/>
      <protection locked="0"/>
    </xf>
    <xf numFmtId="166" fontId="1" fillId="7" borderId="1" xfId="0" applyNumberFormat="1" applyFont="1" applyFill="1" applyBorder="1" applyAlignment="1" applyProtection="1">
      <alignment horizontal="center" vertical="center" wrapText="1"/>
      <protection locked="0"/>
    </xf>
    <xf numFmtId="166" fontId="17" fillId="8" borderId="1" xfId="0" applyNumberFormat="1" applyFont="1" applyFill="1" applyBorder="1" applyAlignment="1">
      <alignment horizontal="center" vertical="center" wrapText="1"/>
    </xf>
    <xf numFmtId="0" fontId="17" fillId="8" borderId="1" xfId="0" applyFont="1" applyFill="1" applyBorder="1" applyAlignment="1">
      <alignment horizontal="right" vertical="center"/>
    </xf>
    <xf numFmtId="0" fontId="18"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2" fillId="6" borderId="2"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2" fillId="6" borderId="6" xfId="0" applyFont="1" applyFill="1" applyBorder="1" applyAlignment="1">
      <alignment vertical="center" wrapText="1"/>
    </xf>
    <xf numFmtId="0" fontId="2" fillId="6" borderId="1" xfId="0" applyFont="1" applyFill="1" applyBorder="1" applyAlignment="1">
      <alignment vertical="center" wrapText="1"/>
    </xf>
    <xf numFmtId="0" fontId="12" fillId="2" borderId="0" xfId="0" applyFont="1" applyFill="1" applyAlignment="1">
      <alignment vertical="center" wrapText="1"/>
    </xf>
    <xf numFmtId="0" fontId="1" fillId="4"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5" fontId="3" fillId="7" borderId="4" xfId="0" applyNumberFormat="1" applyFont="1" applyFill="1" applyBorder="1" applyAlignment="1" applyProtection="1">
      <alignment horizontal="center" vertical="center" wrapText="1"/>
      <protection locked="0"/>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164" fontId="2" fillId="7" borderId="11" xfId="0" applyNumberFormat="1" applyFont="1" applyFill="1" applyBorder="1" applyAlignment="1" applyProtection="1">
      <alignment horizontal="center" vertical="center" wrapText="1"/>
      <protection locked="0"/>
    </xf>
    <xf numFmtId="0" fontId="11" fillId="3" borderId="11" xfId="0" applyFont="1" applyFill="1" applyBorder="1" applyAlignment="1">
      <alignment horizontal="left" vertical="center"/>
    </xf>
    <xf numFmtId="0" fontId="11" fillId="3" borderId="12"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402167</xdr:colOff>
      <xdr:row>0</xdr:row>
      <xdr:rowOff>116417</xdr:rowOff>
    </xdr:from>
    <xdr:to>
      <xdr:col>3</xdr:col>
      <xdr:colOff>177361</xdr:colOff>
      <xdr:row>1</xdr:row>
      <xdr:rowOff>1037167</xdr:rowOff>
    </xdr:to>
    <xdr:pic>
      <xdr:nvPicPr>
        <xdr:cNvPr id="4" name="Afbeelding 3" descr="Afbeelding met tekst, illustratie&#10;&#10;Automatisch gegenereerde beschrijving">
          <a:extLst>
            <a:ext uri="{FF2B5EF4-FFF2-40B4-BE49-F238E27FC236}">
              <a16:creationId xmlns:a16="http://schemas.microsoft.com/office/drawing/2014/main" id="{33B6B94C-7B95-BF49-BAA2-A6FE18908CE6}"/>
            </a:ext>
          </a:extLst>
        </xdr:cNvPr>
        <xdr:cNvPicPr>
          <a:picLocks noChangeAspect="1"/>
        </xdr:cNvPicPr>
      </xdr:nvPicPr>
      <xdr:blipFill>
        <a:blip xmlns:r="http://schemas.openxmlformats.org/officeDocument/2006/relationships" r:embed="rId1"/>
        <a:stretch>
          <a:fillRect/>
        </a:stretch>
      </xdr:blipFill>
      <xdr:spPr>
        <a:xfrm>
          <a:off x="12202584" y="116417"/>
          <a:ext cx="3839194" cy="130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266700</xdr:colOff>
      <xdr:row>0</xdr:row>
      <xdr:rowOff>76200</xdr:rowOff>
    </xdr:from>
    <xdr:to>
      <xdr:col>13</xdr:col>
      <xdr:colOff>103700</xdr:colOff>
      <xdr:row>0</xdr:row>
      <xdr:rowOff>778818</xdr:rowOff>
    </xdr:to>
    <xdr:pic>
      <xdr:nvPicPr>
        <xdr:cNvPr id="2" name="Afbeelding 1" descr="Afbeelding met tekst, illustratie&#10;&#10;Automatisch gegenereerde beschrijving">
          <a:extLst>
            <a:ext uri="{FF2B5EF4-FFF2-40B4-BE49-F238E27FC236}">
              <a16:creationId xmlns:a16="http://schemas.microsoft.com/office/drawing/2014/main" id="{73C5E0C0-A345-E942-BF32-9B14B5E06A3E}"/>
            </a:ext>
          </a:extLst>
        </xdr:cNvPr>
        <xdr:cNvPicPr>
          <a:picLocks noChangeAspect="1"/>
        </xdr:cNvPicPr>
      </xdr:nvPicPr>
      <xdr:blipFill>
        <a:blip xmlns:r="http://schemas.openxmlformats.org/officeDocument/2006/relationships" r:embed="rId1"/>
        <a:stretch>
          <a:fillRect/>
        </a:stretch>
      </xdr:blipFill>
      <xdr:spPr>
        <a:xfrm>
          <a:off x="16903700" y="76200"/>
          <a:ext cx="2072200" cy="7026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292100</xdr:colOff>
      <xdr:row>0</xdr:row>
      <xdr:rowOff>88900</xdr:rowOff>
    </xdr:from>
    <xdr:to>
      <xdr:col>13</xdr:col>
      <xdr:colOff>129100</xdr:colOff>
      <xdr:row>0</xdr:row>
      <xdr:rowOff>791518</xdr:rowOff>
    </xdr:to>
    <xdr:pic>
      <xdr:nvPicPr>
        <xdr:cNvPr id="2" name="Afbeelding 1" descr="Afbeelding met tekst, illustratie&#10;&#10;Automatisch gegenereerde beschrijving">
          <a:extLst>
            <a:ext uri="{FF2B5EF4-FFF2-40B4-BE49-F238E27FC236}">
              <a16:creationId xmlns:a16="http://schemas.microsoft.com/office/drawing/2014/main" id="{3CDB3812-0A33-E54A-9A08-586CB7F963C8}"/>
            </a:ext>
          </a:extLst>
        </xdr:cNvPr>
        <xdr:cNvPicPr>
          <a:picLocks noChangeAspect="1"/>
        </xdr:cNvPicPr>
      </xdr:nvPicPr>
      <xdr:blipFill>
        <a:blip xmlns:r="http://schemas.openxmlformats.org/officeDocument/2006/relationships" r:embed="rId1"/>
        <a:stretch>
          <a:fillRect/>
        </a:stretch>
      </xdr:blipFill>
      <xdr:spPr>
        <a:xfrm>
          <a:off x="16929100" y="88900"/>
          <a:ext cx="2072200" cy="7026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304800</xdr:colOff>
      <xdr:row>0</xdr:row>
      <xdr:rowOff>88900</xdr:rowOff>
    </xdr:from>
    <xdr:to>
      <xdr:col>13</xdr:col>
      <xdr:colOff>141800</xdr:colOff>
      <xdr:row>0</xdr:row>
      <xdr:rowOff>791518</xdr:rowOff>
    </xdr:to>
    <xdr:pic>
      <xdr:nvPicPr>
        <xdr:cNvPr id="2" name="Afbeelding 1" descr="Afbeelding met tekst, illustratie&#10;&#10;Automatisch gegenereerde beschrijving">
          <a:extLst>
            <a:ext uri="{FF2B5EF4-FFF2-40B4-BE49-F238E27FC236}">
              <a16:creationId xmlns:a16="http://schemas.microsoft.com/office/drawing/2014/main" id="{38E492F4-47B0-2043-B446-E29F8BE59AB4}"/>
            </a:ext>
          </a:extLst>
        </xdr:cNvPr>
        <xdr:cNvPicPr>
          <a:picLocks noChangeAspect="1"/>
        </xdr:cNvPicPr>
      </xdr:nvPicPr>
      <xdr:blipFill>
        <a:blip xmlns:r="http://schemas.openxmlformats.org/officeDocument/2006/relationships" r:embed="rId1"/>
        <a:stretch>
          <a:fillRect/>
        </a:stretch>
      </xdr:blipFill>
      <xdr:spPr>
        <a:xfrm>
          <a:off x="16941800" y="88900"/>
          <a:ext cx="2072200" cy="7026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304800</xdr:colOff>
      <xdr:row>0</xdr:row>
      <xdr:rowOff>88900</xdr:rowOff>
    </xdr:from>
    <xdr:to>
      <xdr:col>13</xdr:col>
      <xdr:colOff>141800</xdr:colOff>
      <xdr:row>0</xdr:row>
      <xdr:rowOff>791518</xdr:rowOff>
    </xdr:to>
    <xdr:pic>
      <xdr:nvPicPr>
        <xdr:cNvPr id="2" name="Afbeelding 1" descr="Afbeelding met tekst, illustratie&#10;&#10;Automatisch gegenereerde beschrijving">
          <a:extLst>
            <a:ext uri="{FF2B5EF4-FFF2-40B4-BE49-F238E27FC236}">
              <a16:creationId xmlns:a16="http://schemas.microsoft.com/office/drawing/2014/main" id="{DA67B87B-1B44-1C4D-8C61-9D9DB40552A3}"/>
            </a:ext>
          </a:extLst>
        </xdr:cNvPr>
        <xdr:cNvPicPr>
          <a:picLocks noChangeAspect="1"/>
        </xdr:cNvPicPr>
      </xdr:nvPicPr>
      <xdr:blipFill>
        <a:blip xmlns:r="http://schemas.openxmlformats.org/officeDocument/2006/relationships" r:embed="rId1"/>
        <a:stretch>
          <a:fillRect/>
        </a:stretch>
      </xdr:blipFill>
      <xdr:spPr>
        <a:xfrm>
          <a:off x="16941800" y="88900"/>
          <a:ext cx="2072200" cy="702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330200</xdr:colOff>
      <xdr:row>0</xdr:row>
      <xdr:rowOff>88900</xdr:rowOff>
    </xdr:from>
    <xdr:to>
      <xdr:col>13</xdr:col>
      <xdr:colOff>167200</xdr:colOff>
      <xdr:row>0</xdr:row>
      <xdr:rowOff>791518</xdr:rowOff>
    </xdr:to>
    <xdr:pic>
      <xdr:nvPicPr>
        <xdr:cNvPr id="2" name="Afbeelding 1" descr="Afbeelding met tekst, illustratie&#10;&#10;Automatisch gegenereerde beschrijving">
          <a:extLst>
            <a:ext uri="{FF2B5EF4-FFF2-40B4-BE49-F238E27FC236}">
              <a16:creationId xmlns:a16="http://schemas.microsoft.com/office/drawing/2014/main" id="{2276CB1B-3D78-684D-92D5-E13A3BD7159D}"/>
            </a:ext>
          </a:extLst>
        </xdr:cNvPr>
        <xdr:cNvPicPr>
          <a:picLocks noChangeAspect="1"/>
        </xdr:cNvPicPr>
      </xdr:nvPicPr>
      <xdr:blipFill>
        <a:blip xmlns:r="http://schemas.openxmlformats.org/officeDocument/2006/relationships" r:embed="rId1"/>
        <a:stretch>
          <a:fillRect/>
        </a:stretch>
      </xdr:blipFill>
      <xdr:spPr>
        <a:xfrm>
          <a:off x="16967200" y="88900"/>
          <a:ext cx="2072200" cy="7026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48847</xdr:colOff>
      <xdr:row>0</xdr:row>
      <xdr:rowOff>0</xdr:rowOff>
    </xdr:from>
    <xdr:to>
      <xdr:col>14</xdr:col>
      <xdr:colOff>98816</xdr:colOff>
      <xdr:row>1</xdr:row>
      <xdr:rowOff>350926</xdr:rowOff>
    </xdr:to>
    <xdr:pic>
      <xdr:nvPicPr>
        <xdr:cNvPr id="2" name="Afbeelding 1" descr="Afbeelding met tekst, illustratie&#10;&#10;Automatisch gegenereerde beschrijving">
          <a:extLst>
            <a:ext uri="{FF2B5EF4-FFF2-40B4-BE49-F238E27FC236}">
              <a16:creationId xmlns:a16="http://schemas.microsoft.com/office/drawing/2014/main" id="{56D6D0D4-F6FF-24CA-FB28-6CD4119616B6}"/>
            </a:ext>
          </a:extLst>
        </xdr:cNvPr>
        <xdr:cNvPicPr>
          <a:picLocks noChangeAspect="1"/>
        </xdr:cNvPicPr>
      </xdr:nvPicPr>
      <xdr:blipFill>
        <a:blip xmlns:r="http://schemas.openxmlformats.org/officeDocument/2006/relationships" r:embed="rId1"/>
        <a:stretch>
          <a:fillRect/>
        </a:stretch>
      </xdr:blipFill>
      <xdr:spPr>
        <a:xfrm>
          <a:off x="18512693" y="0"/>
          <a:ext cx="2072200" cy="7026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228600</xdr:colOff>
      <xdr:row>0</xdr:row>
      <xdr:rowOff>139700</xdr:rowOff>
    </xdr:from>
    <xdr:to>
      <xdr:col>10</xdr:col>
      <xdr:colOff>748544</xdr:colOff>
      <xdr:row>2</xdr:row>
      <xdr:rowOff>241300</xdr:rowOff>
    </xdr:to>
    <xdr:pic>
      <xdr:nvPicPr>
        <xdr:cNvPr id="2" name="Afbeelding 1" descr="Afbeelding met tekst, illustratie&#10;&#10;Automatisch gegenereerde beschrijving">
          <a:extLst>
            <a:ext uri="{FF2B5EF4-FFF2-40B4-BE49-F238E27FC236}">
              <a16:creationId xmlns:a16="http://schemas.microsoft.com/office/drawing/2014/main" id="{8C65B82B-DB54-4640-B7D4-0CC025FADD35}"/>
            </a:ext>
          </a:extLst>
        </xdr:cNvPr>
        <xdr:cNvPicPr>
          <a:picLocks noChangeAspect="1"/>
        </xdr:cNvPicPr>
      </xdr:nvPicPr>
      <xdr:blipFill>
        <a:blip xmlns:r="http://schemas.openxmlformats.org/officeDocument/2006/relationships" r:embed="rId1"/>
        <a:stretch>
          <a:fillRect/>
        </a:stretch>
      </xdr:blipFill>
      <xdr:spPr>
        <a:xfrm>
          <a:off x="14820900" y="139700"/>
          <a:ext cx="2996444" cy="10160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22"/>
  <sheetViews>
    <sheetView showGridLines="0" topLeftCell="A6" zoomScale="120" zoomScaleNormal="120" workbookViewId="0">
      <selection activeCell="A4" sqref="A4"/>
    </sheetView>
  </sheetViews>
  <sheetFormatPr baseColWidth="10" defaultColWidth="8.83203125" defaultRowHeight="15" x14ac:dyDescent="0.2"/>
  <cols>
    <col min="1" max="1" width="80.83203125" customWidth="1"/>
    <col min="2" max="2" width="44.5" customWidth="1"/>
  </cols>
  <sheetData>
    <row r="1" spans="1:2" ht="30" customHeight="1" x14ac:dyDescent="0.2">
      <c r="A1" s="53" t="s">
        <v>17</v>
      </c>
    </row>
    <row r="2" spans="1:2" s="2" customFormat="1" ht="130" customHeight="1" x14ac:dyDescent="0.2">
      <c r="A2" s="54" t="s">
        <v>41</v>
      </c>
    </row>
    <row r="3" spans="1:2" s="2" customFormat="1" ht="30" customHeight="1" x14ac:dyDescent="0.2">
      <c r="A3" s="55" t="s">
        <v>10</v>
      </c>
    </row>
    <row r="4" spans="1:2" ht="35" customHeight="1" x14ac:dyDescent="0.2">
      <c r="A4" s="29" t="s">
        <v>39</v>
      </c>
      <c r="B4" s="52" t="s">
        <v>3</v>
      </c>
    </row>
    <row r="5" spans="1:2" s="15" customFormat="1" ht="50" customHeight="1" x14ac:dyDescent="0.2">
      <c r="A5" s="51" t="s">
        <v>20</v>
      </c>
      <c r="B5" s="52" t="s">
        <v>11</v>
      </c>
    </row>
    <row r="6" spans="1:2" ht="35" customHeight="1" x14ac:dyDescent="0.2">
      <c r="A6" s="29" t="s">
        <v>35</v>
      </c>
      <c r="B6" s="52" t="s">
        <v>12</v>
      </c>
    </row>
    <row r="7" spans="1:2" s="15" customFormat="1" ht="50" customHeight="1" x14ac:dyDescent="0.2">
      <c r="A7" s="51" t="s">
        <v>20</v>
      </c>
      <c r="B7" s="52" t="s">
        <v>13</v>
      </c>
    </row>
    <row r="8" spans="1:2" ht="35" customHeight="1" x14ac:dyDescent="0.2">
      <c r="A8" s="29" t="s">
        <v>36</v>
      </c>
      <c r="B8" s="17" t="s">
        <v>14</v>
      </c>
    </row>
    <row r="9" spans="1:2" s="15" customFormat="1" ht="50" customHeight="1" x14ac:dyDescent="0.2">
      <c r="A9" s="50" t="s">
        <v>20</v>
      </c>
      <c r="B9" s="17" t="s">
        <v>15</v>
      </c>
    </row>
    <row r="10" spans="1:2" ht="35" customHeight="1" x14ac:dyDescent="0.2">
      <c r="A10" s="29" t="s">
        <v>42</v>
      </c>
      <c r="B10" s="17" t="s">
        <v>2</v>
      </c>
    </row>
    <row r="11" spans="1:2" s="15" customFormat="1" ht="50" customHeight="1" x14ac:dyDescent="0.2">
      <c r="A11" s="51" t="s">
        <v>20</v>
      </c>
      <c r="B11"/>
    </row>
    <row r="12" spans="1:2" ht="35" customHeight="1" x14ac:dyDescent="0.2">
      <c r="A12" s="29" t="s">
        <v>44</v>
      </c>
    </row>
    <row r="13" spans="1:2" s="15" customFormat="1" ht="50" customHeight="1" x14ac:dyDescent="0.2">
      <c r="A13" s="51" t="s">
        <v>20</v>
      </c>
      <c r="B13"/>
    </row>
    <row r="14" spans="1:2" ht="35" customHeight="1" x14ac:dyDescent="0.2">
      <c r="A14" s="29" t="s">
        <v>43</v>
      </c>
    </row>
    <row r="15" spans="1:2" s="15" customFormat="1" ht="50" customHeight="1" x14ac:dyDescent="0.2">
      <c r="A15" s="51" t="s">
        <v>20</v>
      </c>
      <c r="B15"/>
    </row>
    <row r="16" spans="1:2" s="15" customFormat="1" ht="20" customHeight="1" x14ac:dyDescent="0.2">
      <c r="A16" s="47" t="s">
        <v>7</v>
      </c>
    </row>
    <row r="17" spans="1:2" s="2" customFormat="1" ht="30" customHeight="1" x14ac:dyDescent="0.2">
      <c r="A17" s="49" t="s">
        <v>34</v>
      </c>
      <c r="B17"/>
    </row>
    <row r="18" spans="1:2" s="15" customFormat="1" ht="60" customHeight="1" x14ac:dyDescent="0.2">
      <c r="A18" s="48" t="s">
        <v>16</v>
      </c>
    </row>
    <row r="19" spans="1:2" s="15" customFormat="1" ht="20" customHeight="1" x14ac:dyDescent="0.2">
      <c r="A19" s="47" t="s">
        <v>7</v>
      </c>
    </row>
    <row r="20" spans="1:2" ht="15" customHeight="1" x14ac:dyDescent="0.2"/>
    <row r="21" spans="1:2" s="2" customFormat="1" ht="30" customHeight="1" x14ac:dyDescent="0.2">
      <c r="A21"/>
    </row>
    <row r="22" spans="1:2" ht="60" customHeight="1" x14ac:dyDescent="0.2"/>
  </sheetData>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4"/>
  <sheetViews>
    <sheetView showGridLines="0" zoomScaleNormal="100" zoomScalePageLayoutView="85" workbookViewId="0">
      <pane ySplit="1" topLeftCell="A2" activePane="bottomLeft" state="frozen"/>
      <selection pane="bottomLeft" activeCell="A14" sqref="A14"/>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65" customHeight="1" x14ac:dyDescent="0.2">
      <c r="A1" s="18" t="s">
        <v>24</v>
      </c>
      <c r="B1" s="9"/>
      <c r="C1" s="67" t="s">
        <v>4</v>
      </c>
      <c r="D1" s="63"/>
      <c r="E1" s="9"/>
      <c r="F1" s="62" t="s">
        <v>5</v>
      </c>
      <c r="G1" s="63"/>
      <c r="H1" s="9"/>
      <c r="I1" s="62" t="s">
        <v>6</v>
      </c>
      <c r="J1" s="63"/>
      <c r="K1" s="3"/>
    </row>
    <row r="2" spans="1:11" ht="40" customHeight="1" x14ac:dyDescent="0.15">
      <c r="A2" s="19" t="str">
        <f>'Beoordelen kwaliteit'!A3</f>
        <v>1.A Beantwoording open vragen</v>
      </c>
      <c r="B2" s="6"/>
      <c r="C2" s="64" t="s">
        <v>2</v>
      </c>
      <c r="D2" s="65"/>
      <c r="E2" s="6"/>
      <c r="F2" s="66" t="s">
        <v>2</v>
      </c>
      <c r="G2" s="65"/>
      <c r="H2" s="6"/>
      <c r="I2" s="66" t="s">
        <v>2</v>
      </c>
      <c r="J2" s="65"/>
    </row>
    <row r="3" spans="1:11" ht="40" customHeight="1" x14ac:dyDescent="0.15">
      <c r="A3" s="20" t="str">
        <f>'Beoordelen kwaliteit'!A4</f>
        <v>1.1 	PLAN VAN AANPAK IMPLEMENTATIE LEERLING INFORMATIESYSTEEM</v>
      </c>
      <c r="B3" s="7"/>
      <c r="C3" s="58" t="s">
        <v>2</v>
      </c>
      <c r="D3" s="59"/>
      <c r="E3" s="16"/>
      <c r="F3" s="58" t="s">
        <v>2</v>
      </c>
      <c r="G3" s="59"/>
      <c r="H3" s="16"/>
      <c r="I3" s="58" t="s">
        <v>2</v>
      </c>
      <c r="J3" s="59"/>
    </row>
    <row r="4" spans="1:11" ht="130" customHeight="1" x14ac:dyDescent="0.15">
      <c r="A4" s="21" t="str">
        <f>'Beoordelen kwaliteit'!A5</f>
        <v>Zie "Bijlage 6 Kwaliteit"</v>
      </c>
      <c r="B4" s="7"/>
      <c r="C4" s="60" t="s">
        <v>0</v>
      </c>
      <c r="D4" s="61"/>
      <c r="E4" s="16"/>
      <c r="F4" s="56" t="s">
        <v>0</v>
      </c>
      <c r="G4" s="57"/>
      <c r="H4" s="16"/>
      <c r="I4" s="56" t="s">
        <v>0</v>
      </c>
      <c r="J4" s="57"/>
    </row>
    <row r="5" spans="1:11" ht="40" customHeight="1" x14ac:dyDescent="0.15">
      <c r="A5" s="20" t="str">
        <f>'Beoordelen kwaliteit'!A6</f>
        <v>1.2 	GEBRUIKERS ERVARINGEN/ TRAININGEN / KWALITEIT EN FLEXIBILITEIT NA IMPLEMENTATIE</v>
      </c>
      <c r="B5" s="7"/>
      <c r="C5" s="58" t="s">
        <v>2</v>
      </c>
      <c r="D5" s="59"/>
      <c r="E5" s="16"/>
      <c r="F5" s="58" t="s">
        <v>2</v>
      </c>
      <c r="G5" s="59"/>
      <c r="H5" s="16"/>
      <c r="I5" s="58" t="s">
        <v>2</v>
      </c>
      <c r="J5" s="59"/>
    </row>
    <row r="6" spans="1:11" ht="130" customHeight="1" x14ac:dyDescent="0.15">
      <c r="A6" s="21" t="str">
        <f>'Beoordelen kwaliteit'!A7</f>
        <v>Zie "Bijlage 6 Kwaliteit"</v>
      </c>
      <c r="B6" s="7"/>
      <c r="C6" s="60" t="s">
        <v>0</v>
      </c>
      <c r="D6" s="61"/>
      <c r="E6" s="16"/>
      <c r="F6" s="56" t="s">
        <v>0</v>
      </c>
      <c r="G6" s="57"/>
      <c r="H6" s="16"/>
      <c r="I6" s="56" t="s">
        <v>0</v>
      </c>
      <c r="J6" s="57"/>
    </row>
    <row r="7" spans="1:11" ht="40" customHeight="1" x14ac:dyDescent="0.15">
      <c r="A7" s="20" t="str">
        <f>'Beoordelen kwaliteit'!A8</f>
        <v>1.3	 AANVRAGEN VANUIT OPDRACHTGEVER AAN DE HELPDESK VAN INSCHRIJVER</v>
      </c>
      <c r="B7" s="7"/>
      <c r="C7" s="58" t="s">
        <v>2</v>
      </c>
      <c r="D7" s="59"/>
      <c r="E7" s="16"/>
      <c r="F7" s="58" t="s">
        <v>2</v>
      </c>
      <c r="G7" s="59"/>
      <c r="H7" s="16"/>
      <c r="I7" s="58" t="s">
        <v>2</v>
      </c>
      <c r="J7" s="59"/>
    </row>
    <row r="8" spans="1:11" ht="130" customHeight="1" x14ac:dyDescent="0.15">
      <c r="A8" s="21" t="str">
        <f>'Beoordelen kwaliteit'!A9</f>
        <v>Zie "Bijlage 6 Kwaliteit"</v>
      </c>
      <c r="B8" s="7"/>
      <c r="C8" s="60" t="s">
        <v>0</v>
      </c>
      <c r="D8" s="61"/>
      <c r="E8" s="16"/>
      <c r="F8" s="56" t="s">
        <v>0</v>
      </c>
      <c r="G8" s="57"/>
      <c r="H8" s="16"/>
      <c r="I8" s="56" t="s">
        <v>0</v>
      </c>
      <c r="J8" s="57"/>
    </row>
    <row r="9" spans="1:11" ht="40" customHeight="1" x14ac:dyDescent="0.15">
      <c r="A9" s="20" t="str">
        <f>'Beoordelen kwaliteit'!A10</f>
        <v>1.4	 DUURZAAMHEID EN MVO</v>
      </c>
      <c r="B9" s="7"/>
      <c r="C9" s="58" t="s">
        <v>2</v>
      </c>
      <c r="D9" s="59"/>
      <c r="E9" s="16"/>
      <c r="F9" s="58" t="s">
        <v>2</v>
      </c>
      <c r="G9" s="59"/>
      <c r="H9" s="16"/>
      <c r="I9" s="58" t="s">
        <v>2</v>
      </c>
      <c r="J9" s="59"/>
    </row>
    <row r="10" spans="1:11" ht="130" customHeight="1" x14ac:dyDescent="0.15">
      <c r="A10" s="21" t="str">
        <f>'Beoordelen kwaliteit'!A11</f>
        <v>Zie "Bijlage 6 Kwaliteit"</v>
      </c>
      <c r="B10" s="7"/>
      <c r="C10" s="60" t="s">
        <v>0</v>
      </c>
      <c r="D10" s="61"/>
      <c r="E10" s="16"/>
      <c r="F10" s="56" t="s">
        <v>0</v>
      </c>
      <c r="G10" s="57"/>
      <c r="H10" s="16"/>
      <c r="I10" s="56" t="s">
        <v>0</v>
      </c>
      <c r="J10" s="57"/>
    </row>
    <row r="11" spans="1:11" ht="40" customHeight="1" x14ac:dyDescent="0.15">
      <c r="A11" s="20" t="str">
        <f>'Beoordelen kwaliteit'!A12</f>
        <v>1.5 	NICE TO HAVE FUNCTIONALITEITEN</v>
      </c>
      <c r="B11" s="7"/>
      <c r="C11" s="58" t="s">
        <v>2</v>
      </c>
      <c r="D11" s="59"/>
      <c r="E11" s="16"/>
      <c r="F11" s="58" t="s">
        <v>2</v>
      </c>
      <c r="G11" s="59"/>
      <c r="H11" s="16"/>
      <c r="I11" s="58" t="s">
        <v>2</v>
      </c>
      <c r="J11" s="59"/>
    </row>
    <row r="12" spans="1:11" ht="130" customHeight="1" x14ac:dyDescent="0.15">
      <c r="A12" s="21" t="str">
        <f>'Beoordelen kwaliteit'!A13</f>
        <v>Zie "Bijlage 6 Kwaliteit"</v>
      </c>
      <c r="B12" s="7"/>
      <c r="C12" s="60" t="s">
        <v>0</v>
      </c>
      <c r="D12" s="61"/>
      <c r="E12" s="16"/>
      <c r="F12" s="56" t="s">
        <v>0</v>
      </c>
      <c r="G12" s="57"/>
      <c r="H12" s="16"/>
      <c r="I12" s="56" t="s">
        <v>0</v>
      </c>
      <c r="J12" s="57"/>
    </row>
    <row r="13" spans="1:11" ht="40" customHeight="1" x14ac:dyDescent="0.15">
      <c r="A13" s="20" t="str">
        <f>'Beoordelen kwaliteit'!A14</f>
        <v>1.6 	Testomgeving</v>
      </c>
      <c r="B13" s="7"/>
      <c r="C13" s="58" t="s">
        <v>2</v>
      </c>
      <c r="D13" s="59"/>
      <c r="E13" s="16"/>
      <c r="F13" s="58" t="s">
        <v>2</v>
      </c>
      <c r="G13" s="59"/>
      <c r="H13" s="16"/>
      <c r="I13" s="58" t="s">
        <v>2</v>
      </c>
      <c r="J13" s="59"/>
    </row>
    <row r="14" spans="1:11" ht="130" customHeight="1" x14ac:dyDescent="0.15">
      <c r="A14" s="21" t="s">
        <v>20</v>
      </c>
      <c r="B14" s="7"/>
      <c r="C14" s="60" t="s">
        <v>0</v>
      </c>
      <c r="D14" s="61"/>
      <c r="E14" s="16"/>
      <c r="F14" s="56" t="s">
        <v>0</v>
      </c>
      <c r="G14" s="57"/>
      <c r="H14" s="16"/>
      <c r="I14" s="56" t="s">
        <v>0</v>
      </c>
      <c r="J14" s="57"/>
    </row>
  </sheetData>
  <sheetProtection algorithmName="SHA-512" hashValue="S3A0PM5pG7mcX0bvN6WABpFG328RBcBhUvPEENunZYRq8zNECCvr9MXOkhw1JxtuZyRVR5/UpTzhDgDXf8rRaQ==" saltValue="xPnvJiA0lBZUAKx2b78nGg==" spinCount="100000" sheet="1" objects="1" scenarios="1"/>
  <mergeCells count="42">
    <mergeCell ref="C13:D13"/>
    <mergeCell ref="F13:G13"/>
    <mergeCell ref="I13:J13"/>
    <mergeCell ref="C14:D14"/>
    <mergeCell ref="F14:G14"/>
    <mergeCell ref="I14:J14"/>
    <mergeCell ref="C11:D11"/>
    <mergeCell ref="F11:G11"/>
    <mergeCell ref="I11:J11"/>
    <mergeCell ref="C12:D12"/>
    <mergeCell ref="F12:G12"/>
    <mergeCell ref="I12:J12"/>
    <mergeCell ref="I1:J1"/>
    <mergeCell ref="I4:J4"/>
    <mergeCell ref="C2:D2"/>
    <mergeCell ref="I2:J2"/>
    <mergeCell ref="C1:D1"/>
    <mergeCell ref="F1:G1"/>
    <mergeCell ref="F4:G4"/>
    <mergeCell ref="F2:G2"/>
    <mergeCell ref="C4:D4"/>
    <mergeCell ref="C3:D3"/>
    <mergeCell ref="F3:G3"/>
    <mergeCell ref="I3:J3"/>
    <mergeCell ref="I5:J5"/>
    <mergeCell ref="F5:G5"/>
    <mergeCell ref="C5:D5"/>
    <mergeCell ref="C7:D7"/>
    <mergeCell ref="F7:G7"/>
    <mergeCell ref="I7:J7"/>
    <mergeCell ref="C6:D6"/>
    <mergeCell ref="F6:G6"/>
    <mergeCell ref="I6:J6"/>
    <mergeCell ref="F8:G8"/>
    <mergeCell ref="C9:D9"/>
    <mergeCell ref="F9:G9"/>
    <mergeCell ref="I9:J9"/>
    <mergeCell ref="C10:D10"/>
    <mergeCell ref="F10:G10"/>
    <mergeCell ref="I10:J10"/>
    <mergeCell ref="I8:J8"/>
    <mergeCell ref="C8:D8"/>
  </mergeCells>
  <dataValidations count="1">
    <dataValidation type="list" errorStyle="warning" allowBlank="1" showErrorMessage="1" error="Voer juiste waarde in. " sqref="C13 F13 F5 I5 I13 C5 C7 F7 I7 C9 F9 I9 C11 F11 I11 C3 F3 I3"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showGridLines="0" zoomScaleNormal="100" zoomScalePageLayoutView="85" workbookViewId="0">
      <pane ySplit="1" topLeftCell="A2" activePane="bottomLeft" state="frozen"/>
      <selection pane="bottomLeft" activeCell="A11" sqref="A11:XFD14"/>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65" customHeight="1" x14ac:dyDescent="0.2">
      <c r="A1" s="18" t="s">
        <v>25</v>
      </c>
      <c r="B1" s="9"/>
      <c r="C1" s="68" t="str">
        <f>'Beoordelaar 1'!C1</f>
        <v>Inschrijver 1</v>
      </c>
      <c r="D1" s="69"/>
      <c r="E1" s="9"/>
      <c r="F1" s="68" t="str">
        <f>'Beoordelaar 1'!F1</f>
        <v>Inschrijver 2</v>
      </c>
      <c r="G1" s="69"/>
      <c r="H1" s="9"/>
      <c r="I1" s="68" t="str">
        <f>'Beoordelaar 1'!I1</f>
        <v>Inschrijver 3</v>
      </c>
      <c r="J1" s="69"/>
      <c r="K1" s="3"/>
    </row>
    <row r="2" spans="1:11" ht="40" customHeight="1" x14ac:dyDescent="0.15">
      <c r="A2" s="19" t="str">
        <f>'Beoordelen kwaliteit'!A3</f>
        <v>1.A Beantwoording open vragen</v>
      </c>
      <c r="B2" s="6"/>
      <c r="C2" s="64" t="s">
        <v>2</v>
      </c>
      <c r="D2" s="65"/>
      <c r="E2" s="6"/>
      <c r="F2" s="66" t="s">
        <v>2</v>
      </c>
      <c r="G2" s="65"/>
      <c r="H2" s="6"/>
      <c r="I2" s="66" t="s">
        <v>2</v>
      </c>
      <c r="J2" s="65"/>
    </row>
    <row r="3" spans="1:11" ht="40" customHeight="1" x14ac:dyDescent="0.15">
      <c r="A3" s="20" t="str">
        <f>'Beoordelen kwaliteit'!A4</f>
        <v>1.1 	PLAN VAN AANPAK IMPLEMENTATIE LEERLING INFORMATIESYSTEEM</v>
      </c>
      <c r="B3" s="7"/>
      <c r="C3" s="58" t="s">
        <v>2</v>
      </c>
      <c r="D3" s="59"/>
      <c r="E3" s="16"/>
      <c r="F3" s="58" t="s">
        <v>2</v>
      </c>
      <c r="G3" s="59"/>
      <c r="H3" s="16"/>
      <c r="I3" s="58" t="s">
        <v>2</v>
      </c>
      <c r="J3" s="59"/>
    </row>
    <row r="4" spans="1:11" ht="130" customHeight="1" x14ac:dyDescent="0.15">
      <c r="A4" s="21" t="str">
        <f>'Beoordelen kwaliteit'!A5</f>
        <v>Zie "Bijlage 6 Kwaliteit"</v>
      </c>
      <c r="B4" s="7"/>
      <c r="C4" s="70" t="s">
        <v>0</v>
      </c>
      <c r="D4" s="57"/>
      <c r="E4" s="16"/>
      <c r="F4" s="56" t="s">
        <v>0</v>
      </c>
      <c r="G4" s="57"/>
      <c r="H4" s="16"/>
      <c r="I4" s="56" t="s">
        <v>0</v>
      </c>
      <c r="J4" s="57"/>
    </row>
    <row r="5" spans="1:11" ht="40" customHeight="1" x14ac:dyDescent="0.15">
      <c r="A5" s="20" t="str">
        <f>'Beoordelen kwaliteit'!A6</f>
        <v>1.2 	GEBRUIKERS ERVARINGEN/ TRAININGEN / KWALITEIT EN FLEXIBILITEIT NA IMPLEMENTATIE</v>
      </c>
      <c r="B5" s="7"/>
      <c r="C5" s="58" t="s">
        <v>2</v>
      </c>
      <c r="D5" s="59"/>
      <c r="E5" s="16"/>
      <c r="F5" s="58" t="s">
        <v>2</v>
      </c>
      <c r="G5" s="59"/>
      <c r="H5" s="16"/>
      <c r="I5" s="58" t="s">
        <v>2</v>
      </c>
      <c r="J5" s="59"/>
    </row>
    <row r="6" spans="1:11" ht="130" customHeight="1" x14ac:dyDescent="0.15">
      <c r="A6" s="21" t="str">
        <f>'Beoordelen kwaliteit'!A7</f>
        <v>Zie "Bijlage 6 Kwaliteit"</v>
      </c>
      <c r="B6" s="7"/>
      <c r="C6" s="60" t="s">
        <v>0</v>
      </c>
      <c r="D6" s="61"/>
      <c r="E6" s="16"/>
      <c r="F6" s="56" t="s">
        <v>0</v>
      </c>
      <c r="G6" s="57"/>
      <c r="H6" s="16"/>
      <c r="I6" s="56" t="s">
        <v>0</v>
      </c>
      <c r="J6" s="57"/>
    </row>
    <row r="7" spans="1:11" ht="40" customHeight="1" x14ac:dyDescent="0.15">
      <c r="A7" s="20" t="str">
        <f>'Beoordelen kwaliteit'!A8</f>
        <v>1.3	 AANVRAGEN VANUIT OPDRACHTGEVER AAN DE HELPDESK VAN INSCHRIJVER</v>
      </c>
      <c r="B7" s="7"/>
      <c r="C7" s="58" t="s">
        <v>2</v>
      </c>
      <c r="D7" s="59"/>
      <c r="E7" s="16"/>
      <c r="F7" s="58" t="s">
        <v>2</v>
      </c>
      <c r="G7" s="59"/>
      <c r="H7" s="16"/>
      <c r="I7" s="58" t="s">
        <v>2</v>
      </c>
      <c r="J7" s="59"/>
    </row>
    <row r="8" spans="1:11" ht="130" customHeight="1" x14ac:dyDescent="0.15">
      <c r="A8" s="21" t="str">
        <f>'Beoordelen kwaliteit'!A9</f>
        <v>Zie "Bijlage 6 Kwaliteit"</v>
      </c>
      <c r="B8" s="7"/>
      <c r="C8" s="60" t="s">
        <v>0</v>
      </c>
      <c r="D8" s="61"/>
      <c r="E8" s="16"/>
      <c r="F8" s="56" t="s">
        <v>0</v>
      </c>
      <c r="G8" s="57"/>
      <c r="H8" s="16"/>
      <c r="I8" s="56" t="s">
        <v>0</v>
      </c>
      <c r="J8" s="57"/>
    </row>
    <row r="9" spans="1:11" ht="40" customHeight="1" x14ac:dyDescent="0.15">
      <c r="A9" s="20" t="str">
        <f>'Beoordelen kwaliteit'!A10</f>
        <v>1.4	 DUURZAAMHEID EN MVO</v>
      </c>
      <c r="B9" s="7"/>
      <c r="C9" s="58" t="s">
        <v>2</v>
      </c>
      <c r="D9" s="59"/>
      <c r="E9" s="16"/>
      <c r="F9" s="58" t="s">
        <v>2</v>
      </c>
      <c r="G9" s="59"/>
      <c r="H9" s="16"/>
      <c r="I9" s="58" t="s">
        <v>2</v>
      </c>
      <c r="J9" s="59"/>
    </row>
    <row r="10" spans="1:11" ht="130" customHeight="1" x14ac:dyDescent="0.15">
      <c r="A10" s="21" t="s">
        <v>20</v>
      </c>
      <c r="B10" s="7"/>
      <c r="C10" s="60" t="s">
        <v>0</v>
      </c>
      <c r="D10" s="61"/>
      <c r="E10" s="16"/>
      <c r="F10" s="56" t="s">
        <v>0</v>
      </c>
      <c r="G10" s="57"/>
      <c r="H10" s="16"/>
      <c r="I10" s="56" t="s">
        <v>0</v>
      </c>
      <c r="J10" s="57"/>
    </row>
    <row r="11" spans="1:11" ht="40" customHeight="1" x14ac:dyDescent="0.15">
      <c r="A11" s="20" t="str">
        <f>'Beoordelen kwaliteit'!A12</f>
        <v>1.5 	NICE TO HAVE FUNCTIONALITEITEN</v>
      </c>
      <c r="B11" s="7"/>
      <c r="C11" s="58" t="s">
        <v>2</v>
      </c>
      <c r="D11" s="59"/>
      <c r="E11" s="16"/>
      <c r="F11" s="58" t="s">
        <v>2</v>
      </c>
      <c r="G11" s="59"/>
      <c r="H11" s="16"/>
      <c r="I11" s="58" t="s">
        <v>2</v>
      </c>
      <c r="J11" s="59"/>
    </row>
    <row r="12" spans="1:11" ht="130" customHeight="1" x14ac:dyDescent="0.15">
      <c r="A12" s="21" t="str">
        <f>'Beoordelen kwaliteit'!A13</f>
        <v>Zie "Bijlage 6 Kwaliteit"</v>
      </c>
      <c r="B12" s="7"/>
      <c r="C12" s="60" t="s">
        <v>0</v>
      </c>
      <c r="D12" s="61"/>
      <c r="E12" s="16"/>
      <c r="F12" s="56" t="s">
        <v>0</v>
      </c>
      <c r="G12" s="57"/>
      <c r="H12" s="16"/>
      <c r="I12" s="56" t="s">
        <v>0</v>
      </c>
      <c r="J12" s="57"/>
    </row>
    <row r="13" spans="1:11" ht="40" customHeight="1" x14ac:dyDescent="0.15">
      <c r="A13" s="20" t="str">
        <f>'Beoordelen kwaliteit'!A14</f>
        <v>1.6 	Testomgeving</v>
      </c>
      <c r="B13" s="7"/>
      <c r="C13" s="58" t="s">
        <v>2</v>
      </c>
      <c r="D13" s="59"/>
      <c r="E13" s="16"/>
      <c r="F13" s="58" t="s">
        <v>2</v>
      </c>
      <c r="G13" s="59"/>
      <c r="H13" s="16"/>
      <c r="I13" s="58" t="s">
        <v>2</v>
      </c>
      <c r="J13" s="59"/>
    </row>
    <row r="14" spans="1:11" ht="130" customHeight="1" x14ac:dyDescent="0.15">
      <c r="A14" s="21" t="s">
        <v>20</v>
      </c>
      <c r="B14" s="7"/>
      <c r="C14" s="60" t="s">
        <v>0</v>
      </c>
      <c r="D14" s="61"/>
      <c r="E14" s="16"/>
      <c r="F14" s="56" t="s">
        <v>0</v>
      </c>
      <c r="G14" s="57"/>
      <c r="H14" s="16"/>
      <c r="I14" s="56" t="s">
        <v>0</v>
      </c>
      <c r="J14" s="57"/>
    </row>
  </sheetData>
  <sheetProtection algorithmName="SHA-512" hashValue="/a1xauOAJIU4La0ce74GGpO2Pyr7H0+FNLwC64LT46tslpxbvjEfsIClIyh7v0eG86pZBYxSoBs7D8XqOJF32g==" saltValue="rr71PnxsvvsgQRZgx7fmQQ==" spinCount="100000" sheet="1" objects="1" scenarios="1"/>
  <mergeCells count="42">
    <mergeCell ref="C13:D13"/>
    <mergeCell ref="F13:G13"/>
    <mergeCell ref="I13:J13"/>
    <mergeCell ref="C14:D14"/>
    <mergeCell ref="F14:G14"/>
    <mergeCell ref="I14:J14"/>
    <mergeCell ref="C11:D11"/>
    <mergeCell ref="F11:G11"/>
    <mergeCell ref="I11:J11"/>
    <mergeCell ref="C12:D12"/>
    <mergeCell ref="F12:G12"/>
    <mergeCell ref="I12:J12"/>
    <mergeCell ref="I6:J6"/>
    <mergeCell ref="C6:D6"/>
    <mergeCell ref="F6:G6"/>
    <mergeCell ref="C8:D8"/>
    <mergeCell ref="C3:D3"/>
    <mergeCell ref="I5:J5"/>
    <mergeCell ref="F5:G5"/>
    <mergeCell ref="C5:D5"/>
    <mergeCell ref="C7:D7"/>
    <mergeCell ref="F7:G7"/>
    <mergeCell ref="I7:J7"/>
    <mergeCell ref="F8:G8"/>
    <mergeCell ref="I8:J8"/>
    <mergeCell ref="I1:J1"/>
    <mergeCell ref="C4:D4"/>
    <mergeCell ref="F4:G4"/>
    <mergeCell ref="I4:J4"/>
    <mergeCell ref="C1:D1"/>
    <mergeCell ref="F1:G1"/>
    <mergeCell ref="C2:D2"/>
    <mergeCell ref="F2:G2"/>
    <mergeCell ref="I2:J2"/>
    <mergeCell ref="F3:G3"/>
    <mergeCell ref="I3:J3"/>
    <mergeCell ref="C9:D9"/>
    <mergeCell ref="F9:G9"/>
    <mergeCell ref="I9:J9"/>
    <mergeCell ref="C10:D10"/>
    <mergeCell ref="F10:G10"/>
    <mergeCell ref="I10:J10"/>
  </mergeCells>
  <dataValidations count="1">
    <dataValidation type="list" errorStyle="warning" allowBlank="1" showErrorMessage="1" error="Voer juiste waarde in. " sqref="C3 F3 F5 I5 I3 C5 C7 F7 I7 C9 F9 I9 C11 F11 I11 C13 F13 I13" xr:uid="{D9910C8E-FBB2-3848-A759-4806EA3DB82F}">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showGridLines="0" zoomScaleNormal="100" zoomScalePageLayoutView="85" workbookViewId="0">
      <pane ySplit="1" topLeftCell="A4" activePane="bottomLeft" state="frozen"/>
      <selection pane="bottomLeft" activeCell="A11" sqref="A11:XFD14"/>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65" customHeight="1" x14ac:dyDescent="0.2">
      <c r="A1" s="18" t="s">
        <v>26</v>
      </c>
      <c r="B1" s="9"/>
      <c r="C1" s="68" t="str">
        <f>'Beoordelaar 1'!C1</f>
        <v>Inschrijver 1</v>
      </c>
      <c r="D1" s="69"/>
      <c r="E1" s="9"/>
      <c r="F1" s="68" t="str">
        <f>'Beoordelaar 1'!F1</f>
        <v>Inschrijver 2</v>
      </c>
      <c r="G1" s="69"/>
      <c r="H1" s="9"/>
      <c r="I1" s="68" t="str">
        <f>'Beoordelaar 1'!I1</f>
        <v>Inschrijver 3</v>
      </c>
      <c r="J1" s="69"/>
      <c r="K1" s="3"/>
    </row>
    <row r="2" spans="1:11" ht="40" customHeight="1" x14ac:dyDescent="0.15">
      <c r="A2" s="19" t="str">
        <f>'Beoordelen kwaliteit'!A3</f>
        <v>1.A Beantwoording open vragen</v>
      </c>
      <c r="B2" s="6"/>
      <c r="C2" s="64" t="s">
        <v>2</v>
      </c>
      <c r="D2" s="65"/>
      <c r="E2" s="6"/>
      <c r="F2" s="66" t="s">
        <v>2</v>
      </c>
      <c r="G2" s="65"/>
      <c r="H2" s="6"/>
      <c r="I2" s="66" t="s">
        <v>2</v>
      </c>
      <c r="J2" s="65"/>
    </row>
    <row r="3" spans="1:11" ht="40" customHeight="1" x14ac:dyDescent="0.15">
      <c r="A3" s="20" t="str">
        <f>'Beoordelen kwaliteit'!A4</f>
        <v>1.1 	PLAN VAN AANPAK IMPLEMENTATIE LEERLING INFORMATIESYSTEEM</v>
      </c>
      <c r="B3" s="7"/>
      <c r="C3" s="58" t="s">
        <v>2</v>
      </c>
      <c r="D3" s="59"/>
      <c r="E3" s="16"/>
      <c r="F3" s="58" t="s">
        <v>2</v>
      </c>
      <c r="G3" s="59"/>
      <c r="H3" s="16"/>
      <c r="I3" s="58" t="s">
        <v>2</v>
      </c>
      <c r="J3" s="59"/>
    </row>
    <row r="4" spans="1:11" ht="130" customHeight="1" x14ac:dyDescent="0.15">
      <c r="A4" s="21" t="str">
        <f>'Beoordelen kwaliteit'!A5</f>
        <v>Zie "Bijlage 6 Kwaliteit"</v>
      </c>
      <c r="B4" s="7"/>
      <c r="C4" s="70" t="s">
        <v>0</v>
      </c>
      <c r="D4" s="57"/>
      <c r="E4" s="16"/>
      <c r="F4" s="56" t="s">
        <v>0</v>
      </c>
      <c r="G4" s="57"/>
      <c r="H4" s="16"/>
      <c r="I4" s="56" t="s">
        <v>0</v>
      </c>
      <c r="J4" s="57"/>
    </row>
    <row r="5" spans="1:11" ht="40" customHeight="1" x14ac:dyDescent="0.15">
      <c r="A5" s="20" t="str">
        <f>'Beoordelen kwaliteit'!A6</f>
        <v>1.2 	GEBRUIKERS ERVARINGEN/ TRAININGEN / KWALITEIT EN FLEXIBILITEIT NA IMPLEMENTATIE</v>
      </c>
      <c r="B5" s="7"/>
      <c r="C5" s="58" t="s">
        <v>2</v>
      </c>
      <c r="D5" s="59"/>
      <c r="E5" s="16"/>
      <c r="F5" s="58" t="s">
        <v>2</v>
      </c>
      <c r="G5" s="59"/>
      <c r="H5" s="16"/>
      <c r="I5" s="58" t="s">
        <v>2</v>
      </c>
      <c r="J5" s="59"/>
    </row>
    <row r="6" spans="1:11" ht="130" customHeight="1" x14ac:dyDescent="0.15">
      <c r="A6" s="21" t="str">
        <f>'Beoordelen kwaliteit'!A7</f>
        <v>Zie "Bijlage 6 Kwaliteit"</v>
      </c>
      <c r="B6" s="7"/>
      <c r="C6" s="60" t="s">
        <v>0</v>
      </c>
      <c r="D6" s="61"/>
      <c r="E6" s="16"/>
      <c r="F6" s="56" t="s">
        <v>0</v>
      </c>
      <c r="G6" s="57"/>
      <c r="H6" s="16"/>
      <c r="I6" s="56" t="s">
        <v>0</v>
      </c>
      <c r="J6" s="57"/>
    </row>
    <row r="7" spans="1:11" ht="40" customHeight="1" x14ac:dyDescent="0.15">
      <c r="A7" s="20" t="str">
        <f>'Beoordelen kwaliteit'!A8</f>
        <v>1.3	 AANVRAGEN VANUIT OPDRACHTGEVER AAN DE HELPDESK VAN INSCHRIJVER</v>
      </c>
      <c r="B7" s="7"/>
      <c r="C7" s="58" t="s">
        <v>2</v>
      </c>
      <c r="D7" s="59"/>
      <c r="E7" s="16"/>
      <c r="F7" s="58" t="s">
        <v>2</v>
      </c>
      <c r="G7" s="59"/>
      <c r="H7" s="16"/>
      <c r="I7" s="58" t="s">
        <v>2</v>
      </c>
      <c r="J7" s="59"/>
    </row>
    <row r="8" spans="1:11" ht="130" customHeight="1" x14ac:dyDescent="0.15">
      <c r="A8" s="21" t="str">
        <f>'Beoordelen kwaliteit'!A9</f>
        <v>Zie "Bijlage 6 Kwaliteit"</v>
      </c>
      <c r="B8" s="7"/>
      <c r="C8" s="60" t="s">
        <v>0</v>
      </c>
      <c r="D8" s="61"/>
      <c r="E8" s="16"/>
      <c r="F8" s="56" t="s">
        <v>0</v>
      </c>
      <c r="G8" s="57"/>
      <c r="H8" s="16"/>
      <c r="I8" s="56" t="s">
        <v>0</v>
      </c>
      <c r="J8" s="57"/>
    </row>
    <row r="9" spans="1:11" ht="40" customHeight="1" x14ac:dyDescent="0.15">
      <c r="A9" s="20" t="str">
        <f>'Beoordelen kwaliteit'!A10</f>
        <v>1.4	 DUURZAAMHEID EN MVO</v>
      </c>
      <c r="B9" s="7"/>
      <c r="C9" s="58" t="s">
        <v>2</v>
      </c>
      <c r="D9" s="59"/>
      <c r="E9" s="16"/>
      <c r="F9" s="58" t="s">
        <v>2</v>
      </c>
      <c r="G9" s="59"/>
      <c r="H9" s="16"/>
      <c r="I9" s="58" t="s">
        <v>2</v>
      </c>
      <c r="J9" s="59"/>
    </row>
    <row r="10" spans="1:11" ht="130" customHeight="1" x14ac:dyDescent="0.15">
      <c r="A10" s="21" t="s">
        <v>20</v>
      </c>
      <c r="B10" s="7"/>
      <c r="C10" s="60" t="s">
        <v>0</v>
      </c>
      <c r="D10" s="61"/>
      <c r="E10" s="16"/>
      <c r="F10" s="56" t="s">
        <v>0</v>
      </c>
      <c r="G10" s="57"/>
      <c r="H10" s="16"/>
      <c r="I10" s="56" t="s">
        <v>0</v>
      </c>
      <c r="J10" s="57"/>
    </row>
    <row r="11" spans="1:11" ht="40" customHeight="1" x14ac:dyDescent="0.15">
      <c r="A11" s="20" t="str">
        <f>'Beoordelen kwaliteit'!A12</f>
        <v>1.5 	NICE TO HAVE FUNCTIONALITEITEN</v>
      </c>
      <c r="B11" s="7"/>
      <c r="C11" s="58" t="s">
        <v>2</v>
      </c>
      <c r="D11" s="59"/>
      <c r="E11" s="16"/>
      <c r="F11" s="58" t="s">
        <v>2</v>
      </c>
      <c r="G11" s="59"/>
      <c r="H11" s="16"/>
      <c r="I11" s="58" t="s">
        <v>2</v>
      </c>
      <c r="J11" s="59"/>
    </row>
    <row r="12" spans="1:11" ht="130" customHeight="1" x14ac:dyDescent="0.15">
      <c r="A12" s="21" t="str">
        <f>'Beoordelen kwaliteit'!A13</f>
        <v>Zie "Bijlage 6 Kwaliteit"</v>
      </c>
      <c r="B12" s="7"/>
      <c r="C12" s="60" t="s">
        <v>0</v>
      </c>
      <c r="D12" s="61"/>
      <c r="E12" s="16"/>
      <c r="F12" s="56" t="s">
        <v>0</v>
      </c>
      <c r="G12" s="57"/>
      <c r="H12" s="16"/>
      <c r="I12" s="56" t="s">
        <v>0</v>
      </c>
      <c r="J12" s="57"/>
    </row>
    <row r="13" spans="1:11" ht="40" customHeight="1" x14ac:dyDescent="0.15">
      <c r="A13" s="20" t="str">
        <f>'Beoordelen kwaliteit'!A14</f>
        <v>1.6 	Testomgeving</v>
      </c>
      <c r="B13" s="7"/>
      <c r="C13" s="58" t="s">
        <v>2</v>
      </c>
      <c r="D13" s="59"/>
      <c r="E13" s="16"/>
      <c r="F13" s="58" t="s">
        <v>2</v>
      </c>
      <c r="G13" s="59"/>
      <c r="H13" s="16"/>
      <c r="I13" s="58" t="s">
        <v>2</v>
      </c>
      <c r="J13" s="59"/>
    </row>
    <row r="14" spans="1:11" ht="130" customHeight="1" x14ac:dyDescent="0.15">
      <c r="A14" s="21" t="s">
        <v>20</v>
      </c>
      <c r="B14" s="7"/>
      <c r="C14" s="60" t="s">
        <v>0</v>
      </c>
      <c r="D14" s="61"/>
      <c r="E14" s="16"/>
      <c r="F14" s="56" t="s">
        <v>0</v>
      </c>
      <c r="G14" s="57"/>
      <c r="H14" s="16"/>
      <c r="I14" s="56" t="s">
        <v>0</v>
      </c>
      <c r="J14" s="57"/>
    </row>
  </sheetData>
  <sheetProtection algorithmName="SHA-512" hashValue="W+Z8PXs1pGUTJJbvE5M8PP+/i2nhzz6DJreey4NZFFdYbe1auD3iQd7MGnJ3ESTSuWNt34OunqoRGZCaybmFig==" saltValue="pAtXk8u5obvXr7FaxDvqDw==" spinCount="100000" sheet="1" objects="1" scenarios="1"/>
  <mergeCells count="42">
    <mergeCell ref="C13:D13"/>
    <mergeCell ref="F13:G13"/>
    <mergeCell ref="I13:J13"/>
    <mergeCell ref="C14:D14"/>
    <mergeCell ref="F14:G14"/>
    <mergeCell ref="I14:J14"/>
    <mergeCell ref="C11:D11"/>
    <mergeCell ref="F11:G11"/>
    <mergeCell ref="I11:J11"/>
    <mergeCell ref="C12:D12"/>
    <mergeCell ref="F12:G12"/>
    <mergeCell ref="I12:J12"/>
    <mergeCell ref="I6:J6"/>
    <mergeCell ref="C6:D6"/>
    <mergeCell ref="F6:G6"/>
    <mergeCell ref="C8:D8"/>
    <mergeCell ref="C3:D3"/>
    <mergeCell ref="I5:J5"/>
    <mergeCell ref="F5:G5"/>
    <mergeCell ref="C5:D5"/>
    <mergeCell ref="C7:D7"/>
    <mergeCell ref="F7:G7"/>
    <mergeCell ref="I7:J7"/>
    <mergeCell ref="F8:G8"/>
    <mergeCell ref="I8:J8"/>
    <mergeCell ref="I1:J1"/>
    <mergeCell ref="C4:D4"/>
    <mergeCell ref="F4:G4"/>
    <mergeCell ref="I4:J4"/>
    <mergeCell ref="C1:D1"/>
    <mergeCell ref="F1:G1"/>
    <mergeCell ref="C2:D2"/>
    <mergeCell ref="F2:G2"/>
    <mergeCell ref="I2:J2"/>
    <mergeCell ref="F3:G3"/>
    <mergeCell ref="I3:J3"/>
    <mergeCell ref="C9:D9"/>
    <mergeCell ref="F9:G9"/>
    <mergeCell ref="I9:J9"/>
    <mergeCell ref="C10:D10"/>
    <mergeCell ref="F10:G10"/>
    <mergeCell ref="I10:J10"/>
  </mergeCells>
  <dataValidations count="1">
    <dataValidation type="list" errorStyle="warning" allowBlank="1" showErrorMessage="1" error="Voer juiste waarde in. " sqref="C3 F3 F5 I5 I3 C5 C7 F7 I7 C9 F9 I9 C11 F11 I11 C13 F13 I13" xr:uid="{4D1203C4-BE57-404A-A07D-7BED3C9C501F}">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14"/>
  <sheetViews>
    <sheetView showGridLines="0" zoomScaleNormal="100" workbookViewId="0">
      <pane ySplit="1" topLeftCell="A5" activePane="bottomLeft" state="frozen"/>
      <selection pane="bottomLeft" activeCell="A11" sqref="A11:XFD14"/>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65" customHeight="1" x14ac:dyDescent="0.2">
      <c r="A1" s="18" t="s">
        <v>27</v>
      </c>
      <c r="B1" s="9"/>
      <c r="C1" s="68" t="str">
        <f>'Beoordelaar 1'!C1</f>
        <v>Inschrijver 1</v>
      </c>
      <c r="D1" s="69"/>
      <c r="E1" s="9"/>
      <c r="F1" s="68" t="str">
        <f>'Beoordelaar 1'!F1</f>
        <v>Inschrijver 2</v>
      </c>
      <c r="G1" s="69"/>
      <c r="H1" s="9"/>
      <c r="I1" s="68" t="str">
        <f>'Beoordelaar 1'!I1</f>
        <v>Inschrijver 3</v>
      </c>
      <c r="J1" s="69"/>
      <c r="K1" s="3"/>
    </row>
    <row r="2" spans="1:11" ht="40" customHeight="1" x14ac:dyDescent="0.15">
      <c r="A2" s="19" t="str">
        <f>'Beoordelen kwaliteit'!A3</f>
        <v>1.A Beantwoording open vragen</v>
      </c>
      <c r="B2" s="6"/>
      <c r="C2" s="64" t="s">
        <v>2</v>
      </c>
      <c r="D2" s="65"/>
      <c r="E2" s="6"/>
      <c r="F2" s="66" t="s">
        <v>2</v>
      </c>
      <c r="G2" s="65"/>
      <c r="H2" s="6"/>
      <c r="I2" s="66" t="s">
        <v>2</v>
      </c>
      <c r="J2" s="65"/>
    </row>
    <row r="3" spans="1:11" ht="40" customHeight="1" x14ac:dyDescent="0.15">
      <c r="A3" s="20" t="str">
        <f>'Beoordelen kwaliteit'!A4</f>
        <v>1.1 	PLAN VAN AANPAK IMPLEMENTATIE LEERLING INFORMATIESYSTEEM</v>
      </c>
      <c r="B3" s="7"/>
      <c r="C3" s="58" t="s">
        <v>2</v>
      </c>
      <c r="D3" s="59"/>
      <c r="E3" s="16"/>
      <c r="F3" s="58" t="s">
        <v>2</v>
      </c>
      <c r="G3" s="59"/>
      <c r="H3" s="16"/>
      <c r="I3" s="58" t="s">
        <v>2</v>
      </c>
      <c r="J3" s="59"/>
    </row>
    <row r="4" spans="1:11" ht="130" customHeight="1" x14ac:dyDescent="0.15">
      <c r="A4" s="21" t="str">
        <f>'Beoordelen kwaliteit'!A5</f>
        <v>Zie "Bijlage 6 Kwaliteit"</v>
      </c>
      <c r="B4" s="7"/>
      <c r="C4" s="70" t="s">
        <v>0</v>
      </c>
      <c r="D4" s="57"/>
      <c r="E4" s="16"/>
      <c r="F4" s="56" t="s">
        <v>0</v>
      </c>
      <c r="G4" s="57"/>
      <c r="H4" s="16"/>
      <c r="I4" s="56" t="s">
        <v>0</v>
      </c>
      <c r="J4" s="57"/>
    </row>
    <row r="5" spans="1:11" ht="40" customHeight="1" x14ac:dyDescent="0.15">
      <c r="A5" s="20" t="str">
        <f>'Beoordelen kwaliteit'!A6</f>
        <v>1.2 	GEBRUIKERS ERVARINGEN/ TRAININGEN / KWALITEIT EN FLEXIBILITEIT NA IMPLEMENTATIE</v>
      </c>
      <c r="B5" s="7"/>
      <c r="C5" s="58" t="s">
        <v>2</v>
      </c>
      <c r="D5" s="59"/>
      <c r="E5" s="16"/>
      <c r="F5" s="58" t="s">
        <v>2</v>
      </c>
      <c r="G5" s="59"/>
      <c r="H5" s="16"/>
      <c r="I5" s="58" t="s">
        <v>2</v>
      </c>
      <c r="J5" s="59"/>
    </row>
    <row r="6" spans="1:11" ht="130" customHeight="1" x14ac:dyDescent="0.15">
      <c r="A6" s="21" t="str">
        <f>'Beoordelen kwaliteit'!A7</f>
        <v>Zie "Bijlage 6 Kwaliteit"</v>
      </c>
      <c r="B6" s="7"/>
      <c r="C6" s="60" t="s">
        <v>0</v>
      </c>
      <c r="D6" s="61"/>
      <c r="E6" s="16"/>
      <c r="F6" s="56" t="s">
        <v>0</v>
      </c>
      <c r="G6" s="57"/>
      <c r="H6" s="16"/>
      <c r="I6" s="56" t="s">
        <v>0</v>
      </c>
      <c r="J6" s="57"/>
    </row>
    <row r="7" spans="1:11" ht="40" customHeight="1" x14ac:dyDescent="0.15">
      <c r="A7" s="20" t="str">
        <f>'Beoordelen kwaliteit'!A8</f>
        <v>1.3	 AANVRAGEN VANUIT OPDRACHTGEVER AAN DE HELPDESK VAN INSCHRIJVER</v>
      </c>
      <c r="B7" s="7"/>
      <c r="C7" s="58" t="s">
        <v>2</v>
      </c>
      <c r="D7" s="59"/>
      <c r="E7" s="16"/>
      <c r="F7" s="58" t="s">
        <v>2</v>
      </c>
      <c r="G7" s="59"/>
      <c r="H7" s="16"/>
      <c r="I7" s="58" t="s">
        <v>2</v>
      </c>
      <c r="J7" s="59"/>
    </row>
    <row r="8" spans="1:11" ht="130" customHeight="1" x14ac:dyDescent="0.15">
      <c r="A8" s="21" t="str">
        <f>'Beoordelen kwaliteit'!A9</f>
        <v>Zie "Bijlage 6 Kwaliteit"</v>
      </c>
      <c r="B8" s="7"/>
      <c r="C8" s="60" t="s">
        <v>0</v>
      </c>
      <c r="D8" s="61"/>
      <c r="E8" s="16"/>
      <c r="F8" s="56" t="s">
        <v>0</v>
      </c>
      <c r="G8" s="57"/>
      <c r="H8" s="16"/>
      <c r="I8" s="56" t="s">
        <v>0</v>
      </c>
      <c r="J8" s="57"/>
    </row>
    <row r="9" spans="1:11" ht="40" customHeight="1" x14ac:dyDescent="0.15">
      <c r="A9" s="20" t="str">
        <f>'Beoordelen kwaliteit'!A10</f>
        <v>1.4	 DUURZAAMHEID EN MVO</v>
      </c>
      <c r="B9" s="7"/>
      <c r="C9" s="58" t="s">
        <v>2</v>
      </c>
      <c r="D9" s="59"/>
      <c r="E9" s="16"/>
      <c r="F9" s="58" t="s">
        <v>2</v>
      </c>
      <c r="G9" s="59"/>
      <c r="H9" s="16"/>
      <c r="I9" s="58" t="s">
        <v>2</v>
      </c>
      <c r="J9" s="59"/>
    </row>
    <row r="10" spans="1:11" ht="130" customHeight="1" x14ac:dyDescent="0.15">
      <c r="A10" s="21" t="s">
        <v>20</v>
      </c>
      <c r="B10" s="7"/>
      <c r="C10" s="60" t="s">
        <v>0</v>
      </c>
      <c r="D10" s="61"/>
      <c r="E10" s="16"/>
      <c r="F10" s="56" t="s">
        <v>0</v>
      </c>
      <c r="G10" s="57"/>
      <c r="H10" s="16"/>
      <c r="I10" s="56" t="s">
        <v>0</v>
      </c>
      <c r="J10" s="57"/>
    </row>
    <row r="11" spans="1:11" ht="40" customHeight="1" x14ac:dyDescent="0.15">
      <c r="A11" s="20" t="str">
        <f>'Beoordelen kwaliteit'!A12</f>
        <v>1.5 	NICE TO HAVE FUNCTIONALITEITEN</v>
      </c>
      <c r="B11" s="7"/>
      <c r="C11" s="58" t="s">
        <v>2</v>
      </c>
      <c r="D11" s="59"/>
      <c r="E11" s="16"/>
      <c r="F11" s="58" t="s">
        <v>2</v>
      </c>
      <c r="G11" s="59"/>
      <c r="H11" s="16"/>
      <c r="I11" s="58" t="s">
        <v>2</v>
      </c>
      <c r="J11" s="59"/>
    </row>
    <row r="12" spans="1:11" ht="130" customHeight="1" x14ac:dyDescent="0.15">
      <c r="A12" s="21" t="str">
        <f>'Beoordelen kwaliteit'!A13</f>
        <v>Zie "Bijlage 6 Kwaliteit"</v>
      </c>
      <c r="B12" s="7"/>
      <c r="C12" s="60" t="s">
        <v>0</v>
      </c>
      <c r="D12" s="61"/>
      <c r="E12" s="16"/>
      <c r="F12" s="56" t="s">
        <v>0</v>
      </c>
      <c r="G12" s="57"/>
      <c r="H12" s="16"/>
      <c r="I12" s="56" t="s">
        <v>0</v>
      </c>
      <c r="J12" s="57"/>
    </row>
    <row r="13" spans="1:11" ht="40" customHeight="1" x14ac:dyDescent="0.15">
      <c r="A13" s="20" t="str">
        <f>'Beoordelen kwaliteit'!A14</f>
        <v>1.6 	Testomgeving</v>
      </c>
      <c r="B13" s="7"/>
      <c r="C13" s="58" t="s">
        <v>2</v>
      </c>
      <c r="D13" s="59"/>
      <c r="E13" s="16"/>
      <c r="F13" s="58" t="s">
        <v>2</v>
      </c>
      <c r="G13" s="59"/>
      <c r="H13" s="16"/>
      <c r="I13" s="58" t="s">
        <v>2</v>
      </c>
      <c r="J13" s="59"/>
    </row>
    <row r="14" spans="1:11" ht="130" customHeight="1" x14ac:dyDescent="0.15">
      <c r="A14" s="21" t="s">
        <v>20</v>
      </c>
      <c r="B14" s="7"/>
      <c r="C14" s="60" t="s">
        <v>0</v>
      </c>
      <c r="D14" s="61"/>
      <c r="E14" s="16"/>
      <c r="F14" s="56" t="s">
        <v>0</v>
      </c>
      <c r="G14" s="57"/>
      <c r="H14" s="16"/>
      <c r="I14" s="56" t="s">
        <v>0</v>
      </c>
      <c r="J14" s="57"/>
    </row>
  </sheetData>
  <sheetProtection algorithmName="SHA-512" hashValue="gvWr5fYKKcn9sUjqljySNnFcU2dH9adWjCCHZL02oN8VhD9F/TbPpHuEYokFC/1TSMZicFZJseze9WrbqEIxkg==" saltValue="AxEcKUUKvBK4XY6lIkB1rQ==" spinCount="100000" sheet="1" objects="1" scenarios="1"/>
  <mergeCells count="42">
    <mergeCell ref="C13:D13"/>
    <mergeCell ref="F13:G13"/>
    <mergeCell ref="I13:J13"/>
    <mergeCell ref="C14:D14"/>
    <mergeCell ref="F14:G14"/>
    <mergeCell ref="I14:J14"/>
    <mergeCell ref="C11:D11"/>
    <mergeCell ref="F11:G11"/>
    <mergeCell ref="I11:J11"/>
    <mergeCell ref="C12:D12"/>
    <mergeCell ref="F12:G12"/>
    <mergeCell ref="I12:J12"/>
    <mergeCell ref="C3:D3"/>
    <mergeCell ref="C1:D1"/>
    <mergeCell ref="F1:G1"/>
    <mergeCell ref="I1:J1"/>
    <mergeCell ref="C2:D2"/>
    <mergeCell ref="F2:G2"/>
    <mergeCell ref="I2:J2"/>
    <mergeCell ref="F3:G3"/>
    <mergeCell ref="I3:J3"/>
    <mergeCell ref="C10:D10"/>
    <mergeCell ref="F10:G10"/>
    <mergeCell ref="I10:J10"/>
    <mergeCell ref="C6:D6"/>
    <mergeCell ref="F6:G6"/>
    <mergeCell ref="I6:J6"/>
    <mergeCell ref="C8:D8"/>
    <mergeCell ref="F8:G8"/>
    <mergeCell ref="I8:J8"/>
    <mergeCell ref="C9:D9"/>
    <mergeCell ref="F9:G9"/>
    <mergeCell ref="I9:J9"/>
    <mergeCell ref="F4:G4"/>
    <mergeCell ref="I4:J4"/>
    <mergeCell ref="C7:D7"/>
    <mergeCell ref="F7:G7"/>
    <mergeCell ref="I7:J7"/>
    <mergeCell ref="I5:J5"/>
    <mergeCell ref="F5:G5"/>
    <mergeCell ref="C5:D5"/>
    <mergeCell ref="C4:D4"/>
  </mergeCells>
  <dataValidations count="1">
    <dataValidation type="list" errorStyle="warning" allowBlank="1" showErrorMessage="1" error="Voer juiste waarde in. " sqref="C3 F3 F5 I5 I3 C5 C7 F7 I7 C9 F9 I9 C11 F11 I11 C13 F13 I13" xr:uid="{B7513884-AD1E-FF46-AF26-335965098E2A}">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14"/>
  <sheetViews>
    <sheetView showGridLines="0" zoomScaleNormal="100" workbookViewId="0">
      <pane ySplit="1" topLeftCell="A8" activePane="bottomLeft" state="frozen"/>
      <selection pane="bottomLeft" activeCell="A11" sqref="A11:XFD14"/>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65" customHeight="1" x14ac:dyDescent="0.2">
      <c r="A1" s="18" t="s">
        <v>28</v>
      </c>
      <c r="B1" s="9"/>
      <c r="C1" s="68" t="str">
        <f>'Beoordelaar 1'!C1</f>
        <v>Inschrijver 1</v>
      </c>
      <c r="D1" s="69"/>
      <c r="E1" s="9"/>
      <c r="F1" s="68" t="str">
        <f>'Beoordelaar 1'!F1</f>
        <v>Inschrijver 2</v>
      </c>
      <c r="G1" s="69"/>
      <c r="H1" s="9"/>
      <c r="I1" s="68" t="str">
        <f>'Beoordelaar 1'!I1</f>
        <v>Inschrijver 3</v>
      </c>
      <c r="J1" s="69"/>
      <c r="K1" s="3"/>
    </row>
    <row r="2" spans="1:11" ht="40" customHeight="1" x14ac:dyDescent="0.15">
      <c r="A2" s="19" t="str">
        <f>'Beoordelen kwaliteit'!A3</f>
        <v>1.A Beantwoording open vragen</v>
      </c>
      <c r="B2" s="6"/>
      <c r="C2" s="64" t="s">
        <v>2</v>
      </c>
      <c r="D2" s="65"/>
      <c r="E2" s="6"/>
      <c r="F2" s="66" t="s">
        <v>2</v>
      </c>
      <c r="G2" s="65"/>
      <c r="H2" s="6"/>
      <c r="I2" s="66" t="s">
        <v>2</v>
      </c>
      <c r="J2" s="65"/>
    </row>
    <row r="3" spans="1:11" ht="40" customHeight="1" x14ac:dyDescent="0.15">
      <c r="A3" s="20" t="str">
        <f>'Beoordelen kwaliteit'!A4</f>
        <v>1.1 	PLAN VAN AANPAK IMPLEMENTATIE LEERLING INFORMATIESYSTEEM</v>
      </c>
      <c r="B3" s="7"/>
      <c r="C3" s="58" t="s">
        <v>2</v>
      </c>
      <c r="D3" s="59"/>
      <c r="E3" s="16"/>
      <c r="F3" s="58" t="s">
        <v>2</v>
      </c>
      <c r="G3" s="59"/>
      <c r="H3" s="16"/>
      <c r="I3" s="58" t="s">
        <v>2</v>
      </c>
      <c r="J3" s="59"/>
    </row>
    <row r="4" spans="1:11" ht="130" customHeight="1" x14ac:dyDescent="0.15">
      <c r="A4" s="21" t="str">
        <f>'Beoordelen kwaliteit'!A5</f>
        <v>Zie "Bijlage 6 Kwaliteit"</v>
      </c>
      <c r="B4" s="7"/>
      <c r="C4" s="70" t="s">
        <v>0</v>
      </c>
      <c r="D4" s="57"/>
      <c r="E4" s="16"/>
      <c r="F4" s="56" t="s">
        <v>0</v>
      </c>
      <c r="G4" s="57"/>
      <c r="H4" s="16"/>
      <c r="I4" s="56" t="s">
        <v>0</v>
      </c>
      <c r="J4" s="57"/>
    </row>
    <row r="5" spans="1:11" ht="40" customHeight="1" x14ac:dyDescent="0.15">
      <c r="A5" s="20" t="str">
        <f>'Beoordelen kwaliteit'!A6</f>
        <v>1.2 	GEBRUIKERS ERVARINGEN/ TRAININGEN / KWALITEIT EN FLEXIBILITEIT NA IMPLEMENTATIE</v>
      </c>
      <c r="B5" s="7"/>
      <c r="C5" s="58" t="s">
        <v>2</v>
      </c>
      <c r="D5" s="59"/>
      <c r="E5" s="16"/>
      <c r="F5" s="58" t="s">
        <v>2</v>
      </c>
      <c r="G5" s="59"/>
      <c r="H5" s="16"/>
      <c r="I5" s="58" t="s">
        <v>2</v>
      </c>
      <c r="J5" s="59"/>
    </row>
    <row r="6" spans="1:11" ht="130" customHeight="1" x14ac:dyDescent="0.15">
      <c r="A6" s="21" t="str">
        <f>'Beoordelen kwaliteit'!A7</f>
        <v>Zie "Bijlage 6 Kwaliteit"</v>
      </c>
      <c r="B6" s="7"/>
      <c r="C6" s="60" t="s">
        <v>0</v>
      </c>
      <c r="D6" s="61"/>
      <c r="E6" s="16"/>
      <c r="F6" s="56" t="s">
        <v>0</v>
      </c>
      <c r="G6" s="57"/>
      <c r="H6" s="16"/>
      <c r="I6" s="56" t="s">
        <v>0</v>
      </c>
      <c r="J6" s="57"/>
    </row>
    <row r="7" spans="1:11" ht="40" customHeight="1" x14ac:dyDescent="0.15">
      <c r="A7" s="20" t="str">
        <f>'Beoordelen kwaliteit'!A8</f>
        <v>1.3	 AANVRAGEN VANUIT OPDRACHTGEVER AAN DE HELPDESK VAN INSCHRIJVER</v>
      </c>
      <c r="B7" s="7"/>
      <c r="C7" s="58" t="s">
        <v>2</v>
      </c>
      <c r="D7" s="59"/>
      <c r="E7" s="16"/>
      <c r="F7" s="58" t="s">
        <v>2</v>
      </c>
      <c r="G7" s="59"/>
      <c r="H7" s="16"/>
      <c r="I7" s="58" t="s">
        <v>2</v>
      </c>
      <c r="J7" s="59"/>
    </row>
    <row r="8" spans="1:11" ht="130" customHeight="1" x14ac:dyDescent="0.15">
      <c r="A8" s="21" t="str">
        <f>'Beoordelen kwaliteit'!A9</f>
        <v>Zie "Bijlage 6 Kwaliteit"</v>
      </c>
      <c r="B8" s="7"/>
      <c r="C8" s="60" t="s">
        <v>0</v>
      </c>
      <c r="D8" s="61"/>
      <c r="E8" s="16"/>
      <c r="F8" s="56" t="s">
        <v>0</v>
      </c>
      <c r="G8" s="57"/>
      <c r="H8" s="16"/>
      <c r="I8" s="56" t="s">
        <v>0</v>
      </c>
      <c r="J8" s="57"/>
    </row>
    <row r="9" spans="1:11" ht="40" customHeight="1" x14ac:dyDescent="0.15">
      <c r="A9" s="20" t="str">
        <f>'Beoordelen kwaliteit'!A10</f>
        <v>1.4	 DUURZAAMHEID EN MVO</v>
      </c>
      <c r="B9" s="7"/>
      <c r="C9" s="58" t="s">
        <v>2</v>
      </c>
      <c r="D9" s="59"/>
      <c r="E9" s="16"/>
      <c r="F9" s="58" t="s">
        <v>2</v>
      </c>
      <c r="G9" s="59"/>
      <c r="H9" s="16"/>
      <c r="I9" s="58" t="s">
        <v>2</v>
      </c>
      <c r="J9" s="59"/>
    </row>
    <row r="10" spans="1:11" ht="130" customHeight="1" x14ac:dyDescent="0.15">
      <c r="A10" s="21" t="s">
        <v>20</v>
      </c>
      <c r="B10" s="7"/>
      <c r="C10" s="60" t="s">
        <v>0</v>
      </c>
      <c r="D10" s="61"/>
      <c r="E10" s="16"/>
      <c r="F10" s="56" t="s">
        <v>0</v>
      </c>
      <c r="G10" s="57"/>
      <c r="H10" s="16"/>
      <c r="I10" s="56" t="s">
        <v>0</v>
      </c>
      <c r="J10" s="57"/>
    </row>
    <row r="11" spans="1:11" ht="40" customHeight="1" x14ac:dyDescent="0.15">
      <c r="A11" s="20" t="str">
        <f>'Beoordelen kwaliteit'!A12</f>
        <v>1.5 	NICE TO HAVE FUNCTIONALITEITEN</v>
      </c>
      <c r="B11" s="7"/>
      <c r="C11" s="58" t="s">
        <v>2</v>
      </c>
      <c r="D11" s="59"/>
      <c r="E11" s="16"/>
      <c r="F11" s="58" t="s">
        <v>2</v>
      </c>
      <c r="G11" s="59"/>
      <c r="H11" s="16"/>
      <c r="I11" s="58" t="s">
        <v>2</v>
      </c>
      <c r="J11" s="59"/>
    </row>
    <row r="12" spans="1:11" ht="130" customHeight="1" x14ac:dyDescent="0.15">
      <c r="A12" s="21" t="str">
        <f>'Beoordelen kwaliteit'!A13</f>
        <v>Zie "Bijlage 6 Kwaliteit"</v>
      </c>
      <c r="B12" s="7"/>
      <c r="C12" s="60" t="s">
        <v>0</v>
      </c>
      <c r="D12" s="61"/>
      <c r="E12" s="16"/>
      <c r="F12" s="56" t="s">
        <v>0</v>
      </c>
      <c r="G12" s="57"/>
      <c r="H12" s="16"/>
      <c r="I12" s="56" t="s">
        <v>0</v>
      </c>
      <c r="J12" s="57"/>
    </row>
    <row r="13" spans="1:11" ht="40" customHeight="1" x14ac:dyDescent="0.15">
      <c r="A13" s="20" t="str">
        <f>'Beoordelen kwaliteit'!A14</f>
        <v>1.6 	Testomgeving</v>
      </c>
      <c r="B13" s="7"/>
      <c r="C13" s="58" t="s">
        <v>2</v>
      </c>
      <c r="D13" s="59"/>
      <c r="E13" s="16"/>
      <c r="F13" s="58" t="s">
        <v>2</v>
      </c>
      <c r="G13" s="59"/>
      <c r="H13" s="16"/>
      <c r="I13" s="58" t="s">
        <v>2</v>
      </c>
      <c r="J13" s="59"/>
    </row>
    <row r="14" spans="1:11" ht="130" customHeight="1" x14ac:dyDescent="0.15">
      <c r="A14" s="21" t="s">
        <v>20</v>
      </c>
      <c r="B14" s="7"/>
      <c r="C14" s="60" t="s">
        <v>0</v>
      </c>
      <c r="D14" s="61"/>
      <c r="E14" s="16"/>
      <c r="F14" s="56" t="s">
        <v>0</v>
      </c>
      <c r="G14" s="57"/>
      <c r="H14" s="16"/>
      <c r="I14" s="56" t="s">
        <v>0</v>
      </c>
      <c r="J14" s="57"/>
    </row>
  </sheetData>
  <sheetProtection algorithmName="SHA-512" hashValue="TrC3jO341jAv7tcXzlBDBM5k/jSIqDh+JTER3bOukRKKIvaGRQ4yX0HtuupY5dNdHnqkJOwlAEFnvqq3hKJbuA==" saltValue="Uz/jrXg2qN1W2PDjnMiS4g==" spinCount="100000" sheet="1" objects="1" scenarios="1"/>
  <mergeCells count="42">
    <mergeCell ref="C13:D13"/>
    <mergeCell ref="F13:G13"/>
    <mergeCell ref="I13:J13"/>
    <mergeCell ref="C14:D14"/>
    <mergeCell ref="F14:G14"/>
    <mergeCell ref="I14:J14"/>
    <mergeCell ref="C11:D11"/>
    <mergeCell ref="F11:G11"/>
    <mergeCell ref="I11:J11"/>
    <mergeCell ref="C12:D12"/>
    <mergeCell ref="F12:G12"/>
    <mergeCell ref="I12:J12"/>
    <mergeCell ref="F3:G3"/>
    <mergeCell ref="C1:D1"/>
    <mergeCell ref="F1:G1"/>
    <mergeCell ref="I1:J1"/>
    <mergeCell ref="C2:D2"/>
    <mergeCell ref="F2:G2"/>
    <mergeCell ref="I2:J2"/>
    <mergeCell ref="C3:D3"/>
    <mergeCell ref="I3:J3"/>
    <mergeCell ref="C10:D10"/>
    <mergeCell ref="F10:G10"/>
    <mergeCell ref="I10:J10"/>
    <mergeCell ref="C6:D6"/>
    <mergeCell ref="F6:G6"/>
    <mergeCell ref="I6:J6"/>
    <mergeCell ref="C8:D8"/>
    <mergeCell ref="F8:G8"/>
    <mergeCell ref="I8:J8"/>
    <mergeCell ref="C9:D9"/>
    <mergeCell ref="F9:G9"/>
    <mergeCell ref="I9:J9"/>
    <mergeCell ref="F4:G4"/>
    <mergeCell ref="I4:J4"/>
    <mergeCell ref="C7:D7"/>
    <mergeCell ref="F7:G7"/>
    <mergeCell ref="I7:J7"/>
    <mergeCell ref="I5:J5"/>
    <mergeCell ref="F5:G5"/>
    <mergeCell ref="C5:D5"/>
    <mergeCell ref="C4:D4"/>
  </mergeCells>
  <dataValidations count="1">
    <dataValidation type="list" errorStyle="warning" allowBlank="1" showErrorMessage="1" error="Voer juiste waarde in. " sqref="F3 C3 F5 I5 I3 C5 C7 F7 I7 C9 F9 I9 C11 F11 I11 C13 F13 I13" xr:uid="{FE380928-4BD0-994E-850A-23C849474FDC}">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45"/>
  <sheetViews>
    <sheetView showGridLines="0" tabSelected="1" zoomScale="130" zoomScaleNormal="130" workbookViewId="0">
      <pane xSplit="2" ySplit="2" topLeftCell="C23" activePane="bottomRight" state="frozen"/>
      <selection pane="topRight" activeCell="C1" sqref="C1"/>
      <selection pane="bottomLeft" activeCell="A3" sqref="A3"/>
      <selection pane="bottomRight" activeCell="J37" sqref="J37"/>
    </sheetView>
  </sheetViews>
  <sheetFormatPr baseColWidth="10" defaultColWidth="8.83203125" defaultRowHeight="15" x14ac:dyDescent="0.2"/>
  <cols>
    <col min="1" max="1" width="60.6640625" customWidth="1"/>
    <col min="2" max="2" width="24" bestFit="1" customWidth="1"/>
    <col min="3" max="3" width="1.83203125" customWidth="1"/>
    <col min="4" max="4" width="19.83203125" customWidth="1"/>
    <col min="5" max="5" width="30.83203125" customWidth="1"/>
    <col min="6" max="6" width="1.83203125" customWidth="1"/>
    <col min="7" max="7" width="19.83203125" customWidth="1"/>
    <col min="8" max="8" width="30.83203125" customWidth="1"/>
    <col min="9" max="9" width="1.83203125" customWidth="1"/>
    <col min="10" max="10" width="19.83203125" customWidth="1"/>
    <col min="11" max="11" width="30.83203125" customWidth="1"/>
  </cols>
  <sheetData>
    <row r="1" spans="1:11" ht="28" customHeight="1" x14ac:dyDescent="0.2">
      <c r="A1" s="81" t="s">
        <v>18</v>
      </c>
      <c r="B1" s="82"/>
      <c r="C1" s="82"/>
      <c r="D1" s="82"/>
      <c r="E1" s="82"/>
      <c r="F1" s="82"/>
      <c r="G1" s="82"/>
      <c r="H1" s="82"/>
      <c r="I1" s="82"/>
      <c r="J1" s="82"/>
      <c r="K1" s="83"/>
    </row>
    <row r="2" spans="1:11" ht="28" customHeight="1" x14ac:dyDescent="0.2">
      <c r="A2" s="85" t="str">
        <f>'Beoordelen kwaliteit'!A3</f>
        <v>1.A Beantwoording open vragen</v>
      </c>
      <c r="B2" s="86"/>
      <c r="C2" s="10"/>
      <c r="D2" s="46" t="str">
        <f>'Beoordelaar 1'!C1</f>
        <v>Inschrijver 1</v>
      </c>
      <c r="E2" s="46" t="s">
        <v>8</v>
      </c>
      <c r="F2" s="10"/>
      <c r="G2" s="46" t="str">
        <f>'Beoordelaar 1'!F1</f>
        <v>Inschrijver 2</v>
      </c>
      <c r="H2" s="46" t="s">
        <v>8</v>
      </c>
      <c r="I2" s="10"/>
      <c r="J2" s="46" t="str">
        <f>'Beoordelaar 1'!I1</f>
        <v>Inschrijver 3</v>
      </c>
      <c r="K2" s="46" t="s">
        <v>8</v>
      </c>
    </row>
    <row r="3" spans="1:11" ht="18" customHeight="1" x14ac:dyDescent="0.2">
      <c r="A3" s="73" t="str">
        <f>'Beoordelen kwaliteit'!A4</f>
        <v>1.1 	PLAN VAN AANPAK IMPLEMENTATIE LEERLING INFORMATIESYSTEEM</v>
      </c>
      <c r="B3" s="22" t="s">
        <v>29</v>
      </c>
      <c r="C3" s="11"/>
      <c r="D3" s="26" t="str">
        <f>'Beoordelaar 1'!C3</f>
        <v>Score:</v>
      </c>
      <c r="E3" s="75" t="s">
        <v>9</v>
      </c>
      <c r="F3" s="11"/>
      <c r="G3" s="27" t="str">
        <f>'Beoordelaar 1'!F3</f>
        <v>Score:</v>
      </c>
      <c r="H3" s="75" t="s">
        <v>9</v>
      </c>
      <c r="I3" s="11"/>
      <c r="J3" s="27" t="str">
        <f>'Beoordelaar 1'!I3</f>
        <v>Score:</v>
      </c>
      <c r="K3" s="75" t="s">
        <v>9</v>
      </c>
    </row>
    <row r="4" spans="1:11" ht="18" customHeight="1" x14ac:dyDescent="0.2">
      <c r="A4" s="74"/>
      <c r="B4" s="22" t="s">
        <v>30</v>
      </c>
      <c r="C4" s="11"/>
      <c r="D4" s="26" t="str">
        <f>'Beoordelaar 2'!C3</f>
        <v>Score:</v>
      </c>
      <c r="E4" s="76"/>
      <c r="F4" s="11"/>
      <c r="G4" s="27" t="str">
        <f>'Beoordelaar 2'!F3</f>
        <v>Score:</v>
      </c>
      <c r="H4" s="76"/>
      <c r="I4" s="11"/>
      <c r="J4" s="27" t="str">
        <f>'Beoordelaar 2'!I3</f>
        <v>Score:</v>
      </c>
      <c r="K4" s="76"/>
    </row>
    <row r="5" spans="1:11" ht="18" customHeight="1" x14ac:dyDescent="0.2">
      <c r="A5" s="74"/>
      <c r="B5" s="22" t="s">
        <v>31</v>
      </c>
      <c r="C5" s="11"/>
      <c r="D5" s="26" t="str">
        <f>'Beoordelaar 3'!C3</f>
        <v>Score:</v>
      </c>
      <c r="E5" s="76"/>
      <c r="F5" s="11"/>
      <c r="G5" s="27" t="str">
        <f>'Beoordelaar 3'!F3</f>
        <v>Score:</v>
      </c>
      <c r="H5" s="76"/>
      <c r="I5" s="11"/>
      <c r="J5" s="27" t="str">
        <f>'Beoordelaar 3'!I3</f>
        <v>Score:</v>
      </c>
      <c r="K5" s="76"/>
    </row>
    <row r="6" spans="1:11" ht="18" customHeight="1" x14ac:dyDescent="0.2">
      <c r="A6" s="74"/>
      <c r="B6" s="22" t="s">
        <v>32</v>
      </c>
      <c r="C6" s="11"/>
      <c r="D6" s="26" t="str">
        <f>'Beoordelaar 4'!C3</f>
        <v>Score:</v>
      </c>
      <c r="E6" s="76"/>
      <c r="F6" s="11"/>
      <c r="G6" s="27" t="str">
        <f>'Beoordelaar 4'!F3</f>
        <v>Score:</v>
      </c>
      <c r="H6" s="76"/>
      <c r="I6" s="11"/>
      <c r="J6" s="27" t="str">
        <f>'Beoordelaar 4'!I3</f>
        <v>Score:</v>
      </c>
      <c r="K6" s="76"/>
    </row>
    <row r="7" spans="1:11" ht="18" customHeight="1" x14ac:dyDescent="0.2">
      <c r="A7" s="74"/>
      <c r="B7" s="22" t="s">
        <v>33</v>
      </c>
      <c r="C7" s="11"/>
      <c r="D7" s="26" t="str">
        <f>'Beoordelaar 5'!C3</f>
        <v>Score:</v>
      </c>
      <c r="E7" s="76"/>
      <c r="F7" s="11"/>
      <c r="G7" s="27" t="str">
        <f>'Beoordelaar 5'!F3</f>
        <v>Score:</v>
      </c>
      <c r="H7" s="76"/>
      <c r="I7" s="11"/>
      <c r="J7" s="27" t="str">
        <f>'Beoordelaar 5'!I3</f>
        <v>Score:</v>
      </c>
      <c r="K7" s="76"/>
    </row>
    <row r="8" spans="1:11" ht="20" customHeight="1" x14ac:dyDescent="0.2">
      <c r="A8" s="77" t="s">
        <v>1</v>
      </c>
      <c r="B8" s="78"/>
      <c r="C8" s="12"/>
      <c r="D8" s="24" t="s">
        <v>2</v>
      </c>
      <c r="E8" s="76"/>
      <c r="F8" s="12"/>
      <c r="G8" s="25" t="s">
        <v>2</v>
      </c>
      <c r="H8" s="76"/>
      <c r="I8" s="12"/>
      <c r="J8" s="25" t="s">
        <v>2</v>
      </c>
      <c r="K8" s="76"/>
    </row>
    <row r="9" spans="1:11" ht="20" customHeight="1" x14ac:dyDescent="0.2">
      <c r="A9" s="71"/>
      <c r="B9" s="72"/>
      <c r="C9" s="13"/>
      <c r="D9" s="23" t="str">
        <f>IF(D8="Uitmuntend","€ 2.400",IF(D8="Goed","€ 1.920",IF(D8="Voldoende","€ 0",IF(D8="Matig","- € 4.800",IF(D8="Onvoldoende","KO"," ")))))</f>
        <v xml:space="preserve"> </v>
      </c>
      <c r="E9" s="84"/>
      <c r="F9" s="13"/>
      <c r="G9" s="23" t="str">
        <f>IF(G8="Uitmuntend","€ 2.400",IF(G8="Goed","€ 1.920",IF(G8="Voldoende","€ 0",IF(G8="Matig","- € 4.800",IF(G8="Onvoldoende","KO"," ")))))</f>
        <v xml:space="preserve"> </v>
      </c>
      <c r="H9" s="84"/>
      <c r="I9" s="13"/>
      <c r="J9" s="23" t="str">
        <f>IF(J8="Uitmuntend","€ 2.400",IF(J8="Goed","€ 1.920",IF(J8="Voldoende","€ 0",IF(J8="Matig","- € 4.800",IF(J8="Onvoldoende","KO"," ")))))</f>
        <v xml:space="preserve"> </v>
      </c>
      <c r="K9" s="84"/>
    </row>
    <row r="10" spans="1:11" ht="18" customHeight="1" x14ac:dyDescent="0.2">
      <c r="A10" s="73" t="str">
        <f>'Beoordelen kwaliteit'!A6</f>
        <v>1.2 	GEBRUIKERS ERVARINGEN/ TRAININGEN / KWALITEIT EN FLEXIBILITEIT NA IMPLEMENTATIE</v>
      </c>
      <c r="B10" s="22" t="str">
        <f>B3</f>
        <v>Beoordelaar 1</v>
      </c>
      <c r="C10" s="11"/>
      <c r="D10" s="26" t="str">
        <f>'Beoordelaar 1'!C5</f>
        <v>Score:</v>
      </c>
      <c r="E10" s="75" t="s">
        <v>9</v>
      </c>
      <c r="F10" s="11"/>
      <c r="G10" s="27" t="str">
        <f>'Beoordelaar 1'!F5</f>
        <v>Score:</v>
      </c>
      <c r="H10" s="75" t="s">
        <v>9</v>
      </c>
      <c r="I10" s="11"/>
      <c r="J10" s="27" t="str">
        <f>'Beoordelaar 1'!I5</f>
        <v>Score:</v>
      </c>
      <c r="K10" s="75" t="s">
        <v>9</v>
      </c>
    </row>
    <row r="11" spans="1:11" ht="18" customHeight="1" x14ac:dyDescent="0.2">
      <c r="A11" s="74"/>
      <c r="B11" s="22" t="str">
        <f>B4</f>
        <v>Beoordelaar 2</v>
      </c>
      <c r="C11" s="11"/>
      <c r="D11" s="26" t="str">
        <f>'Beoordelaar 2'!C5</f>
        <v>Score:</v>
      </c>
      <c r="E11" s="76"/>
      <c r="F11" s="11"/>
      <c r="G11" s="27" t="str">
        <f>'Beoordelaar 2'!F5</f>
        <v>Score:</v>
      </c>
      <c r="H11" s="76"/>
      <c r="I11" s="11"/>
      <c r="J11" s="27" t="str">
        <f>'Beoordelaar 2'!I5</f>
        <v>Score:</v>
      </c>
      <c r="K11" s="76"/>
    </row>
    <row r="12" spans="1:11" ht="18" customHeight="1" x14ac:dyDescent="0.2">
      <c r="A12" s="74"/>
      <c r="B12" s="22" t="str">
        <f>B5</f>
        <v>Beoordelaar 3</v>
      </c>
      <c r="C12" s="11"/>
      <c r="D12" s="26" t="str">
        <f>'Beoordelaar 3'!C5</f>
        <v>Score:</v>
      </c>
      <c r="E12" s="76"/>
      <c r="F12" s="11"/>
      <c r="G12" s="27" t="str">
        <f>'Beoordelaar 3'!F5</f>
        <v>Score:</v>
      </c>
      <c r="H12" s="76"/>
      <c r="I12" s="11"/>
      <c r="J12" s="27" t="str">
        <f>'Beoordelaar 3'!I5</f>
        <v>Score:</v>
      </c>
      <c r="K12" s="76"/>
    </row>
    <row r="13" spans="1:11" ht="18" customHeight="1" x14ac:dyDescent="0.2">
      <c r="A13" s="74"/>
      <c r="B13" s="22" t="str">
        <f>B6</f>
        <v>Beoordelaar 4</v>
      </c>
      <c r="C13" s="11"/>
      <c r="D13" s="26" t="str">
        <f>'Beoordelaar 4'!C5</f>
        <v>Score:</v>
      </c>
      <c r="E13" s="76"/>
      <c r="F13" s="11"/>
      <c r="G13" s="27" t="str">
        <f>'Beoordelaar 4'!F5</f>
        <v>Score:</v>
      </c>
      <c r="H13" s="76"/>
      <c r="I13" s="11"/>
      <c r="J13" s="27" t="str">
        <f>'Beoordelaar 4'!I5</f>
        <v>Score:</v>
      </c>
      <c r="K13" s="76"/>
    </row>
    <row r="14" spans="1:11" ht="18" customHeight="1" x14ac:dyDescent="0.2">
      <c r="A14" s="74"/>
      <c r="B14" s="22" t="str">
        <f>B7</f>
        <v>Beoordelaar 5</v>
      </c>
      <c r="C14" s="11"/>
      <c r="D14" s="26" t="str">
        <f>'Beoordelaar 5'!C5</f>
        <v>Score:</v>
      </c>
      <c r="E14" s="76"/>
      <c r="F14" s="11"/>
      <c r="G14" s="27" t="str">
        <f>'Beoordelaar 5'!F5</f>
        <v>Score:</v>
      </c>
      <c r="H14" s="76"/>
      <c r="I14" s="11"/>
      <c r="J14" s="27" t="str">
        <f>'Beoordelaar 5'!I5</f>
        <v>Score:</v>
      </c>
      <c r="K14" s="76"/>
    </row>
    <row r="15" spans="1:11" ht="20" customHeight="1" x14ac:dyDescent="0.2">
      <c r="A15" s="77" t="s">
        <v>1</v>
      </c>
      <c r="B15" s="78"/>
      <c r="C15" s="12"/>
      <c r="D15" s="24" t="s">
        <v>2</v>
      </c>
      <c r="E15" s="76"/>
      <c r="F15" s="12"/>
      <c r="G15" s="25" t="s">
        <v>2</v>
      </c>
      <c r="H15" s="76"/>
      <c r="I15" s="12"/>
      <c r="J15" s="25" t="s">
        <v>2</v>
      </c>
      <c r="K15" s="76"/>
    </row>
    <row r="16" spans="1:11" ht="20" customHeight="1" x14ac:dyDescent="0.2">
      <c r="A16" s="71"/>
      <c r="B16" s="72"/>
      <c r="C16" s="13"/>
      <c r="D16" s="23" t="str">
        <f>IF(D15="Uitmuntend","€ 2.400",IF(D15="Goed","€ 1.920",IF(D15="Voldoende","€ 0",IF(D15="Matig","- € 4.800",IF(D15="Onvoldoende","KO"," ")))))</f>
        <v xml:space="preserve"> </v>
      </c>
      <c r="E16" s="84"/>
      <c r="F16" s="13"/>
      <c r="G16" s="23" t="str">
        <f>IF(G15="Uitmuntend","€ 2.400",IF(G15="Goed","€ 1.920",IF(G15="Voldoende","€ 0",IF(G15="Matig","- € 4.800",IF(G15="Onvoldoende","KO"," ")))))</f>
        <v xml:space="preserve"> </v>
      </c>
      <c r="H16" s="84"/>
      <c r="I16" s="13"/>
      <c r="J16" s="23" t="str">
        <f>IF(J15="Uitmuntend","€ 2.400",IF(J15="Goed","€ 1.920",IF(J15="Voldoende","€ 0",IF(J15="Matig","- € 4.800",IF(J15="Onvoldoende","KO"," ")))))</f>
        <v xml:space="preserve"> </v>
      </c>
      <c r="K16" s="84"/>
    </row>
    <row r="17" spans="1:11" ht="18" customHeight="1" x14ac:dyDescent="0.2">
      <c r="A17" s="73" t="str">
        <f>'Beoordelen kwaliteit'!A8</f>
        <v>1.3	 AANVRAGEN VANUIT OPDRACHTGEVER AAN DE HELPDESK VAN INSCHRIJVER</v>
      </c>
      <c r="B17" s="22" t="str">
        <f>B3</f>
        <v>Beoordelaar 1</v>
      </c>
      <c r="C17" s="11"/>
      <c r="D17" s="26" t="str">
        <f>'Beoordelaar 1'!C7</f>
        <v>Score:</v>
      </c>
      <c r="E17" s="75" t="s">
        <v>9</v>
      </c>
      <c r="F17" s="11"/>
      <c r="G17" s="27" t="str">
        <f>'Beoordelaar 1'!F7</f>
        <v>Score:</v>
      </c>
      <c r="H17" s="75" t="s">
        <v>9</v>
      </c>
      <c r="I17" s="11"/>
      <c r="J17" s="27" t="str">
        <f>'Beoordelaar 1'!I7</f>
        <v>Score:</v>
      </c>
      <c r="K17" s="75" t="s">
        <v>9</v>
      </c>
    </row>
    <row r="18" spans="1:11" ht="18" customHeight="1" x14ac:dyDescent="0.2">
      <c r="A18" s="74"/>
      <c r="B18" s="22" t="str">
        <f>B4</f>
        <v>Beoordelaar 2</v>
      </c>
      <c r="C18" s="11"/>
      <c r="D18" s="26" t="str">
        <f>'Beoordelaar 2'!C7</f>
        <v>Score:</v>
      </c>
      <c r="E18" s="76"/>
      <c r="F18" s="11"/>
      <c r="G18" s="27" t="str">
        <f>'Beoordelaar 2'!F7</f>
        <v>Score:</v>
      </c>
      <c r="H18" s="76"/>
      <c r="I18" s="11"/>
      <c r="J18" s="27" t="str">
        <f>'Beoordelaar 2'!I7</f>
        <v>Score:</v>
      </c>
      <c r="K18" s="76"/>
    </row>
    <row r="19" spans="1:11" ht="18" customHeight="1" x14ac:dyDescent="0.2">
      <c r="A19" s="74"/>
      <c r="B19" s="22" t="str">
        <f>B5</f>
        <v>Beoordelaar 3</v>
      </c>
      <c r="C19" s="11"/>
      <c r="D19" s="26" t="str">
        <f>'Beoordelaar 3'!C7</f>
        <v>Score:</v>
      </c>
      <c r="E19" s="76"/>
      <c r="F19" s="11"/>
      <c r="G19" s="27" t="str">
        <f>'Beoordelaar 3'!F7</f>
        <v>Score:</v>
      </c>
      <c r="H19" s="76"/>
      <c r="I19" s="11"/>
      <c r="J19" s="27" t="str">
        <f>'Beoordelaar 3'!I7</f>
        <v>Score:</v>
      </c>
      <c r="K19" s="76"/>
    </row>
    <row r="20" spans="1:11" ht="18" customHeight="1" x14ac:dyDescent="0.2">
      <c r="A20" s="74"/>
      <c r="B20" s="22" t="str">
        <f>B6</f>
        <v>Beoordelaar 4</v>
      </c>
      <c r="C20" s="11"/>
      <c r="D20" s="26" t="str">
        <f>'Beoordelaar 4'!C7</f>
        <v>Score:</v>
      </c>
      <c r="E20" s="76"/>
      <c r="F20" s="11"/>
      <c r="G20" s="27" t="str">
        <f>'Beoordelaar 4'!F7</f>
        <v>Score:</v>
      </c>
      <c r="H20" s="76"/>
      <c r="I20" s="11"/>
      <c r="J20" s="27" t="str">
        <f>'Beoordelaar 4'!I7</f>
        <v>Score:</v>
      </c>
      <c r="K20" s="76"/>
    </row>
    <row r="21" spans="1:11" ht="18" customHeight="1" x14ac:dyDescent="0.2">
      <c r="A21" s="74"/>
      <c r="B21" s="22" t="str">
        <f>B7</f>
        <v>Beoordelaar 5</v>
      </c>
      <c r="C21" s="11"/>
      <c r="D21" s="26" t="str">
        <f>'Beoordelaar 5'!C7</f>
        <v>Score:</v>
      </c>
      <c r="E21" s="76"/>
      <c r="F21" s="11"/>
      <c r="G21" s="27" t="str">
        <f>'Beoordelaar 5'!F7</f>
        <v>Score:</v>
      </c>
      <c r="H21" s="76"/>
      <c r="I21" s="11"/>
      <c r="J21" s="27" t="str">
        <f>'Beoordelaar 5'!I7</f>
        <v>Score:</v>
      </c>
      <c r="K21" s="76"/>
    </row>
    <row r="22" spans="1:11" ht="20" customHeight="1" x14ac:dyDescent="0.2">
      <c r="A22" s="77" t="s">
        <v>1</v>
      </c>
      <c r="B22" s="78"/>
      <c r="C22" s="12"/>
      <c r="D22" s="24" t="s">
        <v>2</v>
      </c>
      <c r="E22" s="76"/>
      <c r="F22" s="12"/>
      <c r="G22" s="25" t="s">
        <v>2</v>
      </c>
      <c r="H22" s="76"/>
      <c r="I22" s="12"/>
      <c r="J22" s="25" t="s">
        <v>2</v>
      </c>
      <c r="K22" s="76"/>
    </row>
    <row r="23" spans="1:11" ht="20" customHeight="1" x14ac:dyDescent="0.2">
      <c r="A23" s="71"/>
      <c r="B23" s="72"/>
      <c r="C23" s="13"/>
      <c r="D23" s="23" t="str">
        <f>IF(D22="Uitmuntend","€ 2.400",IF(D22="Goed","€ 1.920",IF(D22="Voldoende","€ 0",IF(D22="Matig","- € 4.800",IF(D22="Onvoldoende","KO"," ")))))</f>
        <v xml:space="preserve"> </v>
      </c>
      <c r="E23" s="41"/>
      <c r="F23" s="13"/>
      <c r="G23" s="23" t="str">
        <f>IF(G22="Uitmuntend","€ 2.400",IF(G22="Goed","€ 1.920",IF(G22="Voldoende","€ 0",IF(G22="Matig","- € 4.800",IF(G22="Onvoldoende","KO"," ")))))</f>
        <v xml:space="preserve"> </v>
      </c>
      <c r="H23" s="41"/>
      <c r="I23" s="13"/>
      <c r="J23" s="23" t="str">
        <f>IF(J22="Uitmuntend","€ 2.400",IF(J22="Goed","€ 1.920",IF(J22="Voldoende","€ 0",IF(J22="Matig","- € 4.800",IF(J22="Onvoldoende","KO"," ")))))</f>
        <v xml:space="preserve"> </v>
      </c>
      <c r="K23" s="41"/>
    </row>
    <row r="24" spans="1:11" ht="20" customHeight="1" x14ac:dyDescent="0.2">
      <c r="A24" s="73" t="str">
        <f>'Beoordelen kwaliteit'!A10</f>
        <v>1.4	 DUURZAAMHEID EN MVO</v>
      </c>
      <c r="B24" s="22" t="str">
        <f>B10</f>
        <v>Beoordelaar 1</v>
      </c>
      <c r="C24" s="11"/>
      <c r="D24" s="26" t="str">
        <f>'Beoordelaar 1'!C9</f>
        <v>Score:</v>
      </c>
      <c r="E24" s="75" t="s">
        <v>9</v>
      </c>
      <c r="F24" s="11"/>
      <c r="G24" s="26" t="str">
        <f>'Beoordelaar 1'!F9</f>
        <v>Score:</v>
      </c>
      <c r="H24" s="75" t="s">
        <v>9</v>
      </c>
      <c r="I24" s="11"/>
      <c r="J24" s="26" t="str">
        <f>'Beoordelaar 1'!I9</f>
        <v>Score:</v>
      </c>
      <c r="K24" s="75" t="s">
        <v>9</v>
      </c>
    </row>
    <row r="25" spans="1:11" ht="20" customHeight="1" x14ac:dyDescent="0.2">
      <c r="A25" s="74"/>
      <c r="B25" s="22" t="str">
        <f>B11</f>
        <v>Beoordelaar 2</v>
      </c>
      <c r="C25" s="11"/>
      <c r="D25" s="26" t="str">
        <f>'Beoordelaar 2'!C9</f>
        <v>Score:</v>
      </c>
      <c r="E25" s="76"/>
      <c r="F25" s="11"/>
      <c r="G25" s="26" t="str">
        <f>'Beoordelaar 2'!F9</f>
        <v>Score:</v>
      </c>
      <c r="H25" s="76"/>
      <c r="I25" s="11"/>
      <c r="J25" s="27" t="str">
        <f>'Beoordelaar 2'!I9</f>
        <v>Score:</v>
      </c>
      <c r="K25" s="76"/>
    </row>
    <row r="26" spans="1:11" ht="20" customHeight="1" x14ac:dyDescent="0.2">
      <c r="A26" s="74"/>
      <c r="B26" s="22" t="str">
        <f>B12</f>
        <v>Beoordelaar 3</v>
      </c>
      <c r="C26" s="11"/>
      <c r="D26" s="26" t="str">
        <f>'Beoordelaar 3'!C9</f>
        <v>Score:</v>
      </c>
      <c r="E26" s="76"/>
      <c r="F26" s="11"/>
      <c r="G26" s="26" t="str">
        <f>'Beoordelaar 3'!F9</f>
        <v>Score:</v>
      </c>
      <c r="H26" s="76"/>
      <c r="I26" s="11"/>
      <c r="J26" s="27" t="str">
        <f>'Beoordelaar 3'!I9</f>
        <v>Score:</v>
      </c>
      <c r="K26" s="76"/>
    </row>
    <row r="27" spans="1:11" ht="20" customHeight="1" x14ac:dyDescent="0.2">
      <c r="A27" s="74"/>
      <c r="B27" s="22" t="str">
        <f>B13</f>
        <v>Beoordelaar 4</v>
      </c>
      <c r="C27" s="11"/>
      <c r="D27" s="26" t="str">
        <f>'Beoordelaar 4'!C9</f>
        <v>Score:</v>
      </c>
      <c r="E27" s="76"/>
      <c r="F27" s="11"/>
      <c r="G27" s="26" t="str">
        <f>'Beoordelaar 4'!F9</f>
        <v>Score:</v>
      </c>
      <c r="H27" s="76"/>
      <c r="I27" s="11"/>
      <c r="J27" s="27" t="str">
        <f>'Beoordelaar 4'!I9</f>
        <v>Score:</v>
      </c>
      <c r="K27" s="76"/>
    </row>
    <row r="28" spans="1:11" ht="20" customHeight="1" x14ac:dyDescent="0.2">
      <c r="A28" s="74"/>
      <c r="B28" s="22" t="str">
        <f>B14</f>
        <v>Beoordelaar 5</v>
      </c>
      <c r="C28" s="11"/>
      <c r="D28" s="26" t="str">
        <f>'Beoordelaar 5'!C9</f>
        <v>Score:</v>
      </c>
      <c r="E28" s="76"/>
      <c r="F28" s="11"/>
      <c r="G28" s="26" t="str">
        <f>'Beoordelaar 5'!F9</f>
        <v>Score:</v>
      </c>
      <c r="H28" s="76"/>
      <c r="I28" s="11"/>
      <c r="J28" s="27" t="str">
        <f>'Beoordelaar 5'!I9</f>
        <v>Score:</v>
      </c>
      <c r="K28" s="76"/>
    </row>
    <row r="29" spans="1:11" ht="20" customHeight="1" x14ac:dyDescent="0.2">
      <c r="A29" s="77" t="s">
        <v>1</v>
      </c>
      <c r="B29" s="78"/>
      <c r="C29" s="12"/>
      <c r="D29" s="24" t="s">
        <v>2</v>
      </c>
      <c r="E29" s="76"/>
      <c r="F29" s="12"/>
      <c r="G29" s="25" t="s">
        <v>2</v>
      </c>
      <c r="H29" s="76"/>
      <c r="I29" s="12"/>
      <c r="J29" s="25" t="s">
        <v>2</v>
      </c>
      <c r="K29" s="76"/>
    </row>
    <row r="30" spans="1:11" ht="20" customHeight="1" x14ac:dyDescent="0.2">
      <c r="A30" s="71"/>
      <c r="B30" s="72"/>
      <c r="C30" s="13"/>
      <c r="D30" s="23" t="str">
        <f>IF(D29="Uitmuntend","€ 1.200",IF(D29="Goed","€ 960",IF(D29="Voldoende","€0",IF(D29="Matig","- € 2.400",IF(D29="Onvoldoende","KO"," ")))))</f>
        <v xml:space="preserve"> </v>
      </c>
      <c r="E30" s="41"/>
      <c r="F30" s="13"/>
      <c r="G30" s="23" t="str">
        <f>IF(G29="Uitmuntend","€ 1.200",IF(G29="Goed","€ 960",IF(G29="Voldoende","€0",IF(G29="Matig","- € 2.400",IF(G29="Onvoldoende","KO"," ")))))</f>
        <v xml:space="preserve"> </v>
      </c>
      <c r="H30" s="41"/>
      <c r="I30" s="13"/>
      <c r="J30" s="23" t="str">
        <f>IF(J29="Uitmuntend","€ 1.200",IF(J29="Goed","€ 960",IF(J29="Voldoende","€0",IF(J29="Matig","- € 2.400",IF(J29="Onvoldoende","KO"," ")))))</f>
        <v xml:space="preserve"> </v>
      </c>
      <c r="K30" s="41"/>
    </row>
    <row r="31" spans="1:11" ht="18" customHeight="1" x14ac:dyDescent="0.2">
      <c r="A31" s="73" t="str">
        <f>'Beoordelen kwaliteit'!A12</f>
        <v>1.5 	NICE TO HAVE FUNCTIONALITEITEN</v>
      </c>
      <c r="B31" s="22" t="str">
        <f>B17</f>
        <v>Beoordelaar 1</v>
      </c>
      <c r="C31" s="11"/>
      <c r="D31" s="26" t="str">
        <f>'Beoordelaar 1'!C11</f>
        <v>Score:</v>
      </c>
      <c r="E31" s="75" t="s">
        <v>9</v>
      </c>
      <c r="F31" s="11"/>
      <c r="G31" s="26" t="str">
        <f>'Beoordelaar 1'!F11</f>
        <v>Score:</v>
      </c>
      <c r="H31" s="75" t="s">
        <v>9</v>
      </c>
      <c r="I31" s="11"/>
      <c r="J31" s="26" t="str">
        <f>'Beoordelaar 1'!I11</f>
        <v>Score:</v>
      </c>
      <c r="K31" s="75" t="s">
        <v>9</v>
      </c>
    </row>
    <row r="32" spans="1:11" ht="18" customHeight="1" x14ac:dyDescent="0.2">
      <c r="A32" s="74"/>
      <c r="B32" s="22" t="str">
        <f>B18</f>
        <v>Beoordelaar 2</v>
      </c>
      <c r="C32" s="11"/>
      <c r="D32" s="26" t="str">
        <f>'Beoordelaar 2'!C11</f>
        <v>Score:</v>
      </c>
      <c r="E32" s="76"/>
      <c r="F32" s="11"/>
      <c r="G32" s="26" t="str">
        <f>'Beoordelaar 2'!F11</f>
        <v>Score:</v>
      </c>
      <c r="H32" s="76"/>
      <c r="I32" s="11"/>
      <c r="J32" s="26" t="str">
        <f>'Beoordelaar 2'!I11</f>
        <v>Score:</v>
      </c>
      <c r="K32" s="76"/>
    </row>
    <row r="33" spans="1:11" ht="18" customHeight="1" x14ac:dyDescent="0.2">
      <c r="A33" s="74"/>
      <c r="B33" s="22" t="str">
        <f>B19</f>
        <v>Beoordelaar 3</v>
      </c>
      <c r="C33" s="11"/>
      <c r="D33" s="26" t="str">
        <f>'Beoordelaar 3'!C11</f>
        <v>Score:</v>
      </c>
      <c r="E33" s="76"/>
      <c r="F33" s="11"/>
      <c r="G33" s="26" t="str">
        <f>'Beoordelaar 3'!F11</f>
        <v>Score:</v>
      </c>
      <c r="H33" s="76"/>
      <c r="I33" s="11"/>
      <c r="J33" s="26" t="str">
        <f>'Beoordelaar 3'!I11</f>
        <v>Score:</v>
      </c>
      <c r="K33" s="76"/>
    </row>
    <row r="34" spans="1:11" ht="18" customHeight="1" x14ac:dyDescent="0.2">
      <c r="A34" s="74"/>
      <c r="B34" s="22" t="str">
        <f>B20</f>
        <v>Beoordelaar 4</v>
      </c>
      <c r="C34" s="11"/>
      <c r="D34" s="26" t="str">
        <f>'Beoordelaar 4'!C11</f>
        <v>Score:</v>
      </c>
      <c r="E34" s="76"/>
      <c r="F34" s="11"/>
      <c r="G34" s="26" t="str">
        <f>'Beoordelaar 4'!F11</f>
        <v>Score:</v>
      </c>
      <c r="H34" s="76"/>
      <c r="I34" s="11"/>
      <c r="J34" s="26" t="str">
        <f>'Beoordelaar 4'!I11</f>
        <v>Score:</v>
      </c>
      <c r="K34" s="76"/>
    </row>
    <row r="35" spans="1:11" ht="18" customHeight="1" x14ac:dyDescent="0.2">
      <c r="A35" s="74"/>
      <c r="B35" s="22" t="str">
        <f>B21</f>
        <v>Beoordelaar 5</v>
      </c>
      <c r="C35" s="11"/>
      <c r="D35" s="26" t="str">
        <f>'Beoordelaar 5'!C11</f>
        <v>Score:</v>
      </c>
      <c r="E35" s="76"/>
      <c r="F35" s="11"/>
      <c r="G35" s="26" t="str">
        <f>'Beoordelaar 5'!F11</f>
        <v>Score:</v>
      </c>
      <c r="H35" s="76"/>
      <c r="I35" s="11"/>
      <c r="J35" s="26" t="str">
        <f>'Beoordelaar 5'!I11</f>
        <v>Score:</v>
      </c>
      <c r="K35" s="76"/>
    </row>
    <row r="36" spans="1:11" ht="20" customHeight="1" x14ac:dyDescent="0.2">
      <c r="A36" s="77" t="s">
        <v>1</v>
      </c>
      <c r="B36" s="78"/>
      <c r="C36" s="12"/>
      <c r="D36" s="24" t="s">
        <v>2</v>
      </c>
      <c r="E36" s="76"/>
      <c r="F36" s="12"/>
      <c r="G36" s="25" t="s">
        <v>2</v>
      </c>
      <c r="H36" s="76"/>
      <c r="I36" s="12"/>
      <c r="J36" s="25" t="s">
        <v>2</v>
      </c>
      <c r="K36" s="76"/>
    </row>
    <row r="37" spans="1:11" ht="20" customHeight="1" x14ac:dyDescent="0.2">
      <c r="A37" s="71"/>
      <c r="B37" s="72"/>
      <c r="C37" s="13"/>
      <c r="D37" s="23" t="str">
        <f>IF(D36="Uitmuntend","€ 1.200",IF(D36="Goed","€ 960",IF(D36="Voldoende","€0",IF(D36="Matig","- € 2.400",IF(D36="Onvoldoende","- € 3.000"," ")))))</f>
        <v xml:space="preserve"> </v>
      </c>
      <c r="E37" s="41"/>
      <c r="F37" s="13"/>
      <c r="G37" s="23" t="str">
        <f>IF(G36="Uitmuntend","€ 1.200",IF(G36="Goed","€ 960",IF(G36="Voldoende","€0",IF(G36="Matig","- € 2.400",IF(G36="Onvoldoende","- € 3.000"," ")))))</f>
        <v xml:space="preserve"> </v>
      </c>
      <c r="H37" s="41"/>
      <c r="I37" s="13"/>
      <c r="J37" s="23" t="str">
        <f>IF(J36="Uitmuntend","€ 1.200",IF(J36="Goed","€ 960",IF(J36="Voldoende","€0",IF(J36="Matig","- € 2.400",IF(J36="Onvoldoende","- € 3.000"," ")))))</f>
        <v xml:space="preserve"> </v>
      </c>
      <c r="K37" s="41"/>
    </row>
    <row r="38" spans="1:11" ht="20" customHeight="1" x14ac:dyDescent="0.2">
      <c r="A38" s="73" t="str">
        <f>'Beoordelen kwaliteit'!A14</f>
        <v>1.6 	Testomgeving</v>
      </c>
      <c r="B38" s="22" t="str">
        <f>B24</f>
        <v>Beoordelaar 1</v>
      </c>
      <c r="C38" s="11"/>
      <c r="D38" s="26" t="str">
        <f>'Beoordelaar 1'!C13</f>
        <v>Score:</v>
      </c>
      <c r="E38" s="75" t="s">
        <v>9</v>
      </c>
      <c r="F38" s="11"/>
      <c r="G38" s="26" t="str">
        <f>'Beoordelaar 1'!F13</f>
        <v>Score:</v>
      </c>
      <c r="H38" s="75" t="s">
        <v>9</v>
      </c>
      <c r="I38" s="11"/>
      <c r="J38" s="26" t="str">
        <f>'Beoordelaar 1'!I13</f>
        <v>Score:</v>
      </c>
      <c r="K38" s="75" t="s">
        <v>9</v>
      </c>
    </row>
    <row r="39" spans="1:11" ht="20" customHeight="1" x14ac:dyDescent="0.2">
      <c r="A39" s="74"/>
      <c r="B39" s="22" t="str">
        <f>B25</f>
        <v>Beoordelaar 2</v>
      </c>
      <c r="C39" s="11"/>
      <c r="D39" s="26" t="str">
        <f>'Beoordelaar 2'!C13</f>
        <v>Score:</v>
      </c>
      <c r="E39" s="76"/>
      <c r="F39" s="11"/>
      <c r="G39" s="26" t="str">
        <f>'Beoordelaar 2'!F13</f>
        <v>Score:</v>
      </c>
      <c r="H39" s="76"/>
      <c r="I39" s="11"/>
      <c r="J39" s="26" t="str">
        <f>'Beoordelaar 2'!I13</f>
        <v>Score:</v>
      </c>
      <c r="K39" s="76"/>
    </row>
    <row r="40" spans="1:11" ht="20" customHeight="1" x14ac:dyDescent="0.2">
      <c r="A40" s="74"/>
      <c r="B40" s="22" t="str">
        <f>B26</f>
        <v>Beoordelaar 3</v>
      </c>
      <c r="C40" s="11"/>
      <c r="D40" s="26" t="str">
        <f>'Beoordelaar 3'!C13</f>
        <v>Score:</v>
      </c>
      <c r="E40" s="76"/>
      <c r="F40" s="11"/>
      <c r="G40" s="26" t="str">
        <f>'Beoordelaar 3'!F13</f>
        <v>Score:</v>
      </c>
      <c r="H40" s="76"/>
      <c r="I40" s="11"/>
      <c r="J40" s="26" t="str">
        <f>'Beoordelaar 3'!I13</f>
        <v>Score:</v>
      </c>
      <c r="K40" s="76"/>
    </row>
    <row r="41" spans="1:11" ht="20" customHeight="1" x14ac:dyDescent="0.2">
      <c r="A41" s="74"/>
      <c r="B41" s="22" t="str">
        <f>B27</f>
        <v>Beoordelaar 4</v>
      </c>
      <c r="C41" s="11"/>
      <c r="D41" s="26" t="str">
        <f>'Beoordelaar 4'!C13</f>
        <v>Score:</v>
      </c>
      <c r="E41" s="76"/>
      <c r="F41" s="11"/>
      <c r="G41" s="26" t="str">
        <f>'Beoordelaar 4'!F13</f>
        <v>Score:</v>
      </c>
      <c r="H41" s="76"/>
      <c r="I41" s="11"/>
      <c r="J41" s="26" t="str">
        <f>'Beoordelaar 4'!I13</f>
        <v>Score:</v>
      </c>
      <c r="K41" s="76"/>
    </row>
    <row r="42" spans="1:11" ht="20" customHeight="1" x14ac:dyDescent="0.2">
      <c r="A42" s="74"/>
      <c r="B42" s="22" t="str">
        <f>B28</f>
        <v>Beoordelaar 5</v>
      </c>
      <c r="C42" s="11"/>
      <c r="D42" s="26" t="str">
        <f>'Beoordelaar 5'!C13</f>
        <v>Score:</v>
      </c>
      <c r="E42" s="76"/>
      <c r="F42" s="11"/>
      <c r="G42" s="26" t="str">
        <f>'Beoordelaar 5'!F13</f>
        <v>Score:</v>
      </c>
      <c r="H42" s="76"/>
      <c r="I42" s="11"/>
      <c r="J42" s="26" t="str">
        <f>'Beoordelaar 5'!I13</f>
        <v>Score:</v>
      </c>
      <c r="K42" s="76"/>
    </row>
    <row r="43" spans="1:11" ht="20" customHeight="1" x14ac:dyDescent="0.2">
      <c r="A43" s="77" t="s">
        <v>1</v>
      </c>
      <c r="B43" s="78"/>
      <c r="C43" s="12"/>
      <c r="D43" s="24" t="s">
        <v>2</v>
      </c>
      <c r="E43" s="76"/>
      <c r="F43" s="12"/>
      <c r="G43" s="25" t="s">
        <v>2</v>
      </c>
      <c r="H43" s="76"/>
      <c r="I43" s="12"/>
      <c r="J43" s="25" t="s">
        <v>2</v>
      </c>
      <c r="K43" s="76"/>
    </row>
    <row r="44" spans="1:11" ht="20" customHeight="1" x14ac:dyDescent="0.2">
      <c r="A44" s="71"/>
      <c r="B44" s="72"/>
      <c r="C44" s="13"/>
      <c r="D44" s="23" t="str">
        <f>IF(D43="Uitmuntend","€ 2.400",IF(D43="Goed","€ 1.920",IF(D43="Voldoende","€ 0",IF(D43="Matig","- € 4.800",IF(D43="Onvoldoende","KO"," ")))))</f>
        <v xml:space="preserve"> </v>
      </c>
      <c r="E44" s="41"/>
      <c r="F44" s="13"/>
      <c r="G44" s="23" t="str">
        <f>IF(G43="Uitmuntend","€ 2.400",IF(G43="Goed","€ 1.920",IF(G43="Voldoende","€ 0",IF(G43="Matig","- € 4.800",IF(G43="Onvoldoende","KO"," ")))))</f>
        <v xml:space="preserve"> </v>
      </c>
      <c r="H44" s="41"/>
      <c r="I44" s="13"/>
      <c r="J44" s="23" t="str">
        <f>IF(J43="Uitmuntend","€ 2.400",IF(J43="Goed","€ 1.920",IF(J43="Voldoende","€ 0",IF(J43="Matig","- € 4.800",IF(J43="Onvoldoende","KO"," ")))))</f>
        <v xml:space="preserve"> </v>
      </c>
      <c r="K44" s="41"/>
    </row>
    <row r="45" spans="1:11" s="8" customFormat="1" ht="28" customHeight="1" x14ac:dyDescent="0.2">
      <c r="A45" s="79" t="s">
        <v>19</v>
      </c>
      <c r="B45" s="80"/>
      <c r="C45" s="14"/>
      <c r="D45" s="40" t="e">
        <f>SUM(D9+D16+D23+D30+D37+D44)</f>
        <v>#VALUE!</v>
      </c>
      <c r="E45" s="28"/>
      <c r="F45" s="14"/>
      <c r="G45" s="40" t="e">
        <f>SUM(G9+G16+G23+G30+G37+G44)</f>
        <v>#VALUE!</v>
      </c>
      <c r="H45" s="28"/>
      <c r="I45" s="14"/>
      <c r="J45" s="40" t="e">
        <f>SUM(J9+J16+J23+J30+J37+J44)</f>
        <v>#VALUE!</v>
      </c>
      <c r="K45" s="28"/>
    </row>
  </sheetData>
  <sheetProtection algorithmName="SHA-512" hashValue="tQrfVhZGHiwouMG0dOMfX71JwcOO5npkw1gWG1bvx7ej8WCmYi5Pr7gwAJwQ2FNVJRz1TGy+K2iaLh6Cpg4Sbw==" saltValue="HR8JOYdNO1EwSFRTcLXTAQ==" spinCount="100000" sheet="1" objects="1" scenarios="1"/>
  <mergeCells count="39">
    <mergeCell ref="A44:B44"/>
    <mergeCell ref="A37:B37"/>
    <mergeCell ref="A38:A42"/>
    <mergeCell ref="E38:E43"/>
    <mergeCell ref="H38:H43"/>
    <mergeCell ref="K38:K43"/>
    <mergeCell ref="A43:B43"/>
    <mergeCell ref="A31:A35"/>
    <mergeCell ref="E31:E36"/>
    <mergeCell ref="H31:H36"/>
    <mergeCell ref="K31:K36"/>
    <mergeCell ref="A36:B36"/>
    <mergeCell ref="A8:B8"/>
    <mergeCell ref="A15:B15"/>
    <mergeCell ref="A16:B16"/>
    <mergeCell ref="A9:B9"/>
    <mergeCell ref="A17:A21"/>
    <mergeCell ref="A45:B45"/>
    <mergeCell ref="A23:B23"/>
    <mergeCell ref="A1:K1"/>
    <mergeCell ref="K3:K9"/>
    <mergeCell ref="K10:K16"/>
    <mergeCell ref="K17:K22"/>
    <mergeCell ref="A2:B2"/>
    <mergeCell ref="A22:B22"/>
    <mergeCell ref="H3:H9"/>
    <mergeCell ref="H10:H16"/>
    <mergeCell ref="H17:H22"/>
    <mergeCell ref="E3:E9"/>
    <mergeCell ref="E10:E16"/>
    <mergeCell ref="E17:E22"/>
    <mergeCell ref="A3:A7"/>
    <mergeCell ref="A10:A14"/>
    <mergeCell ref="A30:B30"/>
    <mergeCell ref="A24:A28"/>
    <mergeCell ref="E24:E29"/>
    <mergeCell ref="H24:H29"/>
    <mergeCell ref="K24:K29"/>
    <mergeCell ref="A29:B29"/>
  </mergeCells>
  <phoneticPr fontId="16" type="noConversion"/>
  <dataValidations count="1">
    <dataValidation type="list" errorStyle="warning" allowBlank="1" showErrorMessage="1" sqref="I22:J22 I15:J15 I8:J8 D8 D15 D22 F22:G22 F8:G8 F15:G15 I29:J29 D29 F29:G29 I36:J36 D36 F36:G36 I43:J43 D43 F43:G43" xr:uid="{00000000-0002-0000-0400-000000000000}">
      <formula1>SCORE</formula1>
    </dataValidation>
  </dataValidations>
  <pageMargins left="0.7" right="0.7" top="0.75" bottom="0.75" header="0.3" footer="0.3"/>
  <pageSetup paperSize="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58CE-26B0-6F47-B4B0-FE67941229FD}">
  <dimension ref="A1:G15"/>
  <sheetViews>
    <sheetView showGridLines="0" topLeftCell="A2" workbookViewId="0">
      <selection activeCell="G19" sqref="G1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6" customHeight="1" x14ac:dyDescent="0.2">
      <c r="A1" s="30" t="s">
        <v>21</v>
      </c>
      <c r="B1" s="9"/>
      <c r="C1" s="31"/>
      <c r="D1" s="9"/>
      <c r="E1" s="31"/>
      <c r="F1" s="9"/>
      <c r="G1" s="31"/>
    </row>
    <row r="2" spans="1:7" ht="36" customHeight="1" x14ac:dyDescent="0.2">
      <c r="A2" s="32" t="s">
        <v>22</v>
      </c>
      <c r="B2" s="9"/>
      <c r="C2" s="33" t="s">
        <v>4</v>
      </c>
      <c r="D2" s="34"/>
      <c r="E2" s="33" t="s">
        <v>5</v>
      </c>
      <c r="F2" s="34"/>
      <c r="G2" s="33" t="s">
        <v>6</v>
      </c>
    </row>
    <row r="3" spans="1:7" s="2" customFormat="1" ht="36" customHeight="1" x14ac:dyDescent="0.2">
      <c r="A3" s="35" t="str">
        <f>'Beoordelen kwaliteit'!A3</f>
        <v>1.A Beantwoording open vragen</v>
      </c>
      <c r="B3" s="9"/>
      <c r="C3" s="36" t="e">
        <f>Consensus!D45</f>
        <v>#VALUE!</v>
      </c>
      <c r="D3" s="34"/>
      <c r="E3" s="36" t="e">
        <f>Consensus!G45</f>
        <v>#VALUE!</v>
      </c>
      <c r="F3" s="34"/>
      <c r="G3" s="36" t="e">
        <f>Consensus!J45</f>
        <v>#VALUE!</v>
      </c>
    </row>
    <row r="4" spans="1:7" s="2" customFormat="1" ht="36" customHeight="1" x14ac:dyDescent="0.2">
      <c r="A4" s="35" t="s">
        <v>40</v>
      </c>
      <c r="B4" s="9"/>
      <c r="C4" s="42"/>
      <c r="D4" s="34"/>
      <c r="E4" s="42"/>
      <c r="F4" s="34"/>
      <c r="G4" s="42"/>
    </row>
    <row r="5" spans="1:7" ht="36" customHeight="1" x14ac:dyDescent="0.2">
      <c r="A5" s="37" t="s">
        <v>23</v>
      </c>
      <c r="B5" s="9"/>
      <c r="C5" s="38" t="e">
        <f>SUM(C3:C4)</f>
        <v>#VALUE!</v>
      </c>
      <c r="D5" s="34"/>
      <c r="E5" s="38" t="e">
        <f>SUM(E3:E4)</f>
        <v>#VALUE!</v>
      </c>
      <c r="F5" s="34"/>
      <c r="G5" s="38" t="e">
        <f>SUM(G3:G4)</f>
        <v>#VALUE!</v>
      </c>
    </row>
    <row r="6" spans="1:7" ht="21" customHeight="1" x14ac:dyDescent="0.2"/>
    <row r="7" spans="1:7" ht="36" customHeight="1" x14ac:dyDescent="0.2">
      <c r="A7" s="37" t="s">
        <v>37</v>
      </c>
      <c r="B7" s="9"/>
      <c r="C7" s="43"/>
      <c r="D7" s="34"/>
      <c r="E7" s="43"/>
      <c r="F7" s="34"/>
      <c r="G7" s="43"/>
    </row>
    <row r="9" spans="1:7" ht="36" customHeight="1" x14ac:dyDescent="0.2">
      <c r="A9" s="45" t="s">
        <v>38</v>
      </c>
      <c r="B9" s="9"/>
      <c r="C9" s="44" t="e">
        <f>C7-C5</f>
        <v>#VALUE!</v>
      </c>
      <c r="D9" s="34"/>
      <c r="E9" s="44" t="e">
        <f>E7-E5</f>
        <v>#VALUE!</v>
      </c>
      <c r="F9" s="34"/>
      <c r="G9" s="44" t="e">
        <f>G7-G5</f>
        <v>#VALUE!</v>
      </c>
    </row>
    <row r="12" spans="1:7" ht="16" x14ac:dyDescent="0.2">
      <c r="C12" s="39"/>
    </row>
    <row r="13" spans="1:7" ht="16" x14ac:dyDescent="0.2">
      <c r="C13" s="39"/>
    </row>
    <row r="14" spans="1:7" ht="16" x14ac:dyDescent="0.2">
      <c r="C14" s="39"/>
    </row>
    <row r="15" spans="1:7" ht="16" x14ac:dyDescent="0.2">
      <c r="C15" s="39"/>
    </row>
  </sheetData>
  <sheetProtection algorithmName="SHA-512" hashValue="twrNg32H/0/7bZmcLIK9NYud2eJPWMHUONPfqwq/OfguPfCEhaRGDybw5kdUrhWCGcUkWhcHlxT50bvWUcSxQA==" saltValue="nJFHkEP+p2hsNl2CEtRhI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3C94A9-C8EF-45BF-B16A-28C6B582A712}">
  <ds:schemaRefs>
    <ds:schemaRef ds:uri="http://schemas.microsoft.com/sharepoint/v3/contenttype/forms"/>
  </ds:schemaRefs>
</ds:datastoreItem>
</file>

<file path=customXml/itemProps2.xml><?xml version="1.0" encoding="utf-8"?>
<ds:datastoreItem xmlns:ds="http://schemas.openxmlformats.org/officeDocument/2006/customXml" ds:itemID="{19C97655-8922-4DD6-8727-F0AA9A67132F}">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04d4ff2e-cf62-40b0-a5cf-f8c6524922a9"/>
    <ds:schemaRef ds:uri="cdfd6af9-2027-427e-aee7-f2f3dc2ea940"/>
    <ds:schemaRef ds:uri="http://www.w3.org/XML/1998/namespace"/>
  </ds:schemaRefs>
</ds:datastoreItem>
</file>

<file path=customXml/itemProps3.xml><?xml version="1.0" encoding="utf-8"?>
<ds:datastoreItem xmlns:ds="http://schemas.openxmlformats.org/officeDocument/2006/customXml" ds:itemID="{FC9FEB74-470F-4E9C-97E0-347F7F011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kwaliteit</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2024-11-29T13:08:47Z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