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.107\Johanna\Johanna\Bout Inkoopadvies\Nikhef\Divices\03 Aanbesteding WIP\"/>
    </mc:Choice>
  </mc:AlternateContent>
  <bookViews>
    <workbookView xWindow="0" yWindow="0" windowWidth="20870" windowHeight="9440" tabRatio="500"/>
  </bookViews>
  <sheets>
    <sheet name="Maatwerk Casu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8" i="1"/>
  <c r="F4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2" i="1"/>
  <c r="I19" i="1" l="1"/>
</calcChain>
</file>

<file path=xl/comments1.xml><?xml version="1.0" encoding="utf-8"?>
<comments xmlns="http://schemas.openxmlformats.org/spreadsheetml/2006/main">
  <authors>
    <author>Mark Kerssens</author>
  </authors>
  <commentList>
    <comment ref="J4" authorId="0" shapeId="0">
      <text>
        <r>
          <rPr>
            <b/>
            <sz val="11"/>
            <color rgb="FF000000"/>
            <rFont val="Calibri"/>
            <family val="2"/>
          </rPr>
          <t xml:space="preserve">Hardware
</t>
        </r>
        <r>
          <rPr>
            <sz val="11"/>
            <color rgb="FF000000"/>
            <rFont val="Calibri"/>
            <family val="2"/>
          </rPr>
          <t xml:space="preserve">14‑inch Liquid Retina XDR-display²
</t>
        </r>
        <r>
          <rPr>
            <sz val="11"/>
            <color rgb="FF000000"/>
            <rFont val="Calibri"/>
            <family val="2"/>
          </rPr>
          <t xml:space="preserve">Display met nanotextuur
</t>
        </r>
        <r>
          <rPr>
            <sz val="11"/>
            <color rgb="FF000000"/>
            <rFont val="Calibri"/>
            <family val="2"/>
          </rPr>
          <t xml:space="preserve">Apple M4 Max‑chip met 16‑core CPU, 40‑core GPU en 16‑core Neural Engine
</t>
        </r>
        <r>
          <rPr>
            <sz val="11"/>
            <color rgb="FF000000"/>
            <rFont val="Calibri"/>
            <family val="2"/>
          </rPr>
          <t xml:space="preserve">64 GB centraal geheugen
</t>
        </r>
        <r>
          <rPr>
            <sz val="11"/>
            <color rgb="FF000000"/>
            <rFont val="Calibri"/>
            <family val="2"/>
          </rPr>
          <t xml:space="preserve">4 TB SSD‑opslag
</t>
        </r>
        <r>
          <rPr>
            <sz val="11"/>
            <color rgb="FF000000"/>
            <rFont val="Calibri"/>
            <family val="2"/>
          </rPr>
          <t xml:space="preserve">USB‑C-lichtnetadapter van 96 W
</t>
        </r>
        <r>
          <rPr>
            <sz val="11"/>
            <color rgb="FF000000"/>
            <rFont val="Calibri"/>
            <family val="2"/>
          </rPr>
          <t xml:space="preserve">Drie Thunderbolt 5-poorten, HDMI-poort, SDXC-kaartsleuf, mini‑jack-aansluiting, MagSafe 3-poort
</t>
        </r>
        <r>
          <rPr>
            <sz val="11"/>
            <color rgb="FF000000"/>
            <rFont val="Calibri"/>
            <family val="2"/>
          </rPr>
          <t xml:space="preserve">Magic Keyboard met achtergrondverlichting en Touch ID - Nederlands
</t>
        </r>
        <r>
          <rPr>
            <sz val="11"/>
            <color rgb="FF000000"/>
            <rFont val="Calibri"/>
            <family val="2"/>
          </rPr>
          <t xml:space="preserve">Accessoirekit
</t>
        </r>
      </text>
    </comment>
    <comment ref="J12" authorId="0" shapeId="0">
      <text>
        <r>
          <rPr>
            <sz val="11"/>
            <color rgb="FF000000"/>
            <rFont val="Calibri"/>
            <family val="2"/>
            <charset val="1"/>
          </rPr>
          <t xml:space="preserve">Specificaties:
</t>
        </r>
        <r>
          <rPr>
            <sz val="11"/>
            <color rgb="FF000000"/>
            <rFont val="Calibri"/>
            <family val="2"/>
            <charset val="1"/>
          </rPr>
          <t xml:space="preserve">Pre built performance editie
</t>
        </r>
        <r>
          <rPr>
            <sz val="11"/>
            <color rgb="FF000000"/>
            <rFont val="Calibri"/>
            <family val="2"/>
            <charset val="1"/>
          </rPr>
          <t>AMD Ryzen</t>
        </r>
        <r>
          <rPr>
            <sz val="11"/>
            <color rgb="FF000000"/>
            <rFont val="Calibri"/>
            <family val="2"/>
            <charset val="1"/>
          </rPr>
          <t>™</t>
        </r>
        <r>
          <rPr>
            <sz val="11"/>
            <color rgb="FF000000"/>
            <rFont val="Calibri"/>
            <family val="2"/>
            <charset val="1"/>
          </rPr>
          <t xml:space="preserve"> 7 7840HS
</t>
        </r>
        <r>
          <rPr>
            <sz val="11"/>
            <color rgb="FF000000"/>
            <rFont val="Calibri"/>
            <family val="2"/>
            <charset val="1"/>
          </rPr>
          <t xml:space="preserve">16GB (2x8GB) Memory
</t>
        </r>
        <r>
          <rPr>
            <sz val="11"/>
            <color rgb="FF000000"/>
            <rFont val="Calibri"/>
            <family val="2"/>
            <charset val="1"/>
          </rPr>
          <t xml:space="preserve">512GB Storage
</t>
        </r>
        <r>
          <rPr>
            <sz val="11"/>
            <color rgb="FF000000"/>
            <rFont val="Calibri"/>
            <family val="2"/>
            <charset val="1"/>
          </rPr>
          <t xml:space="preserve">Webcam Module (1st Gen)
</t>
        </r>
        <r>
          <rPr>
            <sz val="11"/>
            <color rgb="FF000000"/>
            <rFont val="Calibri"/>
            <family val="2"/>
            <charset val="1"/>
          </rPr>
          <t xml:space="preserve">Windows 11 Home
</t>
        </r>
        <r>
          <rPr>
            <sz val="11"/>
            <color rgb="FF000000"/>
            <rFont val="Calibri"/>
            <family val="2"/>
            <charset val="1"/>
          </rPr>
          <t xml:space="preserve">
</t>
        </r>
        <r>
          <rPr>
            <sz val="11"/>
            <color rgb="FF000000"/>
            <rFont val="Calibri"/>
            <family val="2"/>
            <charset val="1"/>
          </rPr>
          <t xml:space="preserve">Expansion Bay Module
</t>
        </r>
        <r>
          <rPr>
            <sz val="11"/>
            <color rgb="FF000000"/>
            <rFont val="Calibri"/>
            <family val="2"/>
            <charset val="1"/>
          </rPr>
          <t xml:space="preserve">International English
</t>
        </r>
        <r>
          <rPr>
            <sz val="11"/>
            <color rgb="FF000000"/>
            <rFont val="Calibri"/>
            <family val="2"/>
            <charset val="1"/>
          </rPr>
          <t xml:space="preserve">Numpad module
</t>
        </r>
        <r>
          <rPr>
            <sz val="11"/>
            <color rgb="FF000000"/>
            <rFont val="Calibri"/>
            <family val="2"/>
            <charset val="1"/>
          </rPr>
          <t xml:space="preserve">Power Adapter Region (EU)
</t>
        </r>
        <r>
          <rPr>
            <sz val="11"/>
            <color rgb="FF000000"/>
            <rFont val="Calibri"/>
            <family val="2"/>
            <charset val="1"/>
          </rPr>
          <t xml:space="preserve">
</t>
        </r>
        <r>
          <rPr>
            <sz val="11"/>
            <color rgb="FF000000"/>
            <rFont val="Calibri"/>
            <family val="2"/>
            <charset val="1"/>
          </rPr>
          <t xml:space="preserve">Expansion Cards
</t>
        </r>
        <r>
          <rPr>
            <sz val="11"/>
            <color rgb="FF000000"/>
            <rFont val="Calibri"/>
            <family val="2"/>
            <charset val="1"/>
          </rPr>
          <t xml:space="preserve">USB-C (Aluminum) 3x 
</t>
        </r>
        <r>
          <rPr>
            <sz val="11"/>
            <color rgb="FF000000"/>
            <rFont val="Calibri"/>
            <family val="2"/>
            <charset val="1"/>
          </rPr>
          <t xml:space="preserve">USB-A  (1x)
</t>
        </r>
        <r>
          <rPr>
            <sz val="11"/>
            <color rgb="FF000000"/>
            <rFont val="Calibri"/>
            <family val="2"/>
            <charset val="1"/>
          </rPr>
          <t xml:space="preserve">HDMI (3rd Gen) (1x)
</t>
        </r>
        <r>
          <rPr>
            <sz val="11"/>
            <color rgb="FF000000"/>
            <rFont val="Calibri"/>
            <family val="2"/>
            <charset val="1"/>
          </rPr>
          <t xml:space="preserve">Ethernet Expansion Card  (1x)
</t>
        </r>
        <r>
          <rPr>
            <sz val="11"/>
            <color rgb="FF000000"/>
            <rFont val="Calibri"/>
            <family val="2"/>
            <charset val="1"/>
          </rPr>
          <t xml:space="preserve">Audio – Audio Expansion Card (1x)
</t>
        </r>
        <r>
          <rPr>
            <sz val="11"/>
            <color rgb="FF000000"/>
            <rFont val="Calibri"/>
            <family val="2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<sst xmlns="http://schemas.openxmlformats.org/spreadsheetml/2006/main" count="125" uniqueCount="78">
  <si>
    <t>Merk</t>
  </si>
  <si>
    <t>Model</t>
  </si>
  <si>
    <t>Soort</t>
  </si>
  <si>
    <t>Artikelcode</t>
  </si>
  <si>
    <t>Adviesprijs</t>
  </si>
  <si>
    <t>Laagste prijs Tweakers</t>
  </si>
  <si>
    <t>Geboden prijs</t>
  </si>
  <si>
    <t>Kan leveren</t>
  </si>
  <si>
    <t>Punten</t>
  </si>
  <si>
    <t>Tweakers pricewatch</t>
  </si>
  <si>
    <t>Productpagina</t>
  </si>
  <si>
    <t>Apple</t>
  </si>
  <si>
    <t>Macbook Air 13" M4</t>
  </si>
  <si>
    <t>Laptop</t>
  </si>
  <si>
    <t>MW0X3N/A</t>
  </si>
  <si>
    <t>Link naar Tweakers</t>
  </si>
  <si>
    <t>https://www.apple.com/nl/shop/product/MW0X3N/A/13%E2%80%91inch-zilver-m4-chip-met-10-core-cpu-10-core-gpu-16-gb-geheugen-512gb</t>
  </si>
  <si>
    <t>Macbook Pro 14" M4 Pro</t>
  </si>
  <si>
    <t>MX2H3N/A</t>
  </si>
  <si>
    <t>https://www.apple.com/nl/shop/product/MX2H3N/A/14%E2%80%91inch-spacezwart-display-met-standaardglas-apple-m4-pro-chip-met-12-core-cpu-16-core-gpu-24-gb-geheugen-512gb</t>
  </si>
  <si>
    <t>Macbook Pro 14" M4 Max</t>
  </si>
  <si>
    <t>Z1FG</t>
  </si>
  <si>
    <t>Zie notitie voor specificaties</t>
  </si>
  <si>
    <t>https://www.apple.com/nl/shop/product/Z1FG</t>
  </si>
  <si>
    <t>Mac mini M4</t>
  </si>
  <si>
    <t>Desktop</t>
  </si>
  <si>
    <t>MCYT4FN/A</t>
  </si>
  <si>
    <t>https://www.apple.com/nl/shop/product/MCYT4FN/A/apple-m4-chip-met-10-core-cpu-en-10-core-gpu-24-gb-geheugen-512gb</t>
  </si>
  <si>
    <t>iPhone 16e 128GB zwart</t>
  </si>
  <si>
    <t>Telefoon</t>
  </si>
  <si>
    <t>MD1Q4ZD/A</t>
  </si>
  <si>
    <t>https://www.apple.com/nl/shop/product/MD1Q4ZD/A/6,1%E2%80%91inch-display-128gb-zwart</t>
  </si>
  <si>
    <t>iPhone 16 Pro 512GB zwart</t>
  </si>
  <si>
    <t>MYNM3ZD/A</t>
  </si>
  <si>
    <t>https://www.apple.com/nl/shop/product/MYNM3ZD/A/6,3%E2%80%91inch-display-512gb-zwart-titanium</t>
  </si>
  <si>
    <t>Sony</t>
  </si>
  <si>
    <t>Samsung</t>
  </si>
  <si>
    <t>Samsung Galaxy S25</t>
  </si>
  <si>
    <t>SM-S931BZSDEUB</t>
  </si>
  <si>
    <t>https://www.samsung.com/nl/smartphones/galaxy-s25/</t>
  </si>
  <si>
    <t>Samsung Galaxy A56</t>
  </si>
  <si>
    <t>SM-A566BZKAEUB</t>
  </si>
  <si>
    <t>https://www.samsung.com/nl/smartphones/galaxy-a/galaxy-a56-5g</t>
  </si>
  <si>
    <t>Fairphone</t>
  </si>
  <si>
    <t>Fairphone 5 256GB zwart</t>
  </si>
  <si>
    <t>F5FPHN-2ZW-EU1</t>
  </si>
  <si>
    <t>https://shop.fairphone.com/nl/fairphone-5</t>
  </si>
  <si>
    <t>Framework</t>
  </si>
  <si>
    <t>Framework 16</t>
  </si>
  <si>
    <t>Performance editie</t>
  </si>
  <si>
    <t>https://frame.work/nl/en/products/laptop16-amd-7040</t>
  </si>
  <si>
    <t>ASUS</t>
  </si>
  <si>
    <t>ZenBook 14 OLED</t>
  </si>
  <si>
    <t>UX3405CA-QL367W</t>
  </si>
  <si>
    <t>https://www.asus.com/nl/laptops/for-home/zenbook/asus-zenbook-14-oled-ux3405/techspec/</t>
  </si>
  <si>
    <t>Iiyama</t>
  </si>
  <si>
    <t>PROLITE XUB2797QSNP-B1</t>
  </si>
  <si>
    <t>Scherm</t>
  </si>
  <si>
    <t>4948570124329</t>
  </si>
  <si>
    <t>https://iiyama.com/nl_nl/products/prolite-xub2797qsnp-b1/</t>
  </si>
  <si>
    <t>LG</t>
  </si>
  <si>
    <t>LG 34BA75QE-B</t>
  </si>
  <si>
    <t>8806096207345</t>
  </si>
  <si>
    <t>https://www.lg.com/nl/monitoren/ultrawide-monitoren/34ba75qe-b/</t>
  </si>
  <si>
    <t>Eizo</t>
  </si>
  <si>
    <t>Eizo FlexScan EV3240X Zwart</t>
  </si>
  <si>
    <t>EV3240X-BK</t>
  </si>
  <si>
    <t>❌</t>
  </si>
  <si>
    <t>https://www.eizo.nl/flexscan/ev3240x/features/zwart</t>
  </si>
  <si>
    <t>Philips</t>
  </si>
  <si>
    <t>49B2U5900CH/00</t>
  </si>
  <si>
    <t>8712581802578</t>
  </si>
  <si>
    <t>https://www.philips.nl/c-p/49B2U5900CH_00/curved-business-monitor-329-superwide-curved-monitor-met-usb-c</t>
  </si>
  <si>
    <t>Totaal:</t>
  </si>
  <si>
    <t>XQFS54EUKCG.GC</t>
  </si>
  <si>
    <t>https://www.sony.nl/smartphones/products/xperia-1m7/spec?sku=xqfs54eukcg.gc</t>
  </si>
  <si>
    <t>Sony Xperia 1 VII 256GB zwart</t>
  </si>
  <si>
    <t>niet beschikbaar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</si>
</sst>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 &quot;#,##0.00"/>
    <numFmt numFmtId="165" formatCode="&quot;€&quot;\ #,##0.00"/>
  </numFmts>
  <fonts count="8" x14ac:knownFonts="1"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/>
    <xf numFmtId="0" fontId="4" fillId="0" borderId="0" xfId="1"/>
    <xf numFmtId="165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 vertical="top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</cellXfs>
  <cellStyles count="2">
    <cellStyle name="Hyperlink" xfId="1" builtinId="8"/>
    <cellStyle name="Standaard" xfId="0" builtinId="0"/>
  </cellStyles>
  <dxfs count="2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weakers.net/pricewatch/2167900/apple-iphone-16e-128gb-zwart.html" TargetMode="External"/><Relationship Id="rId13" Type="http://schemas.openxmlformats.org/officeDocument/2006/relationships/hyperlink" Target="https://tweakers.net/pricewatch/2181426/samsung-galaxy-a56-5g-128gb-opslag-grafiet.html" TargetMode="External"/><Relationship Id="rId18" Type="http://schemas.openxmlformats.org/officeDocument/2006/relationships/hyperlink" Target="https://tweakers.net/pricewatch/2177714/asus-zenbook-14-oled-ux3405ca-ql367w.html" TargetMode="External"/><Relationship Id="rId26" Type="http://schemas.openxmlformats.org/officeDocument/2006/relationships/hyperlink" Target="https://tweakers.net/pricewatch/2007900/philips-49b2u5900ch-00-zwart.html" TargetMode="External"/><Relationship Id="rId3" Type="http://schemas.openxmlformats.org/officeDocument/2006/relationships/hyperlink" Target="https://tweakers.net/pricewatch/2126492/apple-macbook-pro-2024-14-inch-m4-pro-12-core-cpu-16-core-gpu-24gb-ram-512gb-opslag-qwerty-nl-zwart.html" TargetMode="External"/><Relationship Id="rId21" Type="http://schemas.openxmlformats.org/officeDocument/2006/relationships/hyperlink" Target="https://iiyama.com/nl_nl/products/prolite-xub2797qsnp-b1/" TargetMode="External"/><Relationship Id="rId7" Type="http://schemas.openxmlformats.org/officeDocument/2006/relationships/hyperlink" Target="https://www.apple.com/nl/shop/product/MCYT4FN/A/apple-m4-chip-met-10-core-cpu-en-10-core-gpu-24-gb-geheugen-512gb" TargetMode="External"/><Relationship Id="rId12" Type="http://schemas.openxmlformats.org/officeDocument/2006/relationships/hyperlink" Target="https://tweakers.net/pricewatch/2162752/samsung-galaxy-s25-128gb-opslag-zilver.html" TargetMode="External"/><Relationship Id="rId17" Type="http://schemas.openxmlformats.org/officeDocument/2006/relationships/hyperlink" Target="https://frame.work/nl/en/products/laptop16-amd-7040" TargetMode="External"/><Relationship Id="rId25" Type="http://schemas.openxmlformats.org/officeDocument/2006/relationships/hyperlink" Target="https://www.eizo.nl/flexscan/ev3240x/features/zwart" TargetMode="External"/><Relationship Id="rId2" Type="http://schemas.openxmlformats.org/officeDocument/2006/relationships/hyperlink" Target="https://www.apple.com/nl/shop/product/MW0X3N/A/13&#8209;inch-zilver-m4-chip-met-10-core-cpu-10-core-gpu-16-gb-geheugen-512gb" TargetMode="External"/><Relationship Id="rId16" Type="http://schemas.openxmlformats.org/officeDocument/2006/relationships/hyperlink" Target="https://shop.fairphone.com/nl/fairphone-5" TargetMode="External"/><Relationship Id="rId20" Type="http://schemas.openxmlformats.org/officeDocument/2006/relationships/hyperlink" Target="https://tweakers.net/pricewatch/2101828/iiyama-prolite-xub2797qsnp-b1-zwart.html" TargetMode="External"/><Relationship Id="rId29" Type="http://schemas.openxmlformats.org/officeDocument/2006/relationships/hyperlink" Target="https://www.samsung.com/nl/smartphones/galaxy-s25/" TargetMode="External"/><Relationship Id="rId1" Type="http://schemas.openxmlformats.org/officeDocument/2006/relationships/hyperlink" Target="https://tweakers.net/pricewatch/2182410/apple-macbook-air-2025-13-inch-m4-10-core-16gb-ram-10-core-gpu-512gb-ssd-qwerty-zilver.html" TargetMode="External"/><Relationship Id="rId6" Type="http://schemas.openxmlformats.org/officeDocument/2006/relationships/hyperlink" Target="https://tweakers.net/pricewatch/2126524/apple-mac-mini-2024-m4-10-core-cpu-10-core-gpu-24gb-ram-512gb-opslag.html" TargetMode="External"/><Relationship Id="rId11" Type="http://schemas.openxmlformats.org/officeDocument/2006/relationships/hyperlink" Target="https://www.apple.com/nl/shop/product/MYNM3ZD/A/6,3&#8209;inch-display-512gb-zwart-titanium" TargetMode="External"/><Relationship Id="rId24" Type="http://schemas.openxmlformats.org/officeDocument/2006/relationships/hyperlink" Target="https://tweakers.net/pricewatch/1966156/eizo-flexscan-ev3240x-zwart.html" TargetMode="External"/><Relationship Id="rId5" Type="http://schemas.openxmlformats.org/officeDocument/2006/relationships/hyperlink" Target="https://www.apple.com/nl/shop/product/Z1FG" TargetMode="External"/><Relationship Id="rId15" Type="http://schemas.openxmlformats.org/officeDocument/2006/relationships/hyperlink" Target="https://tweakers.net/pricewatch/1974184/fairphone-5-8gb-ram-256gb-opslag-zwart.html" TargetMode="External"/><Relationship Id="rId23" Type="http://schemas.openxmlformats.org/officeDocument/2006/relationships/hyperlink" Target="https://www.lg.com/nl/monitoren/ultrawide-monitoren/34ba75qe-b/" TargetMode="External"/><Relationship Id="rId28" Type="http://schemas.openxmlformats.org/officeDocument/2006/relationships/hyperlink" Target="https://www.sony.nl/smartphones/products/xperia-1m7/spec?sku=xqfs54eukcg.gc" TargetMode="External"/><Relationship Id="rId10" Type="http://schemas.openxmlformats.org/officeDocument/2006/relationships/hyperlink" Target="https://tweakers.net/pricewatch/2110590/apple-iphone-16-pro-512gb-opslag-zwart.html" TargetMode="External"/><Relationship Id="rId19" Type="http://schemas.openxmlformats.org/officeDocument/2006/relationships/hyperlink" Target="https://www.asus.com/nl/laptops/for-home/zenbook/asus-zenbook-14-oled-ux3405/techspec/" TargetMode="External"/><Relationship Id="rId31" Type="http://schemas.openxmlformats.org/officeDocument/2006/relationships/comments" Target="../comments1.xml"/><Relationship Id="rId4" Type="http://schemas.openxmlformats.org/officeDocument/2006/relationships/hyperlink" Target="https://www.apple.com/nl/shop/product/MX2H3N/A/14&#8209;inch-spacezwart-display-met-standaardglas-apple-m4-pro-chip-met-12-core-cpu-16-core-gpu-24-gb-geheugen-512gb" TargetMode="External"/><Relationship Id="rId9" Type="http://schemas.openxmlformats.org/officeDocument/2006/relationships/hyperlink" Target="https://www.apple.com/nl/shop/product/MD1Q4ZD/A/6,1&#8209;inch-display-128gb-zwart" TargetMode="External"/><Relationship Id="rId14" Type="http://schemas.openxmlformats.org/officeDocument/2006/relationships/hyperlink" Target="https://www.samsung.com/nl/smartphones/galaxy-a/galaxy-a56-5g" TargetMode="External"/><Relationship Id="rId22" Type="http://schemas.openxmlformats.org/officeDocument/2006/relationships/hyperlink" Target="https://tweakers.net/pricewatch/2154486/lg-34ba75qe-b-zwart.html" TargetMode="External"/><Relationship Id="rId27" Type="http://schemas.openxmlformats.org/officeDocument/2006/relationships/hyperlink" Target="https://www.philips.nl/c-p/49B2U5900CH_00/curved-business-monitor-329-superwide-curved-monitor-met-usb-c" TargetMode="External"/><Relationship Id="rId30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0"/>
  <sheetViews>
    <sheetView tabSelected="1" zoomScale="138" zoomScaleNormal="138" workbookViewId="0">
      <selection activeCell="F18" sqref="F18"/>
    </sheetView>
  </sheetViews>
  <sheetFormatPr defaultColWidth="8.81640625" defaultRowHeight="14.5" x14ac:dyDescent="0.35"/>
  <cols>
    <col min="1" max="1" width="9.6328125" customWidth="1"/>
    <col min="2" max="2" width="23.1796875" customWidth="1"/>
    <col min="3" max="3" width="8.36328125" customWidth="1"/>
    <col min="4" max="4" width="17.453125" customWidth="1"/>
    <col min="5" max="5" width="13.453125" customWidth="1"/>
    <col min="6" max="6" width="20.1796875" customWidth="1"/>
    <col min="7" max="7" width="12.81640625" customWidth="1"/>
    <col min="8" max="8" width="11" style="1" customWidth="1"/>
    <col min="9" max="9" width="7.36328125" bestFit="1" customWidth="1"/>
    <col min="10" max="10" width="24.453125" customWidth="1"/>
    <col min="11" max="11" width="146.453125" customWidth="1"/>
  </cols>
  <sheetData>
    <row r="1" spans="1:11" ht="15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1" t="s">
        <v>6</v>
      </c>
      <c r="H1" s="12" t="s">
        <v>7</v>
      </c>
      <c r="I1" s="2" t="s">
        <v>8</v>
      </c>
      <c r="J1" s="2" t="s">
        <v>9</v>
      </c>
      <c r="K1" s="2" t="s">
        <v>10</v>
      </c>
    </row>
    <row r="2" spans="1:11" ht="15" customHeight="1" x14ac:dyDescent="0.35">
      <c r="A2" t="s">
        <v>11</v>
      </c>
      <c r="B2" t="s">
        <v>12</v>
      </c>
      <c r="C2" t="s">
        <v>13</v>
      </c>
      <c r="D2" t="s">
        <v>14</v>
      </c>
      <c r="E2" s="10">
        <v>1449</v>
      </c>
      <c r="F2" s="3">
        <v>1295.42</v>
      </c>
      <c r="G2" s="13"/>
      <c r="H2" s="14" t="s">
        <v>67</v>
      </c>
      <c r="I2" s="4">
        <f>IF(H2="❌", 0,IF(G2 &lt;= ROUNDUP(F2, -1), 10,IF(G2 &gt;= (E2 * 1.1), 0,IF(G2 &gt; E2,4 - 4 * ((G2 - E2) / (0.1 * E2)),4 + 6 * ((E2 - G2) / (E2 - ROUNDUP(F2, -1)))))))</f>
        <v>0</v>
      </c>
      <c r="J2" s="5" t="s">
        <v>15</v>
      </c>
      <c r="K2" s="5" t="s">
        <v>16</v>
      </c>
    </row>
    <row r="3" spans="1:11" ht="15" customHeight="1" x14ac:dyDescent="0.35">
      <c r="A3" t="s">
        <v>11</v>
      </c>
      <c r="B3" t="s">
        <v>17</v>
      </c>
      <c r="C3" t="s">
        <v>13</v>
      </c>
      <c r="D3" t="s">
        <v>18</v>
      </c>
      <c r="E3" s="3">
        <v>2449</v>
      </c>
      <c r="F3" s="3">
        <v>2199</v>
      </c>
      <c r="G3" s="13"/>
      <c r="H3" s="14" t="s">
        <v>67</v>
      </c>
      <c r="I3" s="4">
        <f t="shared" ref="I3:I17" si="0">IF(H3="❌", 0,IF(G3 &lt;= ROUNDUP(F3, -1), 10,IF(G3 &gt;= (E3 * 1.1), 0,IF(G3 &gt; E3,4 - 4 * ((G3 - E3) / (0.1 * E3)),4 + 6 * ((E3 - G3) / (E3 - ROUNDUP(F3, -1)))))))</f>
        <v>0</v>
      </c>
      <c r="J3" s="5" t="s">
        <v>15</v>
      </c>
      <c r="K3" s="5" t="s">
        <v>19</v>
      </c>
    </row>
    <row r="4" spans="1:11" ht="15" customHeight="1" x14ac:dyDescent="0.35">
      <c r="A4" t="s">
        <v>11</v>
      </c>
      <c r="B4" t="s">
        <v>20</v>
      </c>
      <c r="C4" t="s">
        <v>13</v>
      </c>
      <c r="D4" t="s">
        <v>21</v>
      </c>
      <c r="E4" s="3">
        <v>6264</v>
      </c>
      <c r="F4" s="3">
        <f>E4*0.9</f>
        <v>5637.6</v>
      </c>
      <c r="G4" s="13"/>
      <c r="H4" s="14" t="s">
        <v>67</v>
      </c>
      <c r="I4" s="4">
        <f t="shared" si="0"/>
        <v>0</v>
      </c>
      <c r="J4" s="6" t="s">
        <v>22</v>
      </c>
      <c r="K4" s="5" t="s">
        <v>23</v>
      </c>
    </row>
    <row r="5" spans="1:11" ht="15" customHeight="1" x14ac:dyDescent="0.35">
      <c r="A5" t="s">
        <v>11</v>
      </c>
      <c r="B5" t="s">
        <v>24</v>
      </c>
      <c r="C5" t="s">
        <v>25</v>
      </c>
      <c r="D5" t="s">
        <v>26</v>
      </c>
      <c r="E5" s="3">
        <v>1219</v>
      </c>
      <c r="F5" s="3">
        <v>1099</v>
      </c>
      <c r="G5" s="13"/>
      <c r="H5" s="14" t="s">
        <v>67</v>
      </c>
      <c r="I5" s="4">
        <f t="shared" si="0"/>
        <v>0</v>
      </c>
      <c r="J5" s="9" t="s">
        <v>15</v>
      </c>
      <c r="K5" s="5" t="s">
        <v>27</v>
      </c>
    </row>
    <row r="6" spans="1:11" ht="15" customHeight="1" x14ac:dyDescent="0.35">
      <c r="A6" t="s">
        <v>11</v>
      </c>
      <c r="B6" t="s">
        <v>28</v>
      </c>
      <c r="C6" t="s">
        <v>29</v>
      </c>
      <c r="D6" t="s">
        <v>30</v>
      </c>
      <c r="E6" s="3">
        <v>719</v>
      </c>
      <c r="F6" s="3">
        <v>639</v>
      </c>
      <c r="G6" s="13"/>
      <c r="H6" s="14" t="s">
        <v>67</v>
      </c>
      <c r="I6" s="4">
        <f t="shared" si="0"/>
        <v>0</v>
      </c>
      <c r="J6" s="9" t="s">
        <v>15</v>
      </c>
      <c r="K6" s="5" t="s">
        <v>31</v>
      </c>
    </row>
    <row r="7" spans="1:11" ht="15" customHeight="1" x14ac:dyDescent="0.35">
      <c r="A7" t="s">
        <v>11</v>
      </c>
      <c r="B7" t="s">
        <v>32</v>
      </c>
      <c r="C7" t="s">
        <v>29</v>
      </c>
      <c r="D7" t="s">
        <v>33</v>
      </c>
      <c r="E7" s="3">
        <v>1609</v>
      </c>
      <c r="F7" s="3">
        <v>1398.41</v>
      </c>
      <c r="G7" s="13"/>
      <c r="H7" s="14" t="s">
        <v>67</v>
      </c>
      <c r="I7" s="4">
        <f t="shared" si="0"/>
        <v>0</v>
      </c>
      <c r="J7" s="9" t="s">
        <v>15</v>
      </c>
      <c r="K7" s="5" t="s">
        <v>34</v>
      </c>
    </row>
    <row r="8" spans="1:11" ht="15" customHeight="1" x14ac:dyDescent="0.35">
      <c r="A8" t="s">
        <v>35</v>
      </c>
      <c r="B8" t="s">
        <v>76</v>
      </c>
      <c r="C8" t="s">
        <v>29</v>
      </c>
      <c r="D8" t="s">
        <v>74</v>
      </c>
      <c r="E8" s="3">
        <v>1499</v>
      </c>
      <c r="F8" s="3">
        <f>E8*0.9</f>
        <v>1349.1000000000001</v>
      </c>
      <c r="G8" s="13"/>
      <c r="H8" s="14" t="s">
        <v>67</v>
      </c>
      <c r="I8" s="4">
        <f t="shared" si="0"/>
        <v>0</v>
      </c>
      <c r="J8" t="s">
        <v>77</v>
      </c>
      <c r="K8" s="9" t="s">
        <v>75</v>
      </c>
    </row>
    <row r="9" spans="1:11" ht="15" customHeight="1" x14ac:dyDescent="0.35">
      <c r="A9" t="s">
        <v>36</v>
      </c>
      <c r="B9" t="s">
        <v>37</v>
      </c>
      <c r="C9" t="s">
        <v>29</v>
      </c>
      <c r="D9" t="s">
        <v>38</v>
      </c>
      <c r="E9" s="3">
        <v>1019</v>
      </c>
      <c r="F9" s="3">
        <v>650</v>
      </c>
      <c r="G9" s="13"/>
      <c r="H9" s="14" t="s">
        <v>67</v>
      </c>
      <c r="I9" s="4">
        <f t="shared" si="0"/>
        <v>0</v>
      </c>
      <c r="J9" s="5" t="s">
        <v>15</v>
      </c>
      <c r="K9" s="9" t="s">
        <v>39</v>
      </c>
    </row>
    <row r="10" spans="1:11" ht="15" customHeight="1" x14ac:dyDescent="0.35">
      <c r="A10" t="s">
        <v>36</v>
      </c>
      <c r="B10" t="s">
        <v>40</v>
      </c>
      <c r="C10" t="s">
        <v>29</v>
      </c>
      <c r="D10" t="s">
        <v>41</v>
      </c>
      <c r="E10" s="3">
        <v>519</v>
      </c>
      <c r="F10" s="3">
        <v>329</v>
      </c>
      <c r="G10" s="13"/>
      <c r="H10" s="14" t="s">
        <v>67</v>
      </c>
      <c r="I10" s="4">
        <f t="shared" si="0"/>
        <v>0</v>
      </c>
      <c r="J10" s="5" t="s">
        <v>15</v>
      </c>
      <c r="K10" s="5" t="s">
        <v>42</v>
      </c>
    </row>
    <row r="11" spans="1:11" ht="15" customHeight="1" x14ac:dyDescent="0.35">
      <c r="A11" t="s">
        <v>43</v>
      </c>
      <c r="B11" t="s">
        <v>44</v>
      </c>
      <c r="C11" t="s">
        <v>29</v>
      </c>
      <c r="D11" t="s">
        <v>45</v>
      </c>
      <c r="E11" s="3">
        <v>579</v>
      </c>
      <c r="F11" s="3">
        <v>555</v>
      </c>
      <c r="G11" s="13"/>
      <c r="H11" s="14" t="s">
        <v>67</v>
      </c>
      <c r="I11" s="4">
        <f t="shared" si="0"/>
        <v>0</v>
      </c>
      <c r="J11" s="9" t="s">
        <v>15</v>
      </c>
      <c r="K11" s="5" t="s">
        <v>46</v>
      </c>
    </row>
    <row r="12" spans="1:11" ht="15" customHeight="1" x14ac:dyDescent="0.35">
      <c r="A12" t="s">
        <v>47</v>
      </c>
      <c r="B12" t="s">
        <v>48</v>
      </c>
      <c r="C12" t="s">
        <v>13</v>
      </c>
      <c r="D12" t="s">
        <v>49</v>
      </c>
      <c r="E12" s="3">
        <v>2005</v>
      </c>
      <c r="F12" s="3">
        <f>E12*0.9</f>
        <v>1804.5</v>
      </c>
      <c r="G12" s="13"/>
      <c r="H12" s="14" t="s">
        <v>67</v>
      </c>
      <c r="I12" s="4">
        <f t="shared" si="0"/>
        <v>0</v>
      </c>
      <c r="J12" s="6" t="s">
        <v>22</v>
      </c>
      <c r="K12" s="5" t="s">
        <v>50</v>
      </c>
    </row>
    <row r="13" spans="1:11" ht="15" customHeight="1" x14ac:dyDescent="0.35">
      <c r="A13" t="s">
        <v>51</v>
      </c>
      <c r="B13" t="s">
        <v>52</v>
      </c>
      <c r="C13" t="s">
        <v>13</v>
      </c>
      <c r="D13" t="s">
        <v>53</v>
      </c>
      <c r="E13" s="3">
        <v>1499</v>
      </c>
      <c r="F13" s="3">
        <v>1399</v>
      </c>
      <c r="G13" s="13"/>
      <c r="H13" s="14" t="s">
        <v>67</v>
      </c>
      <c r="I13" s="4">
        <f t="shared" si="0"/>
        <v>0</v>
      </c>
      <c r="J13" s="9" t="s">
        <v>15</v>
      </c>
      <c r="K13" s="5" t="s">
        <v>54</v>
      </c>
    </row>
    <row r="14" spans="1:11" ht="15" customHeight="1" x14ac:dyDescent="0.35">
      <c r="A14" t="s">
        <v>55</v>
      </c>
      <c r="B14" t="s">
        <v>56</v>
      </c>
      <c r="C14" t="s">
        <v>57</v>
      </c>
      <c r="D14" t="s">
        <v>58</v>
      </c>
      <c r="E14" s="3">
        <v>299</v>
      </c>
      <c r="F14" s="3">
        <v>274.91000000000003</v>
      </c>
      <c r="G14" s="13"/>
      <c r="H14" s="14" t="s">
        <v>67</v>
      </c>
      <c r="I14" s="4">
        <f t="shared" si="0"/>
        <v>0</v>
      </c>
      <c r="J14" s="9" t="s">
        <v>15</v>
      </c>
      <c r="K14" s="5" t="s">
        <v>59</v>
      </c>
    </row>
    <row r="15" spans="1:11" ht="15" customHeight="1" x14ac:dyDescent="0.35">
      <c r="A15" t="s">
        <v>60</v>
      </c>
      <c r="B15" t="s">
        <v>61</v>
      </c>
      <c r="C15" t="s">
        <v>57</v>
      </c>
      <c r="D15" t="s">
        <v>62</v>
      </c>
      <c r="E15" s="3">
        <v>500</v>
      </c>
      <c r="F15" s="3">
        <v>367.83</v>
      </c>
      <c r="G15" s="13"/>
      <c r="H15" s="14" t="s">
        <v>67</v>
      </c>
      <c r="I15" s="4">
        <f t="shared" si="0"/>
        <v>0</v>
      </c>
      <c r="J15" s="9" t="s">
        <v>15</v>
      </c>
      <c r="K15" s="5" t="s">
        <v>63</v>
      </c>
    </row>
    <row r="16" spans="1:11" ht="15" customHeight="1" x14ac:dyDescent="0.35">
      <c r="A16" t="s">
        <v>64</v>
      </c>
      <c r="B16" t="s">
        <v>65</v>
      </c>
      <c r="C16" t="s">
        <v>57</v>
      </c>
      <c r="D16" t="s">
        <v>66</v>
      </c>
      <c r="E16" s="3">
        <v>1510</v>
      </c>
      <c r="F16" s="3">
        <v>1164</v>
      </c>
      <c r="G16" s="13"/>
      <c r="H16" s="14" t="s">
        <v>67</v>
      </c>
      <c r="I16" s="4">
        <f t="shared" si="0"/>
        <v>0</v>
      </c>
      <c r="J16" s="9" t="s">
        <v>15</v>
      </c>
      <c r="K16" s="5" t="s">
        <v>68</v>
      </c>
    </row>
    <row r="17" spans="1:11" ht="15" customHeight="1" x14ac:dyDescent="0.35">
      <c r="A17" t="s">
        <v>69</v>
      </c>
      <c r="B17" t="s">
        <v>70</v>
      </c>
      <c r="C17" t="s">
        <v>57</v>
      </c>
      <c r="D17" t="s">
        <v>71</v>
      </c>
      <c r="E17" s="3">
        <v>1199</v>
      </c>
      <c r="F17" s="3">
        <v>934.95</v>
      </c>
      <c r="G17" s="13"/>
      <c r="H17" s="14" t="s">
        <v>67</v>
      </c>
      <c r="I17" s="4">
        <f t="shared" si="0"/>
        <v>0</v>
      </c>
      <c r="J17" s="9" t="s">
        <v>15</v>
      </c>
      <c r="K17" s="5" t="s">
        <v>72</v>
      </c>
    </row>
    <row r="18" spans="1:11" ht="15" customHeight="1" x14ac:dyDescent="0.35"/>
    <row r="19" spans="1:11" ht="15" customHeight="1" x14ac:dyDescent="0.35">
      <c r="H19" s="7" t="s">
        <v>73</v>
      </c>
      <c r="I19" s="8">
        <f>SUM(I2:I17)</f>
        <v>0</v>
      </c>
      <c r="J19" s="2" t="s">
        <v>8</v>
      </c>
    </row>
    <row r="20" spans="1:11" ht="15" customHeight="1" x14ac:dyDescent="0.35"/>
    <row r="21" spans="1:11" ht="15" customHeight="1" x14ac:dyDescent="0.35"/>
    <row r="22" spans="1:11" ht="15" customHeight="1" x14ac:dyDescent="0.35"/>
    <row r="23" spans="1:11" ht="15" customHeight="1" x14ac:dyDescent="0.35"/>
    <row r="24" spans="1:11" ht="15" customHeight="1" x14ac:dyDescent="0.35"/>
    <row r="25" spans="1:11" ht="15" customHeight="1" x14ac:dyDescent="0.35"/>
    <row r="26" spans="1:11" ht="15" customHeight="1" x14ac:dyDescent="0.35"/>
    <row r="27" spans="1:11" ht="15" customHeight="1" x14ac:dyDescent="0.35"/>
    <row r="28" spans="1:11" ht="15" customHeight="1" x14ac:dyDescent="0.35"/>
    <row r="29" spans="1:11" ht="15" customHeight="1" x14ac:dyDescent="0.35"/>
    <row r="30" spans="1:11" ht="15" customHeight="1" x14ac:dyDescent="0.35"/>
    <row r="31" spans="1:11" ht="15" customHeight="1" x14ac:dyDescent="0.35"/>
    <row r="32" spans="1:11" ht="15" customHeight="1" x14ac:dyDescent="0.35"/>
    <row r="33" ht="15" customHeight="1" x14ac:dyDescent="0.35"/>
    <row r="34" ht="15" customHeight="1" x14ac:dyDescent="0.35"/>
    <row r="35" ht="15" customHeight="1" x14ac:dyDescent="0.35"/>
    <row r="36" ht="15" customHeight="1" x14ac:dyDescent="0.35"/>
    <row r="37" ht="15" customHeight="1" x14ac:dyDescent="0.35"/>
    <row r="38" ht="15" customHeight="1" x14ac:dyDescent="0.35"/>
    <row r="39" ht="15" customHeight="1" x14ac:dyDescent="0.35"/>
    <row r="40" ht="15" customHeight="1" x14ac:dyDescent="0.35"/>
    <row r="41" ht="15" customHeight="1" x14ac:dyDescent="0.35"/>
    <row r="42" ht="15" customHeight="1" x14ac:dyDescent="0.35"/>
    <row r="43" ht="15" customHeight="1" x14ac:dyDescent="0.35"/>
    <row r="44" ht="15" customHeight="1" x14ac:dyDescent="0.35"/>
    <row r="45" ht="15" customHeight="1" x14ac:dyDescent="0.35"/>
    <row r="46" ht="15" customHeight="1" x14ac:dyDescent="0.35"/>
    <row r="47" ht="15" customHeight="1" x14ac:dyDescent="0.35"/>
    <row r="48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</sheetData>
  <sheetProtection algorithmName="SHA-512" hashValue="oBk/5gRtwhOVcK4PNBGH0X7yjRkyT6auyPbhjJF+OqOVC5CBTRHp9hIQAsutgYGX7j+IwL1+UaXTGEvN+jknzQ==" saltValue="dc8TZiL25q/z+KpXlJCsHQ==" spinCount="100000" sheet="1" objects="1" scenarios="1"/>
  <conditionalFormatting sqref="A2:G100">
    <cfRule type="expression" dxfId="1" priority="2">
      <formula>$H2="☑️"</formula>
    </cfRule>
    <cfRule type="expression" dxfId="0" priority="3">
      <formula>$H2="❌"</formula>
    </cfRule>
  </conditionalFormatting>
  <dataValidations count="1">
    <dataValidation type="list" allowBlank="1" showInputMessage="1" showErrorMessage="1" sqref="H2:H17">
      <formula1>"☑️,❌"</formula1>
      <formula2>0</formula2>
    </dataValidation>
  </dataValidations>
  <hyperlinks>
    <hyperlink ref="J2" r:id="rId1"/>
    <hyperlink ref="K2" r:id="rId2"/>
    <hyperlink ref="J3" r:id="rId3"/>
    <hyperlink ref="K3" r:id="rId4"/>
    <hyperlink ref="K4" r:id="rId5"/>
    <hyperlink ref="J5" r:id="rId6"/>
    <hyperlink ref="K5" r:id="rId7"/>
    <hyperlink ref="J6" r:id="rId8"/>
    <hyperlink ref="K6" r:id="rId9"/>
    <hyperlink ref="J7" r:id="rId10"/>
    <hyperlink ref="K7" r:id="rId11"/>
    <hyperlink ref="J9" r:id="rId12"/>
    <hyperlink ref="J10" r:id="rId13"/>
    <hyperlink ref="K10" r:id="rId14"/>
    <hyperlink ref="J11" r:id="rId15"/>
    <hyperlink ref="K11" r:id="rId16"/>
    <hyperlink ref="K12" r:id="rId17"/>
    <hyperlink ref="J13" r:id="rId18"/>
    <hyperlink ref="K13" r:id="rId19"/>
    <hyperlink ref="J14" r:id="rId20"/>
    <hyperlink ref="K14" r:id="rId21"/>
    <hyperlink ref="J15" r:id="rId22"/>
    <hyperlink ref="K15" r:id="rId23"/>
    <hyperlink ref="J16" r:id="rId24"/>
    <hyperlink ref="K16" r:id="rId25"/>
    <hyperlink ref="J17" r:id="rId26"/>
    <hyperlink ref="K17" r:id="rId27"/>
    <hyperlink ref="K8" r:id="rId28"/>
    <hyperlink ref="K9" r:id="rId29"/>
  </hyperlinks>
  <pageMargins left="0.75" right="0.75" top="1" bottom="1" header="0.511811023622047" footer="0.511811023622047"/>
  <pageSetup paperSize="9" orientation="portrait" horizontalDpi="300" verticalDpi="300"/>
  <ignoredErrors>
    <ignoredError sqref="D14:D15 D17" numberStoredAsText="1"/>
  </ignoredErrors>
  <legacy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Maatwerk Casus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Bol-Bout</dc:creator>
  <cp:keywords/>
  <dc:description/>
  <cp:lastModifiedBy>Johanna Bol-Bout</cp:lastModifiedBy>
  <cp:revision>1</cp:revision>
  <dcterms:created xsi:type="dcterms:W3CDTF">2025-04-29T08:02:31Z</dcterms:created>
  <dcterms:modified xsi:type="dcterms:W3CDTF">2025-05-19T19:22:30Z</dcterms:modified>
  <cp:category/>
  <dc:language>nl-NL</dc:language>
</cp:coreProperties>
</file>