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Software/"/>
    </mc:Choice>
  </mc:AlternateContent>
  <xr:revisionPtr revIDLastSave="1671" documentId="8_{434F53A0-7972-414A-B2EC-21C2215201B9}" xr6:coauthVersionLast="47" xr6:coauthVersionMax="47" xr10:uidLastSave="{A747BD32-0E3F-4ACB-BA50-61D2370C2BB2}"/>
  <bookViews>
    <workbookView xWindow="22932" yWindow="-108" windowWidth="30936" windowHeight="16776" xr2:uid="{60F50B8E-43A5-4EA8-B22F-38D39A770269}"/>
  </bookViews>
  <sheets>
    <sheet name="Invulinstructie" sheetId="1" r:id="rId1"/>
    <sheet name="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4" l="1"/>
  <c r="J6" i="4"/>
  <c r="E10" i="4"/>
  <c r="E9" i="4" l="1"/>
  <c r="E8" i="4"/>
  <c r="E7" i="4"/>
  <c r="E6" i="4"/>
  <c r="F9" i="4" l="1"/>
  <c r="F8" i="4"/>
  <c r="F7" i="4"/>
  <c r="F6" i="4"/>
  <c r="G27" i="4"/>
  <c r="A10" i="4"/>
  <c r="J9" i="4"/>
  <c r="A9" i="4"/>
  <c r="J8" i="4"/>
  <c r="A8" i="4"/>
  <c r="J7" i="4"/>
  <c r="A7" i="4"/>
  <c r="G25" i="4" l="1"/>
  <c r="J28" i="4" s="1"/>
</calcChain>
</file>

<file path=xl/sharedStrings.xml><?xml version="1.0" encoding="utf-8"?>
<sst xmlns="http://schemas.openxmlformats.org/spreadsheetml/2006/main" count="72" uniqueCount="59">
  <si>
    <t>Aanschaf Software incl. Softwareadvies (excl. Microsoft)</t>
  </si>
  <si>
    <t>Invulinstructies Prijzenblad</t>
  </si>
  <si>
    <t>(Uur)Tarieven worden vermeld exclusief BTW.</t>
  </si>
  <si>
    <t>Bij het uitbrengen van de uiteindelijke offertes mag Inschrijver een negatief (korting) of lager upliftpercentage dan benoemd op het prijzenblad hanteren.</t>
  </si>
  <si>
    <t>Prijzenblad Aanschaf Software incl. Softwareadvies (excl. Microsoft)</t>
  </si>
  <si>
    <t>Onderdeel 1 - Uplift</t>
  </si>
  <si>
    <t>In te vullen door Inschrijver</t>
  </si>
  <si>
    <t>Inkoopwaarde</t>
  </si>
  <si>
    <t>Maximaal</t>
  </si>
  <si>
    <t>Keuze</t>
  </si>
  <si>
    <t>Inschrijver</t>
  </si>
  <si>
    <t>van</t>
  </si>
  <si>
    <t>tot</t>
  </si>
  <si>
    <t>toegestane Vergoeding</t>
  </si>
  <si>
    <t>Max.percentage</t>
  </si>
  <si>
    <t>en hoger</t>
  </si>
  <si>
    <t>Onderdeel 2 - Pricing registraties Snow</t>
  </si>
  <si>
    <t>Snow - Instructie registratie (onderhouds)contract en licentie</t>
  </si>
  <si>
    <t>Snow - Instructie opstellen compliancy rapportages</t>
  </si>
  <si>
    <t>Snow - Instructie opstellen werkelijk gebruik rapportages</t>
  </si>
  <si>
    <t>Snow - Instructie opvoeren applicatie in Snow (welke niet standaard door Snow herkend wordt)</t>
  </si>
  <si>
    <t>Onderdeel 3 - Audit / Compliance begeleiding</t>
  </si>
  <si>
    <t>Maximaal Uurtarief</t>
  </si>
  <si>
    <t>Uurtarief consultant</t>
  </si>
  <si>
    <t>Beoordeling</t>
  </si>
  <si>
    <t>Score</t>
  </si>
  <si>
    <t>Weging</t>
  </si>
  <si>
    <t>Onderdeel 2 - Pricing Snow Registraties</t>
  </si>
  <si>
    <t>Eindscore</t>
  </si>
  <si>
    <t>Zaaknummer: 4307575</t>
  </si>
  <si>
    <r>
      <t xml:space="preserve">Max opslag-percentage </t>
    </r>
    <r>
      <rPr>
        <vertAlign val="superscript"/>
        <sz val="11"/>
        <color theme="0"/>
        <rFont val="Calibri"/>
        <family val="2"/>
      </rPr>
      <t>1)</t>
    </r>
  </si>
  <si>
    <r>
      <t xml:space="preserve">Max vergoeding 
in € </t>
    </r>
    <r>
      <rPr>
        <b/>
        <vertAlign val="superscript"/>
        <sz val="11"/>
        <color theme="1"/>
        <rFont val="Calibri"/>
        <family val="2"/>
      </rPr>
      <t>1)</t>
    </r>
  </si>
  <si>
    <t>Maximale vergoeding tbv beoordeling</t>
  </si>
  <si>
    <t>1x</t>
  </si>
  <si>
    <t>4x</t>
  </si>
  <si>
    <t>3x</t>
  </si>
  <si>
    <t>Aantal gehouden</t>
  </si>
  <si>
    <t>Mini-competities</t>
  </si>
  <si>
    <t>0x</t>
  </si>
  <si>
    <t>7x</t>
  </si>
  <si>
    <t>2024</t>
  </si>
  <si>
    <t>2023</t>
  </si>
  <si>
    <r>
      <t xml:space="preserve">nvt </t>
    </r>
    <r>
      <rPr>
        <i/>
        <vertAlign val="superscript"/>
        <sz val="11"/>
        <color theme="1"/>
        <rFont val="Calibri"/>
        <family val="2"/>
      </rPr>
      <t>2)</t>
    </r>
  </si>
  <si>
    <t>20x</t>
  </si>
  <si>
    <t>25x</t>
  </si>
  <si>
    <t>Gibit 2023 art. 11.8 (indexatie) is alleen van toepassing op de volgende onderdelen:
•	Onderdeel 1 (uplift): Indien gekozen wordt voor Max.Vergoeding (niet voor Max.Percentage)
•	Onderdeel 2 (Pricing registratie Snow)
•	Onderdeel 3 (Audit / Compliance begeleiding)</t>
  </si>
  <si>
    <t>Max.vergoeding</t>
  </si>
  <si>
    <r>
      <t xml:space="preserve">Inschrijfformulier 3 - Prijzenblad    </t>
    </r>
    <r>
      <rPr>
        <b/>
        <i/>
        <sz val="10"/>
        <color rgb="FFFF0000"/>
        <rFont val="Aptos Narrow"/>
        <family val="2"/>
        <scheme val="minor"/>
      </rPr>
      <t>versie 1.2</t>
    </r>
  </si>
  <si>
    <t>Minimaal</t>
  </si>
  <si>
    <t>Minimale</t>
  </si>
  <si>
    <t>Indien een juist opslagpercentage of maximale vergoeding wordt opgevoerd, zal deze blauw en cursief gedrukt getoond worden.</t>
  </si>
  <si>
    <t>Eindscore: Beoordeling van het onderdeel prijs vindt plaats op basis van dit fictieve totaalbedrag (eindscore) in het Prijzenblad.</t>
  </si>
  <si>
    <t>Bij onderdeel 3 Audit/Compliance Begeleiding dient cel F21 ingevuld te worden.</t>
  </si>
  <si>
    <t>Bij onderdeel 1 Uplift dient inschrijver alleen de blauwe tekst in te vullen.</t>
  </si>
  <si>
    <t>Bij onderdeel 2 Pricing Registraties Snow dient inschrijver cel G14 t/m G17 in te vullen.</t>
  </si>
  <si>
    <t>toegestane
Vergoeding</t>
  </si>
  <si>
    <t>toegestane opslagpercentage</t>
  </si>
  <si>
    <t>toegestane opslagpercentage2</t>
  </si>
  <si>
    <r>
      <rPr>
        <i/>
        <vertAlign val="superscript"/>
        <sz val="11"/>
        <color theme="1"/>
        <rFont val="Calibri"/>
        <family val="2"/>
      </rPr>
      <t>1)</t>
    </r>
    <r>
      <rPr>
        <i/>
        <sz val="11"/>
        <color theme="1"/>
        <rFont val="Calibri"/>
        <family val="2"/>
      </rPr>
      <t xml:space="preserve"> De ingevulde Max Opslagpercentages of Max Vergoeding mogen:
- nooit minder bedragen dan het getoonde Minimaal toegestane opslagpercentage of Minimaal toegestane vergoeding en;
- nooit meer bedragen dan het getoonde Maximaal toegestane opslagpercentage of Maximaal toegestane vergoeding. 
Indien het ingevulde percentage of bedrag buiten de toegestane waarde ligt, wordt deze rood getoond, en wordt verdere deelname uitgesloten.
Bij de uiteindelijke mini-competities is Inschrijver vrij om percentages </t>
    </r>
    <r>
      <rPr>
        <i/>
        <sz val="11"/>
        <rFont val="Calibri"/>
        <family val="2"/>
      </rPr>
      <t>of bedragen lager dan de minimaal toegestane opslagpercentage of vergoeding aan te bieden.</t>
    </r>
    <r>
      <rPr>
        <i/>
        <sz val="11"/>
        <color theme="1"/>
        <rFont val="Calibri"/>
        <family val="2"/>
      </rPr>
      <t xml:space="preserve">
</t>
    </r>
    <r>
      <rPr>
        <i/>
        <vertAlign val="superscript"/>
        <sz val="11"/>
        <color theme="1"/>
        <rFont val="Calibri"/>
        <family val="2"/>
      </rPr>
      <t>2)</t>
    </r>
    <r>
      <rPr>
        <i/>
        <sz val="11"/>
        <color theme="1"/>
        <rFont val="Calibri"/>
        <family val="2"/>
      </rPr>
      <t xml:space="preserve"> Bij de beoordeling wordt deze categorie niet meegenomen, maar dient ter vastlegging van de afspraken rondom de uplift bij aanschaffen die in deze prijsklasse vallen.</t>
    </r>
    <r>
      <rPr>
        <sz val="11"/>
        <color theme="1"/>
        <rFont val="Calibri"/>
        <family val="2"/>
      </rPr>
      <t xml:space="preserve">
</t>
    </r>
    <r>
      <rPr>
        <u/>
        <sz val="11"/>
        <color theme="1"/>
        <rFont val="Calibri"/>
        <family val="2"/>
      </rPr>
      <t>Voorbeeld 1:</t>
    </r>
    <r>
      <rPr>
        <sz val="11"/>
        <color theme="1"/>
        <rFont val="Calibri"/>
        <family val="2"/>
      </rPr>
      <t xml:space="preserve">
Inkoopwaarde = € 10.000, Inschrijver heeft ingevuld </t>
    </r>
    <r>
      <rPr>
        <i/>
        <sz val="11"/>
        <color theme="1"/>
        <rFont val="Calibri"/>
        <family val="2"/>
      </rPr>
      <t>Max vergoeding van € 2.000,00</t>
    </r>
    <r>
      <rPr>
        <sz val="11"/>
        <color theme="1"/>
        <rFont val="Calibri"/>
        <family val="2"/>
      </rPr>
      <t xml:space="preserve">, dan mag de offerte nooit meer dan (€ 10.000 + € 2.000 =) € 12.000 bedragen.
</t>
    </r>
    <r>
      <rPr>
        <u/>
        <sz val="11"/>
        <color theme="1"/>
        <rFont val="Calibri"/>
        <family val="2"/>
      </rPr>
      <t xml:space="preserve">Voorbeeld 2:
</t>
    </r>
    <r>
      <rPr>
        <sz val="11"/>
        <color theme="1"/>
        <rFont val="Calibri"/>
        <family val="2"/>
      </rPr>
      <t xml:space="preserve">Inkoopwaarde = € 10.000, Inschrijver heeft ingevuld </t>
    </r>
    <r>
      <rPr>
        <i/>
        <sz val="11"/>
        <color theme="1"/>
        <rFont val="Calibri"/>
        <family val="2"/>
      </rPr>
      <t>Max opslagpercentage = 5%</t>
    </r>
    <r>
      <rPr>
        <sz val="11"/>
        <color theme="1"/>
        <rFont val="Calibri"/>
        <family val="2"/>
      </rPr>
      <t>, dan mag de offerte nooit meer dan (€ 10.000 + 5% van € 10.000 = ) € 10.500 bedragen.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</si>
</sst>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quot;\ #,##0.00"/>
  </numFmts>
  <fonts count="22" x14ac:knownFonts="1">
    <font>
      <sz val="11"/>
      <color theme="1"/>
      <name val="Calibri"/>
      <family val="2"/>
    </font>
    <font>
      <b/>
      <sz val="11"/>
      <color theme="1"/>
      <name val="Calibri"/>
      <family val="2"/>
    </font>
    <font>
      <b/>
      <sz val="14"/>
      <color theme="0"/>
      <name val="Aptos Narrow"/>
      <family val="2"/>
      <scheme val="minor"/>
    </font>
    <font>
      <sz val="11"/>
      <color theme="0"/>
      <name val="Aptos Narrow"/>
      <family val="2"/>
      <scheme val="minor"/>
    </font>
    <font>
      <b/>
      <sz val="11"/>
      <color theme="1"/>
      <name val="Aptos Narrow"/>
      <family val="2"/>
      <scheme val="minor"/>
    </font>
    <font>
      <b/>
      <sz val="12"/>
      <color theme="1"/>
      <name val="Aptos Narrow"/>
      <family val="2"/>
      <scheme val="minor"/>
    </font>
    <font>
      <sz val="10"/>
      <color theme="1"/>
      <name val="Aptos Narrow"/>
      <family val="2"/>
      <scheme val="minor"/>
    </font>
    <font>
      <b/>
      <sz val="11"/>
      <color theme="0"/>
      <name val="Calibri"/>
      <family val="2"/>
    </font>
    <font>
      <sz val="11"/>
      <color theme="0"/>
      <name val="Calibri"/>
      <family val="2"/>
    </font>
    <font>
      <sz val="11"/>
      <color theme="1"/>
      <name val="Calibri"/>
      <family val="2"/>
    </font>
    <font>
      <sz val="11"/>
      <color theme="7"/>
      <name val="Calibri"/>
      <family val="2"/>
    </font>
    <font>
      <sz val="11"/>
      <color theme="4"/>
      <name val="Calibri"/>
      <family val="2"/>
    </font>
    <font>
      <sz val="11"/>
      <color theme="7"/>
      <name val="Aptos Narrow"/>
      <family val="2"/>
      <scheme val="minor"/>
    </font>
    <font>
      <i/>
      <sz val="11"/>
      <color theme="1"/>
      <name val="Calibri"/>
      <family val="2"/>
    </font>
    <font>
      <u/>
      <sz val="11"/>
      <color theme="1"/>
      <name val="Calibri"/>
      <family val="2"/>
    </font>
    <font>
      <i/>
      <vertAlign val="superscript"/>
      <sz val="11"/>
      <color theme="1"/>
      <name val="Calibri"/>
      <family val="2"/>
    </font>
    <font>
      <vertAlign val="superscript"/>
      <sz val="11"/>
      <color theme="0"/>
      <name val="Calibri"/>
      <family val="2"/>
    </font>
    <font>
      <b/>
      <vertAlign val="superscript"/>
      <sz val="11"/>
      <color theme="1"/>
      <name val="Calibri"/>
      <family val="2"/>
    </font>
    <font>
      <sz val="8"/>
      <name val="Calibri"/>
      <family val="2"/>
    </font>
    <font>
      <sz val="11"/>
      <color rgb="FFFF0000"/>
      <name val="Calibri"/>
      <family val="2"/>
    </font>
    <font>
      <b/>
      <i/>
      <sz val="10"/>
      <color rgb="FFFF0000"/>
      <name val="Aptos Narrow"/>
      <family val="2"/>
      <scheme val="minor"/>
    </font>
    <font>
      <i/>
      <sz val="11"/>
      <name val="Calibri"/>
      <family val="2"/>
    </font>
  </fonts>
  <fills count="9">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1"/>
        <bgColor indexed="64"/>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theme="6"/>
        <bgColor indexed="64"/>
      </patternFill>
    </fill>
    <fill>
      <patternFill patternType="solid">
        <fgColor theme="6"/>
        <bgColor theme="9"/>
      </patternFill>
    </fill>
  </fills>
  <borders count="2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theme="9" tint="0.59996337778862885"/>
      </left>
      <right style="medium">
        <color theme="9" tint="0.59996337778862885"/>
      </right>
      <top style="medium">
        <color theme="9" tint="0.59996337778862885"/>
      </top>
      <bottom style="medium">
        <color theme="9" tint="0.59996337778862885"/>
      </bottom>
      <diagonal/>
    </border>
    <border>
      <left style="medium">
        <color theme="9" tint="0.59996337778862885"/>
      </left>
      <right/>
      <top style="medium">
        <color theme="9" tint="0.59996337778862885"/>
      </top>
      <bottom style="medium">
        <color theme="9" tint="0.59996337778862885"/>
      </bottom>
      <diagonal/>
    </border>
    <border>
      <left/>
      <right/>
      <top style="medium">
        <color theme="9" tint="0.59996337778862885"/>
      </top>
      <bottom style="medium">
        <color theme="9" tint="0.5999633777886288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theme="9" tint="0.59996337778862885"/>
      </bottom>
      <diagonal/>
    </border>
    <border>
      <left style="medium">
        <color indexed="64"/>
      </left>
      <right style="medium">
        <color indexed="64"/>
      </right>
      <top style="medium">
        <color theme="9" tint="0.59996337778862885"/>
      </top>
      <bottom style="medium">
        <color theme="9" tint="0.59996337778862885"/>
      </bottom>
      <diagonal/>
    </border>
    <border>
      <left style="medium">
        <color indexed="64"/>
      </left>
      <right style="medium">
        <color indexed="64"/>
      </right>
      <top style="medium">
        <color theme="9" tint="0.59996337778862885"/>
      </top>
      <bottom style="medium">
        <color indexed="64"/>
      </bottom>
      <diagonal/>
    </border>
    <border>
      <left/>
      <right style="thin">
        <color indexed="64"/>
      </right>
      <top/>
      <bottom/>
      <diagonal/>
    </border>
    <border>
      <left style="thin">
        <color indexed="64"/>
      </left>
      <right/>
      <top/>
      <bottom/>
      <diagonal/>
    </border>
  </borders>
  <cellStyleXfs count="1">
    <xf numFmtId="0" fontId="0" fillId="0" borderId="0"/>
  </cellStyleXfs>
  <cellXfs count="104">
    <xf numFmtId="0" fontId="0" fillId="0" borderId="0" xfId="0"/>
    <xf numFmtId="0" fontId="2" fillId="2" borderId="1" xfId="0" applyFont="1" applyFill="1" applyBorder="1"/>
    <xf numFmtId="0" fontId="3" fillId="3" borderId="0" xfId="0" applyFont="1" applyFill="1"/>
    <xf numFmtId="0" fontId="0" fillId="3" borderId="0" xfId="0" applyFill="1"/>
    <xf numFmtId="0" fontId="4" fillId="3" borderId="2" xfId="0" applyFont="1" applyFill="1" applyBorder="1"/>
    <xf numFmtId="0" fontId="0" fillId="3" borderId="2" xfId="0" applyFill="1" applyBorder="1"/>
    <xf numFmtId="0" fontId="5" fillId="3" borderId="2" xfId="0" applyFont="1" applyFill="1" applyBorder="1"/>
    <xf numFmtId="0" fontId="6" fillId="3" borderId="2" xfId="0" applyFont="1" applyFill="1" applyBorder="1"/>
    <xf numFmtId="0" fontId="6" fillId="3" borderId="0" xfId="0" applyFont="1" applyFill="1"/>
    <xf numFmtId="0" fontId="6" fillId="3" borderId="2" xfId="0" applyFont="1" applyFill="1" applyBorder="1" applyAlignment="1">
      <alignment wrapText="1"/>
    </xf>
    <xf numFmtId="0" fontId="6" fillId="3" borderId="3" xfId="0" applyFont="1" applyFill="1" applyBorder="1"/>
    <xf numFmtId="0" fontId="0" fillId="3" borderId="0" xfId="0" applyFill="1" applyAlignment="1">
      <alignment vertical="top"/>
    </xf>
    <xf numFmtId="0" fontId="0" fillId="3" borderId="5" xfId="0" applyFill="1" applyBorder="1" applyAlignment="1">
      <alignment vertical="top"/>
    </xf>
    <xf numFmtId="0" fontId="7" fillId="2" borderId="0" xfId="0" applyFont="1" applyFill="1" applyAlignment="1">
      <alignment horizontal="center" vertical="top"/>
    </xf>
    <xf numFmtId="0" fontId="0" fillId="0" borderId="0" xfId="0" applyAlignment="1">
      <alignment horizontal="center" vertical="top" wrapText="1"/>
    </xf>
    <xf numFmtId="165" fontId="0" fillId="3" borderId="0" xfId="0" applyNumberFormat="1" applyFill="1" applyAlignment="1">
      <alignment vertical="top"/>
    </xf>
    <xf numFmtId="10" fontId="0" fillId="3" borderId="0" xfId="0" applyNumberFormat="1" applyFill="1" applyAlignment="1">
      <alignment vertical="top"/>
    </xf>
    <xf numFmtId="0" fontId="10" fillId="3" borderId="0" xfId="0" applyFont="1" applyFill="1" applyAlignment="1">
      <alignment horizontal="center" vertical="top"/>
    </xf>
    <xf numFmtId="165" fontId="10" fillId="3" borderId="0" xfId="0" applyNumberFormat="1" applyFont="1" applyFill="1" applyAlignment="1">
      <alignment horizontal="right" vertical="top"/>
    </xf>
    <xf numFmtId="9" fontId="10" fillId="3" borderId="0" xfId="0" applyNumberFormat="1" applyFont="1" applyFill="1" applyAlignment="1">
      <alignment horizontal="right" vertical="top"/>
    </xf>
    <xf numFmtId="0" fontId="7" fillId="2" borderId="0" xfId="0" applyFont="1" applyFill="1" applyAlignment="1">
      <alignment vertical="top"/>
    </xf>
    <xf numFmtId="0" fontId="8" fillId="3" borderId="0" xfId="0" applyFont="1" applyFill="1" applyAlignment="1">
      <alignment vertical="top"/>
    </xf>
    <xf numFmtId="0" fontId="8" fillId="3" borderId="0" xfId="0" applyFont="1" applyFill="1" applyAlignment="1">
      <alignment vertical="top" wrapText="1"/>
    </xf>
    <xf numFmtId="165" fontId="9" fillId="0" borderId="0" xfId="0" applyNumberFormat="1" applyFont="1" applyAlignment="1">
      <alignment vertical="top"/>
    </xf>
    <xf numFmtId="10" fontId="9" fillId="0" borderId="0" xfId="0" applyNumberFormat="1" applyFont="1" applyAlignment="1">
      <alignment horizontal="center" vertical="top"/>
    </xf>
    <xf numFmtId="0" fontId="7" fillId="8" borderId="13" xfId="0" applyFont="1" applyFill="1" applyBorder="1" applyAlignment="1">
      <alignment vertical="top"/>
    </xf>
    <xf numFmtId="0" fontId="0" fillId="7" borderId="13" xfId="0" applyFill="1" applyBorder="1" applyAlignment="1">
      <alignment vertical="top"/>
    </xf>
    <xf numFmtId="0" fontId="0" fillId="7" borderId="14" xfId="0" applyFill="1" applyBorder="1" applyAlignment="1">
      <alignment vertical="top"/>
    </xf>
    <xf numFmtId="165" fontId="0" fillId="5" borderId="0" xfId="0" applyNumberFormat="1" applyFill="1" applyAlignment="1">
      <alignment vertical="top"/>
    </xf>
    <xf numFmtId="10" fontId="0" fillId="5" borderId="0" xfId="0" applyNumberFormat="1" applyFill="1" applyAlignment="1">
      <alignment vertical="top"/>
    </xf>
    <xf numFmtId="0" fontId="0" fillId="6" borderId="0" xfId="0" applyFill="1" applyAlignment="1">
      <alignment vertical="top"/>
    </xf>
    <xf numFmtId="0" fontId="0" fillId="6" borderId="5" xfId="0" applyFill="1" applyBorder="1" applyAlignment="1">
      <alignment vertical="top"/>
    </xf>
    <xf numFmtId="165" fontId="0" fillId="5" borderId="8" xfId="0" applyNumberFormat="1" applyFill="1" applyBorder="1" applyAlignment="1">
      <alignment vertical="top"/>
    </xf>
    <xf numFmtId="10" fontId="0" fillId="5" borderId="8" xfId="0" applyNumberFormat="1" applyFill="1" applyBorder="1" applyAlignment="1">
      <alignment vertical="top"/>
    </xf>
    <xf numFmtId="0" fontId="0" fillId="6" borderId="8" xfId="0" applyFill="1" applyBorder="1" applyAlignment="1">
      <alignment vertical="top"/>
    </xf>
    <xf numFmtId="0" fontId="0" fillId="6" borderId="6" xfId="0" applyFill="1" applyBorder="1" applyAlignment="1">
      <alignment vertical="top"/>
    </xf>
    <xf numFmtId="0" fontId="11" fillId="3" borderId="0" xfId="0" applyFont="1" applyFill="1" applyAlignment="1">
      <alignment vertical="top"/>
    </xf>
    <xf numFmtId="0" fontId="10" fillId="3" borderId="0" xfId="0" applyFont="1" applyFill="1"/>
    <xf numFmtId="0" fontId="7" fillId="2" borderId="4" xfId="0" applyFont="1" applyFill="1" applyBorder="1" applyAlignment="1">
      <alignment horizontal="center" vertical="top"/>
    </xf>
    <xf numFmtId="0" fontId="7" fillId="2" borderId="5" xfId="0" applyFont="1" applyFill="1" applyBorder="1" applyAlignment="1">
      <alignment horizontal="center" vertical="top"/>
    </xf>
    <xf numFmtId="0" fontId="0" fillId="0" borderId="4" xfId="0" applyBorder="1" applyAlignment="1">
      <alignment horizontal="center" vertical="top" wrapText="1"/>
    </xf>
    <xf numFmtId="0" fontId="1" fillId="0" borderId="5" xfId="0" applyFont="1" applyBorder="1" applyAlignment="1">
      <alignment horizontal="center" vertical="top" wrapText="1"/>
    </xf>
    <xf numFmtId="165" fontId="12" fillId="0" borderId="4" xfId="0" applyNumberFormat="1" applyFont="1" applyBorder="1" applyAlignment="1" applyProtection="1">
      <alignment vertical="top"/>
      <protection locked="0"/>
    </xf>
    <xf numFmtId="165" fontId="12" fillId="0" borderId="5" xfId="0" applyNumberFormat="1" applyFont="1" applyBorder="1" applyAlignment="1" applyProtection="1">
      <alignment vertical="top"/>
      <protection locked="0"/>
    </xf>
    <xf numFmtId="165" fontId="12" fillId="0" borderId="7" xfId="0" applyNumberFormat="1" applyFont="1" applyBorder="1" applyAlignment="1" applyProtection="1">
      <alignment vertical="top"/>
      <protection locked="0"/>
    </xf>
    <xf numFmtId="10" fontId="12" fillId="0" borderId="8" xfId="0" applyNumberFormat="1" applyFont="1" applyBorder="1" applyAlignment="1" applyProtection="1">
      <alignment horizontal="center" vertical="top"/>
      <protection locked="0"/>
    </xf>
    <xf numFmtId="165" fontId="12" fillId="0" borderId="6" xfId="0" applyNumberFormat="1" applyFont="1" applyBorder="1" applyAlignment="1" applyProtection="1">
      <alignment vertical="top"/>
      <protection locked="0"/>
    </xf>
    <xf numFmtId="165" fontId="12" fillId="5" borderId="16" xfId="0" applyNumberFormat="1" applyFont="1" applyFill="1" applyBorder="1" applyAlignment="1" applyProtection="1">
      <alignment vertical="top"/>
      <protection locked="0"/>
    </xf>
    <xf numFmtId="165" fontId="12" fillId="3" borderId="17" xfId="0" applyNumberFormat="1" applyFont="1" applyFill="1" applyBorder="1" applyAlignment="1" applyProtection="1">
      <alignment vertical="top"/>
      <protection locked="0"/>
    </xf>
    <xf numFmtId="165" fontId="12" fillId="5" borderId="17" xfId="0" applyNumberFormat="1" applyFont="1" applyFill="1" applyBorder="1" applyAlignment="1" applyProtection="1">
      <alignment vertical="top"/>
      <protection locked="0"/>
    </xf>
    <xf numFmtId="165" fontId="12" fillId="3" borderId="18" xfId="0" applyNumberFormat="1" applyFont="1" applyFill="1" applyBorder="1" applyAlignment="1" applyProtection="1">
      <alignment vertical="top"/>
      <protection locked="0"/>
    </xf>
    <xf numFmtId="165" fontId="10" fillId="5" borderId="15" xfId="0" applyNumberFormat="1" applyFont="1" applyFill="1" applyBorder="1" applyAlignment="1" applyProtection="1">
      <alignment vertical="top"/>
      <protection locked="0"/>
    </xf>
    <xf numFmtId="0" fontId="7" fillId="7" borderId="12" xfId="0" applyFont="1" applyFill="1" applyBorder="1"/>
    <xf numFmtId="0" fontId="7" fillId="7" borderId="13" xfId="0" applyFont="1" applyFill="1" applyBorder="1"/>
    <xf numFmtId="165" fontId="7" fillId="7" borderId="13" xfId="0" applyNumberFormat="1" applyFont="1" applyFill="1" applyBorder="1"/>
    <xf numFmtId="0" fontId="0" fillId="0" borderId="0" xfId="0" applyAlignment="1">
      <alignment horizontal="center" vertical="top"/>
    </xf>
    <xf numFmtId="0" fontId="0" fillId="2" borderId="1" xfId="0" applyFill="1" applyBorder="1" applyAlignment="1">
      <alignment horizontal="left" vertical="top"/>
    </xf>
    <xf numFmtId="0" fontId="7" fillId="2" borderId="2" xfId="0" applyFont="1" applyFill="1" applyBorder="1" applyAlignment="1">
      <alignment horizontal="center" vertical="top"/>
    </xf>
    <xf numFmtId="0" fontId="7" fillId="0" borderId="2" xfId="0" applyFont="1" applyBorder="1" applyAlignment="1">
      <alignment horizontal="center" vertical="top" wrapText="1"/>
    </xf>
    <xf numFmtId="165" fontId="1" fillId="0" borderId="2" xfId="0" applyNumberFormat="1" applyFont="1" applyBorder="1" applyAlignment="1">
      <alignment vertical="top"/>
    </xf>
    <xf numFmtId="0" fontId="8" fillId="0" borderId="0" xfId="0" applyFont="1" applyAlignment="1">
      <alignment horizontal="center" vertical="top" wrapText="1"/>
    </xf>
    <xf numFmtId="10" fontId="12" fillId="0" borderId="0" xfId="0" applyNumberFormat="1" applyFont="1" applyAlignment="1" applyProtection="1">
      <alignment horizontal="center" vertical="top"/>
      <protection locked="0"/>
    </xf>
    <xf numFmtId="165" fontId="13" fillId="0" borderId="3" xfId="0" applyNumberFormat="1" applyFont="1" applyBorder="1" applyAlignment="1">
      <alignment horizontal="center" vertical="top"/>
    </xf>
    <xf numFmtId="164" fontId="19" fillId="3" borderId="2" xfId="0" applyNumberFormat="1" applyFont="1" applyFill="1" applyBorder="1" applyAlignment="1">
      <alignment horizontal="left"/>
    </xf>
    <xf numFmtId="0" fontId="0" fillId="3" borderId="0" xfId="0" applyFill="1" applyAlignment="1">
      <alignment vertical="top" wrapText="1"/>
    </xf>
    <xf numFmtId="0" fontId="9" fillId="6" borderId="0" xfId="0" applyFont="1" applyFill="1" applyAlignment="1">
      <alignment vertical="top"/>
    </xf>
    <xf numFmtId="165" fontId="9" fillId="0" borderId="0" xfId="0" applyNumberFormat="1" applyFont="1" applyAlignment="1">
      <alignment horizontal="center" vertical="top"/>
    </xf>
    <xf numFmtId="0" fontId="0" fillId="3" borderId="19" xfId="0" applyFill="1" applyBorder="1"/>
    <xf numFmtId="0" fontId="0" fillId="3" borderId="20" xfId="0" applyFill="1" applyBorder="1"/>
    <xf numFmtId="0" fontId="7" fillId="7" borderId="14" xfId="0" applyFont="1" applyFill="1" applyBorder="1"/>
    <xf numFmtId="0" fontId="7" fillId="2" borderId="0" xfId="0" applyFont="1" applyFill="1" applyAlignment="1">
      <alignment horizontal="center"/>
    </xf>
    <xf numFmtId="0" fontId="0" fillId="0" borderId="0" xfId="0" applyAlignment="1">
      <alignment horizontal="center"/>
    </xf>
    <xf numFmtId="0" fontId="0" fillId="3" borderId="0" xfId="0" applyFill="1" applyAlignment="1">
      <alignment vertical="top" wrapText="1"/>
    </xf>
    <xf numFmtId="0" fontId="2" fillId="4" borderId="0" xfId="0" applyFont="1" applyFill="1" applyAlignment="1">
      <alignment horizontal="left" vertical="top"/>
    </xf>
    <xf numFmtId="0" fontId="0" fillId="4" borderId="0" xfId="0" applyFill="1" applyAlignment="1">
      <alignment vertical="top"/>
    </xf>
    <xf numFmtId="0" fontId="7" fillId="3" borderId="0" xfId="0" applyFont="1" applyFill="1" applyAlignment="1">
      <alignment horizontal="left" vertical="top"/>
    </xf>
    <xf numFmtId="0" fontId="0" fillId="3" borderId="0" xfId="0" applyFill="1" applyAlignment="1">
      <alignment horizontal="left" vertical="top"/>
    </xf>
    <xf numFmtId="0" fontId="7" fillId="2" borderId="0" xfId="0" applyFont="1" applyFill="1" applyAlignment="1">
      <alignment horizontal="left" vertical="top"/>
    </xf>
    <xf numFmtId="0" fontId="0" fillId="0" borderId="0" xfId="0" applyAlignment="1">
      <alignment horizontal="left" vertical="top"/>
    </xf>
    <xf numFmtId="0" fontId="7" fillId="2" borderId="12" xfId="0" applyFont="1" applyFill="1" applyBorder="1" applyAlignment="1">
      <alignment horizontal="center" vertical="top"/>
    </xf>
    <xf numFmtId="0" fontId="7" fillId="0" borderId="13" xfId="0" applyFont="1" applyBorder="1" applyAlignment="1">
      <alignment horizontal="center" vertical="top"/>
    </xf>
    <xf numFmtId="0" fontId="7" fillId="0" borderId="14" xfId="0" applyFont="1" applyBorder="1" applyAlignment="1">
      <alignment horizontal="center" vertical="top"/>
    </xf>
    <xf numFmtId="0" fontId="7" fillId="2" borderId="0" xfId="0" applyFont="1" applyFill="1" applyAlignment="1">
      <alignment horizontal="center" vertical="top"/>
    </xf>
    <xf numFmtId="0" fontId="0" fillId="2" borderId="0" xfId="0" applyFill="1" applyAlignment="1">
      <alignment horizontal="center" vertical="top"/>
    </xf>
    <xf numFmtId="165" fontId="0" fillId="3" borderId="0" xfId="0" applyNumberFormat="1" applyFill="1" applyAlignment="1">
      <alignment vertical="top" wrapText="1"/>
    </xf>
    <xf numFmtId="0" fontId="0" fillId="0" borderId="0" xfId="0" applyAlignment="1">
      <alignment vertical="top" wrapText="1"/>
    </xf>
    <xf numFmtId="0" fontId="0" fillId="2" borderId="0" xfId="0" applyFill="1" applyAlignment="1">
      <alignment horizontal="left" vertical="top"/>
    </xf>
    <xf numFmtId="0" fontId="9" fillId="5" borderId="9" xfId="0" applyFont="1" applyFill="1" applyBorder="1" applyAlignment="1">
      <alignment vertical="top"/>
    </xf>
    <xf numFmtId="0" fontId="9" fillId="6" borderId="9" xfId="0" applyFont="1" applyFill="1" applyBorder="1" applyAlignment="1">
      <alignment vertical="top"/>
    </xf>
    <xf numFmtId="0" fontId="9" fillId="6" borderId="10" xfId="0" applyFont="1" applyFill="1" applyBorder="1" applyAlignment="1">
      <alignment vertical="top"/>
    </xf>
    <xf numFmtId="0" fontId="9" fillId="3" borderId="9" xfId="0" applyFont="1" applyFill="1" applyBorder="1" applyAlignment="1">
      <alignment vertical="top"/>
    </xf>
    <xf numFmtId="0" fontId="9" fillId="3" borderId="10" xfId="0" applyFont="1" applyFill="1" applyBorder="1" applyAlignment="1">
      <alignment vertical="top"/>
    </xf>
    <xf numFmtId="0" fontId="9" fillId="3" borderId="9" xfId="0" applyFont="1" applyFill="1" applyBorder="1" applyAlignment="1">
      <alignment vertical="top" wrapText="1"/>
    </xf>
    <xf numFmtId="0" fontId="9" fillId="3" borderId="10" xfId="0" applyFont="1" applyFill="1" applyBorder="1" applyAlignment="1">
      <alignment vertical="top" wrapText="1"/>
    </xf>
    <xf numFmtId="165" fontId="9" fillId="5" borderId="10" xfId="0" applyNumberFormat="1" applyFont="1" applyFill="1" applyBorder="1" applyAlignment="1">
      <alignment vertical="top"/>
    </xf>
    <xf numFmtId="0" fontId="9" fillId="6" borderId="11" xfId="0" applyFont="1" applyFill="1" applyBorder="1" applyAlignment="1">
      <alignment vertical="top"/>
    </xf>
    <xf numFmtId="0" fontId="7" fillId="7" borderId="12" xfId="0" applyFont="1" applyFill="1" applyBorder="1" applyAlignment="1">
      <alignment horizontal="left" vertical="top"/>
    </xf>
    <xf numFmtId="0" fontId="0" fillId="7" borderId="13" xfId="0" applyFill="1" applyBorder="1" applyAlignment="1">
      <alignment horizontal="left" vertical="top"/>
    </xf>
    <xf numFmtId="0" fontId="9" fillId="5" borderId="4" xfId="0" applyFont="1" applyFill="1" applyBorder="1" applyAlignment="1">
      <alignment vertical="top"/>
    </xf>
    <xf numFmtId="0" fontId="9" fillId="6" borderId="0" xfId="0" applyFont="1" applyFill="1" applyAlignment="1">
      <alignment vertical="top"/>
    </xf>
    <xf numFmtId="0" fontId="9" fillId="3" borderId="4" xfId="0" applyFont="1" applyFill="1" applyBorder="1" applyAlignment="1">
      <alignment vertical="top"/>
    </xf>
    <xf numFmtId="0" fontId="9" fillId="3" borderId="0" xfId="0" applyFont="1" applyFill="1" applyAlignment="1">
      <alignment vertical="top"/>
    </xf>
    <xf numFmtId="0" fontId="9" fillId="5" borderId="7" xfId="0" applyFont="1" applyFill="1" applyBorder="1" applyAlignment="1">
      <alignment vertical="top"/>
    </xf>
    <xf numFmtId="0" fontId="9" fillId="6" borderId="8" xfId="0" applyFont="1" applyFill="1" applyBorder="1" applyAlignment="1">
      <alignment vertical="top"/>
    </xf>
  </cellXfs>
  <cellStyles count="1">
    <cellStyle name="Standaard" xfId="0" builtinId="0"/>
  </cellStyles>
  <dxfs count="26">
    <dxf>
      <font>
        <color theme="0"/>
      </font>
      <fill>
        <patternFill>
          <bgColor theme="0"/>
        </patternFill>
      </fill>
    </dxf>
    <dxf>
      <font>
        <color theme="0"/>
      </font>
    </dxf>
    <dxf>
      <font>
        <b val="0"/>
        <i/>
        <color rgb="FFFF0000"/>
      </font>
    </dxf>
    <dxf>
      <font>
        <b val="0"/>
        <i/>
        <strike val="0"/>
        <color rgb="FFFF0000"/>
      </font>
    </dxf>
    <dxf>
      <font>
        <color theme="9" tint="0.79998168889431442"/>
      </font>
      <fill>
        <patternFill>
          <bgColor theme="9" tint="0.79998168889431442"/>
        </patternFill>
      </fill>
    </dxf>
    <dxf>
      <font>
        <color theme="9" tint="0.79998168889431442"/>
      </font>
    </dxf>
    <dxf>
      <font>
        <color theme="0"/>
      </font>
      <fill>
        <patternFill>
          <bgColor theme="0"/>
        </patternFill>
      </fill>
    </dxf>
    <dxf>
      <font>
        <color theme="0"/>
      </font>
    </dxf>
    <dxf>
      <font>
        <b val="0"/>
        <i/>
        <strike val="0"/>
        <color rgb="FFFF0000"/>
      </font>
    </dxf>
    <dxf>
      <font>
        <b val="0"/>
        <i/>
        <color rgb="FFFF0000"/>
      </font>
    </dxf>
    <dxf>
      <font>
        <color theme="9" tint="0.79998168889431442"/>
      </font>
      <fill>
        <patternFill>
          <bgColor theme="9" tint="0.79998168889431442"/>
        </patternFill>
      </fill>
    </dxf>
    <dxf>
      <font>
        <color theme="9" tint="0.79998168889431442"/>
      </font>
    </dxf>
    <dxf>
      <fill>
        <patternFill patternType="none">
          <fgColor rgb="FF000000"/>
          <bgColor auto="1"/>
        </patternFill>
      </fill>
      <alignment vertical="top" textRotation="0" justifyLastLine="0" shrinkToFit="0" readingOrder="0"/>
    </dxf>
    <dxf>
      <fill>
        <patternFill patternType="none">
          <fgColor rgb="FF000000"/>
          <bgColor auto="1"/>
        </patternFill>
      </fill>
      <alignment vertical="top" textRotation="0" justifyLastLine="0" shrinkToFit="0" readingOrder="0"/>
    </dxf>
    <dxf>
      <numFmt numFmtId="165" formatCode="&quot;€&quot;\ #,##0.00"/>
      <fill>
        <patternFill patternType="none">
          <fgColor indexed="64"/>
          <bgColor auto="1"/>
        </patternFill>
      </fill>
      <alignment vertical="top" textRotation="0" justifyLastLine="0" shrinkToFit="0" readingOrder="0"/>
      <border diagonalUp="0" diagonalDown="0">
        <left style="medium">
          <color indexed="64"/>
        </left>
        <right style="medium">
          <color indexed="64"/>
        </right>
        <top/>
        <bottom/>
        <vertical/>
        <horizontal/>
      </border>
    </dxf>
    <dxf>
      <font>
        <strike val="0"/>
        <outline val="0"/>
        <shadow val="0"/>
        <u val="none"/>
        <vertAlign val="baseline"/>
        <sz val="11"/>
        <color theme="7"/>
        <name val="Aptos Narrow"/>
        <family val="2"/>
        <scheme val="minor"/>
      </font>
      <numFmt numFmtId="165" formatCode="&quot;€&quot;\ #,##0.00"/>
      <fill>
        <patternFill patternType="none">
          <fgColor indexed="64"/>
          <bgColor auto="1"/>
        </patternFill>
      </fill>
      <alignment vertical="top" textRotation="0" justifyLastLine="0" shrinkToFit="0" readingOrder="0"/>
      <border diagonalUp="0" diagonalDown="0" outline="0">
        <left/>
        <right style="medium">
          <color indexed="64"/>
        </right>
        <top/>
        <bottom/>
      </border>
    </dxf>
    <dxf>
      <font>
        <strike val="0"/>
        <outline val="0"/>
        <shadow val="0"/>
        <u val="none"/>
        <vertAlign val="baseline"/>
        <sz val="11"/>
        <color theme="7"/>
        <name val="Aptos Narrow"/>
        <family val="2"/>
        <scheme val="minor"/>
      </font>
      <numFmt numFmtId="14" formatCode="0.00%"/>
      <fill>
        <patternFill patternType="none">
          <fgColor indexed="64"/>
          <bgColor auto="1"/>
        </patternFill>
      </fill>
      <alignment horizontal="center" vertical="top" textRotation="0" wrapText="0" indent="0" justifyLastLine="0" shrinkToFit="0" readingOrder="0"/>
      <protection locked="0" hidden="0"/>
    </dxf>
    <dxf>
      <numFmt numFmtId="165" formatCode="&quot;€&quot;\ #,##0.00"/>
      <fill>
        <patternFill patternType="none">
          <fgColor indexed="64"/>
          <bgColor auto="1"/>
        </patternFill>
      </fill>
      <alignment vertical="top" textRotation="0" justifyLastLine="0" shrinkToFit="0" readingOrder="0"/>
      <border diagonalUp="0" diagonalDown="0" outline="0">
        <left style="medium">
          <color indexed="64"/>
        </left>
        <right/>
        <top/>
        <bottom/>
      </border>
    </dxf>
    <dxf>
      <font>
        <strike val="0"/>
        <outline val="0"/>
        <shadow val="0"/>
        <u val="none"/>
        <vertAlign val="baseline"/>
        <sz val="11"/>
        <color theme="1"/>
        <name val="Calibri"/>
        <family val="2"/>
        <scheme val="none"/>
      </font>
      <numFmt numFmtId="165" formatCode="&quot;€&quot;\ #,##0.00"/>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5" formatCode="&quot;€&quot;\ #,##0.00"/>
      <alignment horizontal="center" vertical="top" textRotation="0" wrapText="0" indent="0" justifyLastLine="0" shrinkToFit="0" readingOrder="0"/>
    </dxf>
    <dxf>
      <font>
        <strike val="0"/>
        <outline val="0"/>
        <shadow val="0"/>
        <u val="none"/>
        <vertAlign val="baseline"/>
        <sz val="11"/>
        <color theme="1"/>
        <name val="Calibri"/>
        <family val="2"/>
        <scheme val="none"/>
      </font>
      <numFmt numFmtId="14" formatCode="0.00%"/>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5" formatCode="&quot;€&quot;\ #,##0.00"/>
      <alignment horizontal="general" vertical="top" textRotation="0" wrapText="0" indent="0" justifyLastLine="0" shrinkToFit="0" readingOrder="0"/>
    </dxf>
    <dxf>
      <font>
        <strike val="0"/>
        <outline val="0"/>
        <shadow val="0"/>
        <u val="none"/>
        <vertAlign val="baseline"/>
        <sz val="11"/>
        <color theme="1"/>
        <name val="Calibri"/>
        <family val="2"/>
        <scheme val="none"/>
      </font>
      <numFmt numFmtId="165" formatCode="&quot;€&quot;\ #,##0.00"/>
      <fill>
        <patternFill patternType="none">
          <fgColor indexed="64"/>
          <bgColor auto="1"/>
        </patternFill>
      </fill>
      <alignment vertical="top" textRotation="0" justifyLastLine="0" shrinkToFit="0" readingOrder="0"/>
    </dxf>
    <dxf>
      <font>
        <strike val="0"/>
        <outline val="0"/>
        <shadow val="0"/>
        <u val="none"/>
        <vertAlign val="baseline"/>
        <sz val="11"/>
        <color theme="1"/>
        <name val="Calibri"/>
        <family val="2"/>
        <scheme val="none"/>
      </font>
      <numFmt numFmtId="165" formatCode="&quot;€&quot;\ #,##0.00"/>
      <fill>
        <patternFill patternType="none">
          <fgColor indexed="64"/>
          <bgColor auto="1"/>
        </patternFill>
      </fill>
      <alignment vertical="top" textRotation="0" justifyLastLine="0" shrinkToFit="0" readingOrder="0"/>
    </dxf>
    <dxf>
      <fill>
        <patternFill patternType="none">
          <fgColor rgb="FF000000"/>
          <bgColor auto="1"/>
        </patternFill>
      </fill>
      <alignment vertical="top" textRotation="0" justifyLastLine="0" shrinkToFit="0" readingOrder="0"/>
    </dxf>
    <dxf>
      <fill>
        <patternFill patternType="none">
          <fgColor indexed="64"/>
          <bgColor auto="1"/>
        </patternFill>
      </fill>
      <alignment vertical="top" textRotation="0" wrapText="1"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7373815</xdr:colOff>
      <xdr:row>1</xdr:row>
      <xdr:rowOff>4160</xdr:rowOff>
    </xdr:from>
    <xdr:to>
      <xdr:col>1</xdr:col>
      <xdr:colOff>9445234</xdr:colOff>
      <xdr:row>4</xdr:row>
      <xdr:rowOff>145765</xdr:rowOff>
    </xdr:to>
    <xdr:pic>
      <xdr:nvPicPr>
        <xdr:cNvPr id="2" name="Afbeelding 1">
          <a:extLst>
            <a:ext uri="{FF2B5EF4-FFF2-40B4-BE49-F238E27FC236}">
              <a16:creationId xmlns:a16="http://schemas.microsoft.com/office/drawing/2014/main" id="{7432DE6E-3F33-4FF5-87B9-1A2B9DA8F6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35740" y="242285"/>
          <a:ext cx="2065704" cy="70485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0DD3F1-359C-4F63-AA45-DA92E686CF0F}" name="Tabel53" displayName="Tabel53" ref="A5:L10" totalsRowShown="0" headerRowDxfId="25" dataDxfId="24">
  <autoFilter ref="A5:L10" xr:uid="{EBD03473-9C6C-4E85-99F0-4C9A59589D61}"/>
  <tableColumns count="12">
    <tableColumn id="1" xr3:uid="{15041050-6224-4E3B-93C4-6A97939411A9}" name="van" dataDxfId="23">
      <calculatedColumnFormula>B5</calculatedColumnFormula>
    </tableColumn>
    <tableColumn id="2" xr3:uid="{B7F8F574-2A79-421D-95DF-B8BBE87E4DD2}" name="tot" dataDxfId="22"/>
    <tableColumn id="12" xr3:uid="{3E9C2A3A-E9B2-4D42-BC97-E06A9CF56833}" name="toegestane opslagpercentage" dataDxfId="21"/>
    <tableColumn id="3" xr3:uid="{0956A2B9-1997-4322-ACFF-F9F78CC08136}" name="toegestane opslagpercentage2" dataDxfId="20"/>
    <tableColumn id="13" xr3:uid="{B9D3739E-FB7E-4543-AD3B-29080CAB58AE}" name="toegestane_x000a_Vergoeding" dataDxfId="19">
      <calculatedColumnFormula>Tabel53[[#This Row],[tot]]*Tabel53[[#This Row],[toegestane opslagpercentage]]</calculatedColumnFormula>
    </tableColumn>
    <tableColumn id="8" xr3:uid="{94E2280B-B365-4858-A509-0CDE4E6F2EFF}" name="toegestane Vergoeding" dataDxfId="18"/>
    <tableColumn id="6" xr3:uid="{2E135B06-3D6C-42FD-978E-341ECB0DA748}" name="Inschrijver" dataDxfId="17"/>
    <tableColumn id="4" xr3:uid="{43140F44-CEDD-49BC-B0D3-170F05B3D8AB}" name="Max opslag-percentage 1)" dataDxfId="16"/>
    <tableColumn id="5" xr3:uid="{B1EABC73-0D6F-4C3E-8A14-D434471D326A}" name="Max vergoeding _x000a_in € 1)" dataDxfId="15"/>
    <tableColumn id="7" xr3:uid="{AD6F1441-DDE2-48EE-8CC5-F27DACDCE271}" name="Maximale vergoeding tbv beoordeling" dataDxfId="14">
      <calculatedColumnFormula>IF(Tabel53[[#This Row],[Inschrijver]]=M6,Tabel53[[#This Row],[Max opslag-percentage 1)]]*Tabel53[[#This Row],[tot]],Tabel53[[#This Row],[Max vergoeding 
in € 1)]])</calculatedColumnFormula>
    </tableColumn>
    <tableColumn id="9" xr3:uid="{0AB7C02B-4994-4351-A92F-31CF365CE1FB}" name="2024" dataDxfId="13"/>
    <tableColumn id="10" xr3:uid="{9C9DF105-64CF-4371-B6A2-C3F52C6BB642}" name="2023" dataDxfId="12"/>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739E-7D2A-4962-A63C-276A996349A0}">
  <dimension ref="A1:V23"/>
  <sheetViews>
    <sheetView tabSelected="1" zoomScale="130" zoomScaleNormal="130" workbookViewId="0">
      <selection activeCell="B5" sqref="B5"/>
    </sheetView>
  </sheetViews>
  <sheetFormatPr defaultColWidth="9.109375" defaultRowHeight="13.8" x14ac:dyDescent="0.3"/>
  <cols>
    <col min="1" max="1" width="2.44140625" style="8" customWidth="1"/>
    <col min="2" max="2" width="141.6640625" style="8" customWidth="1"/>
    <col min="3" max="16384" width="9.109375" style="8"/>
  </cols>
  <sheetData>
    <row r="1" spans="1:22" s="3" customFormat="1" ht="18" x14ac:dyDescent="0.35">
      <c r="B1" s="1" t="s">
        <v>47</v>
      </c>
      <c r="C1" s="2"/>
      <c r="D1" s="2"/>
      <c r="E1" s="2"/>
      <c r="F1" s="2"/>
      <c r="G1" s="2"/>
      <c r="H1" s="2"/>
      <c r="I1" s="2"/>
      <c r="J1" s="2"/>
      <c r="K1" s="2"/>
      <c r="L1" s="2"/>
      <c r="M1" s="2"/>
      <c r="N1" s="2"/>
      <c r="O1" s="2"/>
      <c r="P1" s="2"/>
      <c r="Q1" s="2"/>
      <c r="R1" s="2"/>
      <c r="S1" s="2"/>
      <c r="T1" s="2"/>
      <c r="U1" s="2"/>
      <c r="V1" s="2"/>
    </row>
    <row r="2" spans="1:22" s="3" customFormat="1" ht="14.4" x14ac:dyDescent="0.3">
      <c r="B2" s="4" t="s">
        <v>0</v>
      </c>
    </row>
    <row r="3" spans="1:22" s="3" customFormat="1" ht="14.4" x14ac:dyDescent="0.3">
      <c r="B3" s="5" t="s">
        <v>29</v>
      </c>
    </row>
    <row r="4" spans="1:22" s="3" customFormat="1" ht="14.4" x14ac:dyDescent="0.3">
      <c r="B4" s="63">
        <v>45716</v>
      </c>
    </row>
    <row r="5" spans="1:22" s="3" customFormat="1" ht="14.4" x14ac:dyDescent="0.3">
      <c r="B5" s="5"/>
    </row>
    <row r="6" spans="1:22" s="3" customFormat="1" ht="15.6" x14ac:dyDescent="0.3">
      <c r="B6" s="6" t="s">
        <v>1</v>
      </c>
    </row>
    <row r="7" spans="1:22" s="3" customFormat="1" ht="14.4" x14ac:dyDescent="0.3">
      <c r="B7" s="7" t="s">
        <v>53</v>
      </c>
    </row>
    <row r="8" spans="1:22" s="3" customFormat="1" ht="14.4" x14ac:dyDescent="0.3">
      <c r="B8" s="7" t="s">
        <v>50</v>
      </c>
    </row>
    <row r="9" spans="1:22" s="3" customFormat="1" ht="14.4" x14ac:dyDescent="0.3">
      <c r="A9" s="67"/>
      <c r="B9" s="8" t="s">
        <v>54</v>
      </c>
      <c r="C9" s="68"/>
    </row>
    <row r="10" spans="1:22" s="3" customFormat="1" ht="14.4" x14ac:dyDescent="0.3">
      <c r="B10" s="7" t="s">
        <v>52</v>
      </c>
    </row>
    <row r="11" spans="1:22" x14ac:dyDescent="0.3">
      <c r="B11" s="7" t="s">
        <v>2</v>
      </c>
    </row>
    <row r="12" spans="1:22" ht="55.2" x14ac:dyDescent="0.3">
      <c r="B12" s="9" t="s">
        <v>45</v>
      </c>
    </row>
    <row r="13" spans="1:22" x14ac:dyDescent="0.3">
      <c r="B13" s="7" t="s">
        <v>3</v>
      </c>
    </row>
    <row r="14" spans="1:22" x14ac:dyDescent="0.3">
      <c r="B14" s="7" t="s">
        <v>51</v>
      </c>
    </row>
    <row r="15" spans="1:22" hidden="1" x14ac:dyDescent="0.3">
      <c r="B15" s="7"/>
    </row>
    <row r="16" spans="1:22" hidden="1" x14ac:dyDescent="0.3">
      <c r="B16" s="7"/>
    </row>
    <row r="17" spans="2:2" hidden="1" x14ac:dyDescent="0.3">
      <c r="B17" s="9"/>
    </row>
    <row r="18" spans="2:2" hidden="1" x14ac:dyDescent="0.3">
      <c r="B18" s="9"/>
    </row>
    <row r="19" spans="2:2" hidden="1" x14ac:dyDescent="0.3">
      <c r="B19" s="9"/>
    </row>
    <row r="20" spans="2:2" hidden="1" x14ac:dyDescent="0.3">
      <c r="B20" s="9"/>
    </row>
    <row r="21" spans="2:2" hidden="1" x14ac:dyDescent="0.3">
      <c r="B21" s="9"/>
    </row>
    <row r="22" spans="2:2" hidden="1" x14ac:dyDescent="0.3">
      <c r="B22" s="9"/>
    </row>
    <row r="23" spans="2:2" ht="14.4" thickBot="1" x14ac:dyDescent="0.35">
      <c r="B23" s="1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479B-21F1-4E57-8DD4-B440A0C15366}">
  <dimension ref="A1:O28"/>
  <sheetViews>
    <sheetView zoomScale="115" zoomScaleNormal="115" workbookViewId="0">
      <selection activeCell="H6" sqref="H6"/>
    </sheetView>
  </sheetViews>
  <sheetFormatPr defaultColWidth="8.6640625" defaultRowHeight="14.4" x14ac:dyDescent="0.3"/>
  <cols>
    <col min="1" max="2" width="14.5546875" style="3" customWidth="1"/>
    <col min="3" max="3" width="15.88671875" style="3" customWidth="1"/>
    <col min="4" max="4" width="16.5546875" style="3" customWidth="1"/>
    <col min="5" max="6" width="14.6640625" style="3" customWidth="1"/>
    <col min="7" max="9" width="14.5546875" style="3" customWidth="1"/>
    <col min="10" max="10" width="15.44140625" style="3" customWidth="1"/>
    <col min="11" max="11" width="8.6640625" style="3"/>
    <col min="12" max="12" width="8.6640625" style="3" customWidth="1"/>
    <col min="13" max="13" width="8.6640625" style="3"/>
    <col min="14" max="14" width="14.6640625" style="3" bestFit="1" customWidth="1"/>
    <col min="15" max="16384" width="8.6640625" style="3"/>
  </cols>
  <sheetData>
    <row r="1" spans="1:15" ht="18" x14ac:dyDescent="0.3">
      <c r="A1" s="73" t="s">
        <v>4</v>
      </c>
      <c r="B1" s="74"/>
      <c r="C1" s="74"/>
      <c r="D1" s="74"/>
      <c r="E1" s="74"/>
      <c r="F1" s="74"/>
      <c r="G1" s="74"/>
      <c r="H1" s="74"/>
      <c r="I1" s="74"/>
      <c r="J1" s="74"/>
    </row>
    <row r="2" spans="1:15" ht="15" thickBot="1" x14ac:dyDescent="0.35">
      <c r="A2" s="75"/>
      <c r="B2" s="76"/>
      <c r="C2" s="76"/>
      <c r="D2" s="76"/>
      <c r="E2" s="76"/>
      <c r="F2" s="76"/>
      <c r="G2" s="76"/>
      <c r="H2" s="76"/>
      <c r="I2" s="76"/>
      <c r="J2" s="76"/>
    </row>
    <row r="3" spans="1:15" ht="15" thickBot="1" x14ac:dyDescent="0.35">
      <c r="A3" s="77" t="s">
        <v>5</v>
      </c>
      <c r="B3" s="78"/>
      <c r="C3" s="78"/>
      <c r="D3" s="78"/>
      <c r="E3" s="78"/>
      <c r="F3" s="78"/>
      <c r="G3" s="79" t="s">
        <v>6</v>
      </c>
      <c r="H3" s="80"/>
      <c r="I3" s="81"/>
      <c r="J3" s="56"/>
      <c r="K3" s="70" t="s">
        <v>36</v>
      </c>
      <c r="L3" s="71"/>
    </row>
    <row r="4" spans="1:15" x14ac:dyDescent="0.3">
      <c r="A4" s="82" t="s">
        <v>7</v>
      </c>
      <c r="B4" s="83"/>
      <c r="C4" s="13" t="s">
        <v>48</v>
      </c>
      <c r="D4" s="13" t="s">
        <v>8</v>
      </c>
      <c r="E4" s="13" t="s">
        <v>49</v>
      </c>
      <c r="F4" s="13" t="s">
        <v>8</v>
      </c>
      <c r="G4" s="38" t="s">
        <v>9</v>
      </c>
      <c r="H4" s="13" t="s">
        <v>10</v>
      </c>
      <c r="I4" s="39" t="s">
        <v>10</v>
      </c>
      <c r="J4" s="57"/>
      <c r="K4" s="70" t="s">
        <v>37</v>
      </c>
      <c r="L4" s="71"/>
      <c r="N4" s="36"/>
    </row>
    <row r="5" spans="1:15" ht="45" x14ac:dyDescent="0.3">
      <c r="A5" s="14" t="s">
        <v>11</v>
      </c>
      <c r="B5" s="14" t="s">
        <v>12</v>
      </c>
      <c r="C5" s="14" t="s">
        <v>56</v>
      </c>
      <c r="D5" s="14" t="s">
        <v>57</v>
      </c>
      <c r="E5" s="14" t="s">
        <v>55</v>
      </c>
      <c r="F5" s="14" t="s">
        <v>13</v>
      </c>
      <c r="G5" s="40" t="s">
        <v>10</v>
      </c>
      <c r="H5" s="60" t="s">
        <v>30</v>
      </c>
      <c r="I5" s="41" t="s">
        <v>31</v>
      </c>
      <c r="J5" s="58" t="s">
        <v>32</v>
      </c>
      <c r="K5" s="14" t="s">
        <v>40</v>
      </c>
      <c r="L5" s="14" t="s">
        <v>41</v>
      </c>
      <c r="M5" s="21"/>
      <c r="O5" s="36"/>
    </row>
    <row r="6" spans="1:15" ht="28.8" x14ac:dyDescent="0.3">
      <c r="A6" s="23">
        <v>0</v>
      </c>
      <c r="B6" s="23">
        <v>50000</v>
      </c>
      <c r="C6" s="24">
        <v>0.03</v>
      </c>
      <c r="D6" s="24">
        <v>5.5E-2</v>
      </c>
      <c r="E6" s="66">
        <f>IF(Tabel53[[#This Row],[van]]=500000,500000*0.01%,Tabel53[[#This Row],[tot]]*Tabel53[[#This Row],[toegestane opslagpercentage]])</f>
        <v>1500</v>
      </c>
      <c r="F6" s="23">
        <f>Tabel53[[#This Row],[tot]]*Tabel53[[#This Row],[toegestane opslagpercentage2]]</f>
        <v>2750</v>
      </c>
      <c r="G6" s="42" t="s">
        <v>14</v>
      </c>
      <c r="H6" s="61"/>
      <c r="I6" s="43"/>
      <c r="J6" s="59">
        <f>IF(Tabel53[[#This Row],[Inschrijver]]=M6,Tabel53[[#This Row],[Max opslag-percentage 1)]]*Tabel53[[#This Row],[tot]],Tabel53[[#This Row],[Max vergoeding 
in € 1)]])</f>
        <v>0</v>
      </c>
      <c r="K6" s="55" t="s">
        <v>43</v>
      </c>
      <c r="L6" s="55" t="s">
        <v>44</v>
      </c>
      <c r="M6" s="22" t="s">
        <v>14</v>
      </c>
    </row>
    <row r="7" spans="1:15" x14ac:dyDescent="0.3">
      <c r="A7" s="23">
        <f t="shared" ref="A7:A10" si="0">B6</f>
        <v>50000</v>
      </c>
      <c r="B7" s="23">
        <v>100000</v>
      </c>
      <c r="C7" s="24">
        <v>0.02</v>
      </c>
      <c r="D7" s="24">
        <v>3.7499999999999999E-2</v>
      </c>
      <c r="E7" s="66">
        <f>IF(Tabel53[[#This Row],[van]]=500000,500000*0.01%,Tabel53[[#This Row],[tot]]*Tabel53[[#This Row],[toegestane opslagpercentage]])</f>
        <v>2000</v>
      </c>
      <c r="F7" s="23">
        <f>Tabel53[[#This Row],[tot]]*Tabel53[[#This Row],[toegestane opslagpercentage2]]</f>
        <v>3750</v>
      </c>
      <c r="G7" s="42" t="s">
        <v>14</v>
      </c>
      <c r="H7" s="61"/>
      <c r="I7" s="43"/>
      <c r="J7" s="59">
        <f>IF(Tabel53[[#This Row],[Inschrijver]]=$M$6,Tabel53[[#This Row],[Max opslag-percentage 1)]]*Tabel53[[#This Row],[tot]],Tabel53[[#This Row],[Max vergoeding 
in € 1)]])</f>
        <v>0</v>
      </c>
      <c r="K7" s="55" t="s">
        <v>34</v>
      </c>
      <c r="L7" s="55" t="s">
        <v>38</v>
      </c>
      <c r="M7" s="21" t="s">
        <v>46</v>
      </c>
    </row>
    <row r="8" spans="1:15" x14ac:dyDescent="0.3">
      <c r="A8" s="23">
        <f t="shared" si="0"/>
        <v>100000</v>
      </c>
      <c r="B8" s="23">
        <v>250000</v>
      </c>
      <c r="C8" s="24">
        <v>0.01</v>
      </c>
      <c r="D8" s="24">
        <v>2.75E-2</v>
      </c>
      <c r="E8" s="66">
        <f>IF(Tabel53[[#This Row],[van]]=500000,500000*0.01%,Tabel53[[#This Row],[tot]]*Tabel53[[#This Row],[toegestane opslagpercentage]])</f>
        <v>2500</v>
      </c>
      <c r="F8" s="23">
        <f>Tabel53[[#This Row],[tot]]*Tabel53[[#This Row],[toegestane opslagpercentage2]]</f>
        <v>6875</v>
      </c>
      <c r="G8" s="42" t="s">
        <v>14</v>
      </c>
      <c r="H8" s="61"/>
      <c r="I8" s="43"/>
      <c r="J8" s="59">
        <f>IF(Tabel53[[#This Row],[Inschrijver]]=$M$6,Tabel53[[#This Row],[Max opslag-percentage 1)]]*Tabel53[[#This Row],[tot]],Tabel53[[#This Row],[Max vergoeding 
in € 1)]])</f>
        <v>0</v>
      </c>
      <c r="K8" s="55" t="s">
        <v>35</v>
      </c>
      <c r="L8" s="55" t="s">
        <v>39</v>
      </c>
      <c r="M8" s="37"/>
    </row>
    <row r="9" spans="1:15" x14ac:dyDescent="0.3">
      <c r="A9" s="23">
        <f t="shared" si="0"/>
        <v>250000</v>
      </c>
      <c r="B9" s="23">
        <v>500000</v>
      </c>
      <c r="C9" s="24">
        <v>5.0000000000000001E-3</v>
      </c>
      <c r="D9" s="24">
        <v>0.02</v>
      </c>
      <c r="E9" s="66">
        <f>IF(Tabel53[[#This Row],[van]]=500000,500000*0.01%,Tabel53[[#This Row],[tot]]*Tabel53[[#This Row],[toegestane opslagpercentage]])</f>
        <v>2500</v>
      </c>
      <c r="F9" s="23">
        <f>Tabel53[[#This Row],[tot]]*Tabel53[[#This Row],[toegestane opslagpercentage2]]</f>
        <v>10000</v>
      </c>
      <c r="G9" s="42" t="s">
        <v>14</v>
      </c>
      <c r="H9" s="61"/>
      <c r="I9" s="43"/>
      <c r="J9" s="59">
        <f>IF(Tabel53[[#This Row],[Inschrijver]]=$M$6,Tabel53[[#This Row],[Max opslag-percentage 1)]]*Tabel53[[#This Row],[tot]],Tabel53[[#This Row],[Max vergoeding 
in € 1)]])</f>
        <v>0</v>
      </c>
      <c r="K9" s="55" t="s">
        <v>35</v>
      </c>
      <c r="L9" s="55" t="s">
        <v>38</v>
      </c>
      <c r="M9" s="37"/>
    </row>
    <row r="10" spans="1:15" ht="16.8" thickBot="1" x14ac:dyDescent="0.35">
      <c r="A10" s="23">
        <f t="shared" si="0"/>
        <v>500000</v>
      </c>
      <c r="B10" s="23" t="s">
        <v>15</v>
      </c>
      <c r="C10" s="24">
        <v>1E-4</v>
      </c>
      <c r="D10" s="24">
        <v>1.2E-2</v>
      </c>
      <c r="E10" s="66">
        <f>IF(Tabel53[[#This Row],[van]]=500000,500000*0.5%,Tabel53[[#This Row],[tot]]*Tabel53[[#This Row],[toegestane opslagpercentage]])</f>
        <v>2500</v>
      </c>
      <c r="F10" s="23">
        <v>12000</v>
      </c>
      <c r="G10" s="44" t="s">
        <v>14</v>
      </c>
      <c r="H10" s="45"/>
      <c r="I10" s="46"/>
      <c r="J10" s="62" t="s">
        <v>42</v>
      </c>
      <c r="K10" s="55" t="s">
        <v>33</v>
      </c>
      <c r="L10" s="55" t="s">
        <v>38</v>
      </c>
    </row>
    <row r="11" spans="1:15" ht="199.95" customHeight="1" x14ac:dyDescent="0.3">
      <c r="A11" s="84" t="s">
        <v>58</v>
      </c>
      <c r="B11" s="85"/>
      <c r="C11" s="85"/>
      <c r="D11" s="85"/>
      <c r="E11" s="85"/>
      <c r="F11" s="85"/>
      <c r="G11" s="85"/>
      <c r="H11" s="85"/>
      <c r="I11" s="85"/>
      <c r="J11" s="85"/>
    </row>
    <row r="12" spans="1:15" x14ac:dyDescent="0.3">
      <c r="A12" s="17"/>
      <c r="B12" s="18"/>
      <c r="C12" s="18"/>
      <c r="D12" s="19"/>
      <c r="E12" s="19"/>
      <c r="F12" s="11"/>
      <c r="G12" s="11"/>
      <c r="H12" s="11"/>
      <c r="I12" s="11"/>
      <c r="J12" s="11"/>
    </row>
    <row r="13" spans="1:15" ht="15" thickBot="1" x14ac:dyDescent="0.35">
      <c r="A13" s="77" t="s">
        <v>16</v>
      </c>
      <c r="B13" s="86"/>
      <c r="C13" s="86"/>
      <c r="D13" s="86"/>
      <c r="E13" s="86"/>
      <c r="F13" s="86"/>
      <c r="G13" s="86"/>
      <c r="H13" s="86"/>
      <c r="I13" s="86"/>
      <c r="J13" s="86"/>
    </row>
    <row r="14" spans="1:15" ht="15" thickBot="1" x14ac:dyDescent="0.35">
      <c r="A14" s="87" t="s">
        <v>17</v>
      </c>
      <c r="B14" s="88"/>
      <c r="C14" s="88"/>
      <c r="D14" s="88"/>
      <c r="E14" s="89"/>
      <c r="F14" s="89"/>
      <c r="G14" s="47">
        <v>0</v>
      </c>
      <c r="H14" s="11"/>
      <c r="I14" s="11"/>
      <c r="J14" s="11"/>
    </row>
    <row r="15" spans="1:15" ht="15" thickBot="1" x14ac:dyDescent="0.35">
      <c r="A15" s="90" t="s">
        <v>18</v>
      </c>
      <c r="B15" s="90"/>
      <c r="C15" s="90"/>
      <c r="D15" s="90"/>
      <c r="E15" s="91"/>
      <c r="F15" s="91"/>
      <c r="G15" s="48">
        <v>0</v>
      </c>
      <c r="H15" s="11"/>
      <c r="I15" s="11"/>
      <c r="J15" s="11"/>
    </row>
    <row r="16" spans="1:15" ht="15" thickBot="1" x14ac:dyDescent="0.35">
      <c r="A16" s="87" t="s">
        <v>19</v>
      </c>
      <c r="B16" s="88"/>
      <c r="C16" s="88"/>
      <c r="D16" s="88"/>
      <c r="E16" s="89"/>
      <c r="F16" s="89"/>
      <c r="G16" s="49">
        <v>0</v>
      </c>
      <c r="H16" s="11"/>
      <c r="I16" s="11"/>
      <c r="J16" s="11"/>
    </row>
    <row r="17" spans="1:10" ht="18.600000000000001" customHeight="1" thickBot="1" x14ac:dyDescent="0.35">
      <c r="A17" s="92" t="s">
        <v>20</v>
      </c>
      <c r="B17" s="92"/>
      <c r="C17" s="92"/>
      <c r="D17" s="92"/>
      <c r="E17" s="93"/>
      <c r="F17" s="93"/>
      <c r="G17" s="50">
        <v>0</v>
      </c>
      <c r="H17" s="11"/>
      <c r="I17" s="11"/>
      <c r="J17" s="11"/>
    </row>
    <row r="18" spans="1:10" x14ac:dyDescent="0.3">
      <c r="A18" s="11"/>
      <c r="B18" s="11"/>
      <c r="C18" s="11"/>
      <c r="D18" s="11"/>
      <c r="E18" s="11"/>
      <c r="F18" s="11"/>
      <c r="G18" s="11"/>
      <c r="H18" s="11"/>
      <c r="I18" s="11"/>
      <c r="J18" s="11"/>
    </row>
    <row r="19" spans="1:10" x14ac:dyDescent="0.3">
      <c r="A19" s="72"/>
      <c r="B19" s="72"/>
      <c r="C19" s="72"/>
      <c r="D19" s="72"/>
      <c r="E19" s="64"/>
      <c r="F19" s="11"/>
      <c r="G19" s="11"/>
      <c r="H19" s="11"/>
      <c r="I19" s="11"/>
      <c r="J19" s="11"/>
    </row>
    <row r="20" spans="1:10" ht="15" thickBot="1" x14ac:dyDescent="0.35">
      <c r="A20" s="20" t="s">
        <v>21</v>
      </c>
      <c r="B20" s="20"/>
      <c r="C20" s="20"/>
      <c r="D20" s="20"/>
      <c r="E20" s="20"/>
      <c r="F20" s="20" t="s">
        <v>22</v>
      </c>
      <c r="G20" s="20"/>
      <c r="H20" s="20"/>
      <c r="I20" s="20"/>
      <c r="J20" s="20"/>
    </row>
    <row r="21" spans="1:10" ht="15" thickBot="1" x14ac:dyDescent="0.35">
      <c r="A21" s="94" t="s">
        <v>23</v>
      </c>
      <c r="B21" s="95"/>
      <c r="C21" s="95"/>
      <c r="D21" s="95"/>
      <c r="E21" s="65"/>
      <c r="F21" s="51">
        <v>0</v>
      </c>
      <c r="G21" s="11"/>
      <c r="H21" s="11"/>
      <c r="I21" s="11"/>
      <c r="J21" s="11"/>
    </row>
    <row r="22" spans="1:10" x14ac:dyDescent="0.3">
      <c r="A22" s="11"/>
      <c r="B22" s="11"/>
      <c r="C22" s="11"/>
      <c r="D22" s="11"/>
      <c r="E22" s="11"/>
      <c r="F22" s="11"/>
      <c r="G22" s="11"/>
      <c r="H22" s="11"/>
      <c r="I22" s="11"/>
      <c r="J22" s="11"/>
    </row>
    <row r="23" spans="1:10" ht="15" thickBot="1" x14ac:dyDescent="0.35">
      <c r="A23" s="11"/>
      <c r="B23" s="11"/>
      <c r="C23" s="11"/>
      <c r="D23" s="11"/>
      <c r="E23" s="11"/>
      <c r="F23" s="11"/>
      <c r="G23" s="11"/>
      <c r="H23" s="11"/>
      <c r="I23" s="11"/>
      <c r="J23" s="11"/>
    </row>
    <row r="24" spans="1:10" ht="15" thickBot="1" x14ac:dyDescent="0.35">
      <c r="A24" s="96" t="s">
        <v>24</v>
      </c>
      <c r="B24" s="97"/>
      <c r="C24" s="97"/>
      <c r="D24" s="97"/>
      <c r="E24" s="97"/>
      <c r="F24" s="97"/>
      <c r="G24" s="25" t="s">
        <v>25</v>
      </c>
      <c r="H24" s="25" t="s">
        <v>26</v>
      </c>
      <c r="I24" s="26"/>
      <c r="J24" s="27"/>
    </row>
    <row r="25" spans="1:10" x14ac:dyDescent="0.3">
      <c r="A25" s="98" t="s">
        <v>5</v>
      </c>
      <c r="B25" s="99"/>
      <c r="C25" s="99"/>
      <c r="D25" s="99"/>
      <c r="E25" s="99"/>
      <c r="F25" s="99"/>
      <c r="G25" s="28">
        <f>SUM(J6:J10)</f>
        <v>0</v>
      </c>
      <c r="H25" s="29">
        <v>0.8</v>
      </c>
      <c r="I25" s="30"/>
      <c r="J25" s="31"/>
    </row>
    <row r="26" spans="1:10" x14ac:dyDescent="0.3">
      <c r="A26" s="100" t="s">
        <v>27</v>
      </c>
      <c r="B26" s="101"/>
      <c r="C26" s="101"/>
      <c r="D26" s="101"/>
      <c r="E26" s="101"/>
      <c r="F26" s="101"/>
      <c r="G26" s="15">
        <f>IF(G14="","0",AVERAGE(G14:G17))</f>
        <v>0</v>
      </c>
      <c r="H26" s="16">
        <v>0.1</v>
      </c>
      <c r="I26" s="11"/>
      <c r="J26" s="12"/>
    </row>
    <row r="27" spans="1:10" ht="15" thickBot="1" x14ac:dyDescent="0.35">
      <c r="A27" s="102" t="s">
        <v>21</v>
      </c>
      <c r="B27" s="103"/>
      <c r="C27" s="103"/>
      <c r="D27" s="103"/>
      <c r="E27" s="103"/>
      <c r="F27" s="103"/>
      <c r="G27" s="32">
        <f>F21</f>
        <v>0</v>
      </c>
      <c r="H27" s="33">
        <v>0.1</v>
      </c>
      <c r="I27" s="34"/>
      <c r="J27" s="35"/>
    </row>
    <row r="28" spans="1:10" ht="15" thickBot="1" x14ac:dyDescent="0.35">
      <c r="A28" s="52" t="s">
        <v>28</v>
      </c>
      <c r="B28" s="53"/>
      <c r="C28" s="53"/>
      <c r="D28" s="53"/>
      <c r="E28" s="53"/>
      <c r="F28" s="53"/>
      <c r="G28" s="54"/>
      <c r="H28" s="53"/>
      <c r="I28" s="53"/>
      <c r="J28" s="69">
        <f>(G25*H25)+(G26*H26)+(G27*H27)</f>
        <v>0</v>
      </c>
    </row>
  </sheetData>
  <sheetProtection algorithmName="SHA-512" hashValue="h9PKFh6WHZ6q2zq/SpKMMre1XJZM77SvFrFgEZ+chO6yDsuSI8F0FPN0dJyUTp8XJy2ZI+lzaXHVLQBantt/MQ==" saltValue="pjMzcJJf6UYiAZvwZPepLA==" spinCount="100000" sheet="1" objects="1" scenarios="1"/>
  <mergeCells count="19">
    <mergeCell ref="A21:D21"/>
    <mergeCell ref="A24:F24"/>
    <mergeCell ref="A25:F25"/>
    <mergeCell ref="A26:F26"/>
    <mergeCell ref="A27:F27"/>
    <mergeCell ref="K3:L3"/>
    <mergeCell ref="K4:L4"/>
    <mergeCell ref="A19:D19"/>
    <mergeCell ref="A1:J1"/>
    <mergeCell ref="A2:J2"/>
    <mergeCell ref="A3:F3"/>
    <mergeCell ref="G3:I3"/>
    <mergeCell ref="A4:B4"/>
    <mergeCell ref="A11:J11"/>
    <mergeCell ref="A13:J13"/>
    <mergeCell ref="A14:F14"/>
    <mergeCell ref="A15:F15"/>
    <mergeCell ref="A16:F16"/>
    <mergeCell ref="A17:F17"/>
  </mergeCells>
  <phoneticPr fontId="18" type="noConversion"/>
  <conditionalFormatting sqref="H6 H8 H10">
    <cfRule type="expression" dxfId="11" priority="1">
      <formula>G6="Max.vergoeding"</formula>
    </cfRule>
    <cfRule type="expression" dxfId="10" priority="13">
      <formula>G6=$M$7</formula>
    </cfRule>
  </conditionalFormatting>
  <conditionalFormatting sqref="H6:H10">
    <cfRule type="expression" dxfId="9" priority="5">
      <formula>H6&lt;C6</formula>
    </cfRule>
    <cfRule type="expression" dxfId="8" priority="6">
      <formula>H6&gt;D6</formula>
    </cfRule>
  </conditionalFormatting>
  <conditionalFormatting sqref="H7 H9">
    <cfRule type="expression" dxfId="7" priority="2">
      <formula>G7="Max.vergoeding"</formula>
    </cfRule>
    <cfRule type="expression" dxfId="6" priority="7">
      <formula>G7=$M$7</formula>
    </cfRule>
  </conditionalFormatting>
  <conditionalFormatting sqref="I6 I8 I10">
    <cfRule type="expression" dxfId="5" priority="4">
      <formula>G6="Max.percentage"</formula>
    </cfRule>
    <cfRule type="expression" dxfId="4" priority="12">
      <formula>G6=$M$6</formula>
    </cfRule>
  </conditionalFormatting>
  <conditionalFormatting sqref="I6:I10">
    <cfRule type="expression" dxfId="3" priority="15">
      <formula>I6&lt;E6</formula>
    </cfRule>
    <cfRule type="expression" dxfId="2" priority="19">
      <formula>I6&gt;F6</formula>
    </cfRule>
  </conditionalFormatting>
  <conditionalFormatting sqref="I7 I9">
    <cfRule type="expression" dxfId="1" priority="3">
      <formula>G7="Max.percentage"</formula>
    </cfRule>
    <cfRule type="expression" dxfId="0" priority="14">
      <formula>G7=$M$6</formula>
    </cfRule>
  </conditionalFormatting>
  <dataValidations count="1">
    <dataValidation type="list" allowBlank="1" showInputMessage="1" showErrorMessage="1" sqref="G6:G10" xr:uid="{AC85E368-C960-4ED9-AFAC-2B2D56430BCD}">
      <formula1>$M$6:$M$7</formula1>
    </dataValidation>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A6BDBC-2F03-416F-A6D6-730F20DCDE2D}">
  <ds:schemaRefs>
    <ds:schemaRef ds:uri="http://schemas.microsoft.com/sharepoint/v3/contenttype/forms"/>
  </ds:schemaRefs>
</ds:datastoreItem>
</file>

<file path=customXml/itemProps2.xml><?xml version="1.0" encoding="utf-8"?>
<ds:datastoreItem xmlns:ds="http://schemas.openxmlformats.org/officeDocument/2006/customXml" ds:itemID="{6736E2D9-5F6F-4546-B83F-0EE59A0EA67E}">
  <ds:schemaRefs>
    <ds:schemaRef ds:uri="http://schemas.microsoft.com/office/2006/documentManagement/types"/>
    <ds:schemaRef ds:uri="928e9365-765e-4fef-ad43-098c5ce972d2"/>
    <ds:schemaRef ds:uri="http://purl.org/dc/terms/"/>
    <ds:schemaRef ds:uri="http://purl.org/dc/elements/1.1/"/>
    <ds:schemaRef ds:uri="http://schemas.microsoft.com/office/infopath/2007/PartnerControls"/>
    <ds:schemaRef ds:uri="http://www.w3.org/XML/1998/namespace"/>
    <ds:schemaRef ds:uri="http://purl.org/dc/dcmitype/"/>
    <ds:schemaRef ds:uri="http://schemas.openxmlformats.org/package/2006/metadata/core-properties"/>
    <ds:schemaRef ds:uri="http://schemas.microsoft.com/office/2006/metadata/properties"/>
    <ds:schemaRef ds:uri="df334da4-c630-45b1-95f0-858e998e8867"/>
    <ds:schemaRef ds:uri="118699ed-b0bb-4314-a950-7636bf7a902d"/>
  </ds:schemaRefs>
</ds:datastoreItem>
</file>

<file path=customXml/itemProps3.xml><?xml version="1.0" encoding="utf-8"?>
<ds:datastoreItem xmlns:ds="http://schemas.openxmlformats.org/officeDocument/2006/customXml" ds:itemID="{9F978E6B-3BD8-4434-8449-76DB3CB077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Halmans</dc:creator>
  <cp:keywords/>
  <dc:description/>
  <cp:lastModifiedBy>Lieke Hekers</cp:lastModifiedBy>
  <cp:revision/>
  <dcterms:created xsi:type="dcterms:W3CDTF">2024-08-20T12:05:02Z</dcterms:created>
  <dcterms:modified xsi:type="dcterms:W3CDTF">2025-02-28T09:17:08Z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