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925"/>
  <workbookPr defaultThemeVersion="124226"/>
  <mc:AlternateContent xmlns:mc="http://schemas.openxmlformats.org/markup-compatibility/2006">
    <mc:Choice Requires="x15">
      <x15ac:absPath xmlns:x15ac="http://schemas.microsoft.com/office/spreadsheetml/2010/11/ac" url="https://ictubeheer.sharepoint.com/teams/EADatacenterHardware2025/Gedeelde documenten/General/DC Hardware EA 2025/2. Aanbestedingsprocedure/2. Nota van Inlichtingen/NvI-2/"/>
    </mc:Choice>
  </mc:AlternateContent>
  <xr:revisionPtr revIDLastSave="9" documentId="8_{5192F302-41E3-4848-9A52-2B6B1C5DB818}" xr6:coauthVersionLast="47" xr6:coauthVersionMax="47" xr10:uidLastSave="{F737F5B6-45E8-4B49-A953-C7D37F660C00}"/>
  <workbookProtection workbookAlgorithmName="SHA-512" workbookHashValue="rpvpjBSvEIZN/qlW3xxvpA4p6S47AUqvv7mZAvuMi9hn7Bu8JR+zrNdm6ZfhTNlN7QcYUDRGMnzTTPdx2d7Ivg==" workbookSaltValue="i6MKy3XqoQD78ra9zbZvTQ==" workbookSpinCount="100000" lockStructure="1"/>
  <bookViews>
    <workbookView xWindow="28680" yWindow="-120" windowWidth="29040" windowHeight="15720" xr2:uid="{00000000-000D-0000-FFFF-FFFF00000000}"/>
  </bookViews>
  <sheets>
    <sheet name="Prijzenblad" sheetId="10" r:id="rId1"/>
  </sheets>
  <definedNames>
    <definedName name="_xlnm.Print_Area" localSheetId="0">Prijzenblad!$A$1:$G$76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 i="10" l="1"/>
  <c r="F16" i="10"/>
  <c r="G22" i="10"/>
  <c r="F13" i="10"/>
  <c r="G13" i="10"/>
  <c r="G30" i="10"/>
  <c r="G33" i="10"/>
  <c r="G28" i="10"/>
  <c r="G29" i="10"/>
  <c r="G31" i="10"/>
  <c r="F31" i="10"/>
  <c r="G23" i="10"/>
  <c r="F23" i="10"/>
  <c r="G17" i="10"/>
  <c r="F17" i="10"/>
  <c r="F34" i="10"/>
  <c r="F33" i="10"/>
  <c r="F52" i="10"/>
  <c r="F43" i="10"/>
  <c r="E52" i="10"/>
  <c r="D52" i="10" s="1"/>
  <c r="E43" i="10"/>
  <c r="D43" i="10" s="1"/>
  <c r="E44" i="10" l="1"/>
  <c r="E53" i="10"/>
  <c r="C62" i="10"/>
  <c r="E59" i="10"/>
  <c r="E60" i="10"/>
  <c r="E61" i="10"/>
  <c r="F10" i="10"/>
  <c r="G10" i="10"/>
  <c r="F11" i="10"/>
  <c r="G11" i="10"/>
  <c r="F12" i="10"/>
  <c r="G12" i="10"/>
  <c r="F14" i="10"/>
  <c r="G14" i="10"/>
  <c r="F15" i="10"/>
  <c r="G15" i="10"/>
  <c r="F18" i="10"/>
  <c r="G18" i="10"/>
  <c r="F19" i="10"/>
  <c r="G19" i="10"/>
  <c r="F20" i="10"/>
  <c r="G20" i="10"/>
  <c r="F21" i="10"/>
  <c r="G21" i="10"/>
  <c r="F22" i="10"/>
  <c r="F24" i="10"/>
  <c r="G24" i="10"/>
  <c r="F25" i="10"/>
  <c r="G25" i="10"/>
  <c r="F26" i="10"/>
  <c r="G26" i="10"/>
  <c r="F27" i="10"/>
  <c r="G27" i="10"/>
  <c r="F28" i="10"/>
  <c r="F29" i="10"/>
  <c r="F30" i="10"/>
  <c r="F32" i="10"/>
  <c r="G32" i="10"/>
  <c r="G34" i="10"/>
  <c r="F35" i="10" l="1"/>
  <c r="E62" i="10"/>
  <c r="C67" i="10" l="1"/>
</calcChain>
</file>

<file path=xl/sharedStrings.xml><?xml version="1.0" encoding="utf-8"?>
<sst xmlns="http://schemas.openxmlformats.org/spreadsheetml/2006/main" count="86" uniqueCount="65">
  <si>
    <t xml:space="preserve">v2.0 Bijlage 3 Prijzenblad </t>
  </si>
  <si>
    <t>Geel gemarkeerde velden door inschrijver in te vullen</t>
  </si>
  <si>
    <t>Bandbreedte P1.1 kortingspercentages</t>
  </si>
  <si>
    <t>Minimaal</t>
  </si>
  <si>
    <t>P1.1 Kortingspercentages</t>
  </si>
  <si>
    <t>Maximaal</t>
  </si>
  <si>
    <t>Fabrikant</t>
  </si>
  <si>
    <t>Segment</t>
  </si>
  <si>
    <t>Fictieve waarde</t>
  </si>
  <si>
    <r>
      <t xml:space="preserve">Kortingspercentage
</t>
    </r>
    <r>
      <rPr>
        <b/>
        <i/>
        <sz val="12"/>
        <color theme="1"/>
        <rFont val="Century Gothic"/>
        <family val="1"/>
      </rPr>
      <t>&lt;binnen bandbreedte&gt;</t>
    </r>
  </si>
  <si>
    <r>
      <rPr>
        <b/>
        <sz val="12"/>
        <color theme="1"/>
        <rFont val="Century Gothic"/>
        <family val="1"/>
      </rPr>
      <t xml:space="preserve">Totaal </t>
    </r>
    <r>
      <rPr>
        <b/>
        <i/>
        <sz val="12"/>
        <color theme="1"/>
        <rFont val="Century Gothic"/>
        <family val="1"/>
      </rPr>
      <t xml:space="preserve">
(fictieve waarde met aftrek van de korting)</t>
    </r>
  </si>
  <si>
    <t>Controle bandbreedte %
Akkoord?</t>
  </si>
  <si>
    <t>Dell/EMC</t>
  </si>
  <si>
    <t>Servers Hardware, Support 5y en Software licenties</t>
  </si>
  <si>
    <t>Servers Contractual Support 1 year 24x7x4</t>
  </si>
  <si>
    <t>Storage Hardware, Support 5y en Software licenties</t>
  </si>
  <si>
    <t>Storage Uitbreidingen (SFP+, QSFP, disken, shelfs, etc)</t>
  </si>
  <si>
    <t>Storage Contractual Support 1 year 24x7x4</t>
  </si>
  <si>
    <t>NetApp</t>
  </si>
  <si>
    <t>Hardware en software bij initiële aanschaf</t>
  </si>
  <si>
    <t>Support 3 of 5 jaar bij initiële aanschaf</t>
  </si>
  <si>
    <t>Support verlenging minimaal 1 jaar</t>
  </si>
  <si>
    <t>uitbreidingen en accessoires zoals shelfs, disken, spf+/qspf</t>
  </si>
  <si>
    <t>Cisco</t>
  </si>
  <si>
    <t>Networking Hardware, Support 5y en Software licenties</t>
  </si>
  <si>
    <t>Networking Uitbreidingen (SFP+, QSFP, etc)</t>
  </si>
  <si>
    <t>Netwokring Contractual Support 1 year 24x7x4</t>
  </si>
  <si>
    <t>Fortinet</t>
  </si>
  <si>
    <t>Networking Contractual Support 1 year 24x7x4</t>
  </si>
  <si>
    <t>Checkpoint</t>
  </si>
  <si>
    <t>Palo Alto</t>
  </si>
  <si>
    <t>Synology</t>
  </si>
  <si>
    <t>Storage Uitbreidingen (SFP+, QSFP, disken, shelfs,etc)</t>
  </si>
  <si>
    <t>DarkTrace</t>
  </si>
  <si>
    <t>Fictieve inschrijfsom P1.1</t>
  </si>
  <si>
    <t>Bandbreedte P1.2 Opslagpercentage</t>
  </si>
  <si>
    <t>P1.2 Opslagpercentage overige fabrikanten installed base</t>
  </si>
  <si>
    <r>
      <t xml:space="preserve">Opslagpercentage
</t>
    </r>
    <r>
      <rPr>
        <b/>
        <i/>
        <sz val="12"/>
        <color theme="1"/>
        <rFont val="Century Gothic"/>
        <family val="1"/>
      </rPr>
      <t>&lt;binnen bovenstaand bandbreedte&gt;</t>
    </r>
  </si>
  <si>
    <t>Fictieve waarde  met opslag</t>
  </si>
  <si>
    <t>Opslag (vergelijkingswaarde)</t>
  </si>
  <si>
    <t xml:space="preserve">Fictieve inschrijfsom P1.2 </t>
  </si>
  <si>
    <t>Bandbreedte P1.3 Opslagpercentage</t>
  </si>
  <si>
    <t>P1.3 Opslagpercentage nieuwe oplossingen</t>
  </si>
  <si>
    <r>
      <t xml:space="preserve">Opslagpercentage
</t>
    </r>
    <r>
      <rPr>
        <b/>
        <i/>
        <sz val="10"/>
        <color theme="1"/>
        <rFont val="Century Gothic"/>
        <family val="1"/>
      </rPr>
      <t>&lt;binnen bovenstaand bandbreedte&gt;</t>
    </r>
  </si>
  <si>
    <t>Fictieve inschrijfsom P1.3</t>
  </si>
  <si>
    <t xml:space="preserve">Onderstaande uurtarieven van Inschrijver dienen marktconform te zijn. ICTU behoudt zich het recht voor om een nadere onderbouwing hiervan op te vragen bij Inschrijver of eigen onderzoek te doen naar de marktconformiteit van de door Inschrijver aangeboden uurtarieven. 
Mocht er aantoonbaar geen sprake zijn van marktconform uurtarieven, dan kan ICTU de Inschrijving terzijde leggen. </t>
  </si>
  <si>
    <t>P1.4 Tarieven personeel</t>
  </si>
  <si>
    <t>Werkzaamheden</t>
  </si>
  <si>
    <t>Fictieve aantal uren</t>
  </si>
  <si>
    <t>Uurtarief (excl. btw)</t>
  </si>
  <si>
    <t>Totaal</t>
  </si>
  <si>
    <t>Technisch Pre Sales Consultant</t>
  </si>
  <si>
    <t>Installatie services en DOA check</t>
  </si>
  <si>
    <t>Accountmanager</t>
  </si>
  <si>
    <t>Fictieve inschrijfsom P1.4</t>
  </si>
  <si>
    <t>Fictieve inschrijfsom P1</t>
  </si>
  <si>
    <t>optelsom P1.1 t/m P1.4</t>
  </si>
  <si>
    <r>
      <t xml:space="preserve">Ondertekening </t>
    </r>
    <r>
      <rPr>
        <b/>
        <sz val="12"/>
        <color rgb="FFFF0000"/>
        <rFont val="Century Gothic"/>
        <family val="1"/>
      </rPr>
      <t>*</t>
    </r>
  </si>
  <si>
    <t>Naam inschrijver:</t>
  </si>
  <si>
    <t>Naam rechtsgeldig vertegenwoordiger:</t>
  </si>
  <si>
    <t>Functie:</t>
  </si>
  <si>
    <t>Datum:</t>
  </si>
  <si>
    <t>Handtekening:</t>
  </si>
  <si>
    <t xml:space="preserve">* Het prijzenformulier dient zowel in Excel als in PDF ingeleverd te worden. </t>
  </si>
  <si>
    <t>* Het PDF document dient rechtsgeldig ondertekend te zijn.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</si>
</sst>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164" formatCode="&quot;€&quot;\ #,##0_);\(&quot;€&quot;\ #,##0\)"/>
    <numFmt numFmtId="165" formatCode="&quot;€&quot;\ #,##0.00_);\(&quot;€&quot;\ #,##0.00\)"/>
    <numFmt numFmtId="166" formatCode="0.000%"/>
  </numFmts>
  <fonts count="18" x14ac:knownFonts="1">
    <font>
      <sz val="11"/>
      <color theme="1"/>
      <name val="Calibri"/>
      <family val="2"/>
      <scheme val="minor"/>
    </font>
    <font>
      <sz val="11"/>
      <color theme="1"/>
      <name val="Calibri"/>
      <family val="2"/>
      <scheme val="minor"/>
    </font>
    <font>
      <b/>
      <sz val="10"/>
      <color theme="1"/>
      <name val="Century Gothic"/>
      <family val="1"/>
    </font>
    <font>
      <sz val="10"/>
      <color theme="1"/>
      <name val="Century Gothic"/>
      <family val="1"/>
    </font>
    <font>
      <b/>
      <i/>
      <sz val="10"/>
      <color theme="1"/>
      <name val="Century Gothic"/>
      <family val="1"/>
    </font>
    <font>
      <b/>
      <sz val="12"/>
      <color theme="1"/>
      <name val="Century Gothic"/>
      <family val="1"/>
    </font>
    <font>
      <b/>
      <i/>
      <sz val="12"/>
      <color theme="1"/>
      <name val="Century Gothic"/>
      <family val="1"/>
    </font>
    <font>
      <b/>
      <sz val="12"/>
      <color theme="0"/>
      <name val="Century Gothic"/>
      <family val="1"/>
    </font>
    <font>
      <sz val="12"/>
      <color theme="1"/>
      <name val="Century Gothic"/>
      <family val="1"/>
    </font>
    <font>
      <sz val="12"/>
      <color rgb="FF000000"/>
      <name val="Century Gothic"/>
      <family val="1"/>
    </font>
    <font>
      <sz val="12"/>
      <name val="Century Gothic"/>
      <family val="1"/>
    </font>
    <font>
      <b/>
      <sz val="14"/>
      <color theme="1"/>
      <name val="Century Gothic"/>
      <family val="1"/>
    </font>
    <font>
      <b/>
      <sz val="12"/>
      <color rgb="FFFF0000"/>
      <name val="Century Gothic"/>
      <family val="1"/>
    </font>
    <font>
      <b/>
      <sz val="18"/>
      <color theme="1"/>
      <name val="Century Gothic"/>
      <family val="1"/>
    </font>
    <font>
      <b/>
      <sz val="14"/>
      <color rgb="FF002060"/>
      <name val="Century Gothic"/>
      <family val="1"/>
    </font>
    <font>
      <sz val="11"/>
      <color theme="1"/>
      <name val="Century Gothic"/>
      <family val="1"/>
    </font>
    <font>
      <i/>
      <sz val="11"/>
      <color rgb="FFFF0000"/>
      <name val="Century Gothic"/>
      <family val="1"/>
    </font>
    <font>
      <b/>
      <sz val="16"/>
      <color theme="0"/>
      <name val="Century Gothic"/>
      <family val="1"/>
    </font>
  </fonts>
  <fills count="11">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7030A0"/>
        <bgColor indexed="64"/>
      </patternFill>
    </fill>
    <fill>
      <patternFill patternType="solid">
        <fgColor theme="6" tint="0.79998168889431442"/>
        <bgColor indexed="64"/>
      </patternFill>
    </fill>
    <fill>
      <patternFill patternType="solid">
        <fgColor theme="1"/>
        <bgColor indexed="64"/>
      </patternFill>
    </fill>
    <fill>
      <patternFill patternType="solid">
        <fgColor theme="3" tint="0.39997558519241921"/>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7" tint="0.59999389629810485"/>
      </left>
      <right style="thin">
        <color theme="7" tint="0.59999389629810485"/>
      </right>
      <top style="thin">
        <color theme="7" tint="0.59999389629810485"/>
      </top>
      <bottom style="thin">
        <color theme="7" tint="0.59999389629810485"/>
      </bottom>
      <diagonal/>
    </border>
    <border>
      <left style="thin">
        <color theme="7" tint="0.59999389629810485"/>
      </left>
      <right/>
      <top style="thin">
        <color theme="7" tint="0.59999389629810485"/>
      </top>
      <bottom style="thin">
        <color theme="7" tint="0.59999389629810485"/>
      </bottom>
      <diagonal/>
    </border>
    <border>
      <left style="thin">
        <color theme="7" tint="0.59999389629810485"/>
      </left>
      <right style="thin">
        <color theme="7" tint="0.59999389629810485"/>
      </right>
      <top style="thin">
        <color theme="7" tint="0.59999389629810485"/>
      </top>
      <bottom/>
      <diagonal/>
    </border>
    <border>
      <left style="thin">
        <color theme="7" tint="0.59999389629810485"/>
      </left>
      <right/>
      <top style="thin">
        <color theme="7" tint="0.59999389629810485"/>
      </top>
      <bottom/>
      <diagonal/>
    </border>
    <border>
      <left style="medium">
        <color indexed="64"/>
      </left>
      <right style="thin">
        <color theme="7" tint="0.59999389629810485"/>
      </right>
      <top style="medium">
        <color indexed="64"/>
      </top>
      <bottom style="thin">
        <color theme="7" tint="0.59999389629810485"/>
      </bottom>
      <diagonal/>
    </border>
    <border>
      <left style="thin">
        <color theme="7" tint="0.59999389629810485"/>
      </left>
      <right style="thin">
        <color theme="7" tint="0.59999389629810485"/>
      </right>
      <top style="medium">
        <color indexed="64"/>
      </top>
      <bottom style="thin">
        <color theme="7" tint="0.59999389629810485"/>
      </bottom>
      <diagonal/>
    </border>
    <border>
      <left style="thin">
        <color theme="7" tint="0.59999389629810485"/>
      </left>
      <right/>
      <top style="medium">
        <color indexed="64"/>
      </top>
      <bottom style="thin">
        <color theme="7" tint="0.59999389629810485"/>
      </bottom>
      <diagonal/>
    </border>
    <border>
      <left style="thin">
        <color theme="7" tint="0.59999389629810485"/>
      </left>
      <right style="medium">
        <color indexed="64"/>
      </right>
      <top style="medium">
        <color indexed="64"/>
      </top>
      <bottom style="thin">
        <color theme="7" tint="0.59999389629810485"/>
      </bottom>
      <diagonal/>
    </border>
    <border>
      <left style="medium">
        <color indexed="64"/>
      </left>
      <right style="thin">
        <color theme="7" tint="0.59999389629810485"/>
      </right>
      <top style="thin">
        <color theme="7" tint="0.59999389629810485"/>
      </top>
      <bottom style="thin">
        <color theme="7" tint="0.59999389629810485"/>
      </bottom>
      <diagonal/>
    </border>
    <border>
      <left style="thin">
        <color theme="7" tint="0.59999389629810485"/>
      </left>
      <right style="medium">
        <color indexed="64"/>
      </right>
      <top style="thin">
        <color theme="7" tint="0.59999389629810485"/>
      </top>
      <bottom style="thin">
        <color theme="7" tint="0.59999389629810485"/>
      </bottom>
      <diagonal/>
    </border>
    <border>
      <left style="medium">
        <color indexed="64"/>
      </left>
      <right style="thin">
        <color theme="7" tint="0.59999389629810485"/>
      </right>
      <top style="thin">
        <color theme="7" tint="0.59999389629810485"/>
      </top>
      <bottom style="medium">
        <color indexed="64"/>
      </bottom>
      <diagonal/>
    </border>
    <border>
      <left style="thin">
        <color theme="7" tint="0.59999389629810485"/>
      </left>
      <right style="thin">
        <color theme="7" tint="0.59999389629810485"/>
      </right>
      <top style="thin">
        <color theme="7" tint="0.59999389629810485"/>
      </top>
      <bottom style="medium">
        <color indexed="64"/>
      </bottom>
      <diagonal/>
    </border>
    <border>
      <left style="thin">
        <color theme="7" tint="0.59999389629810485"/>
      </left>
      <right/>
      <top style="thin">
        <color theme="7" tint="0.59999389629810485"/>
      </top>
      <bottom style="medium">
        <color indexed="64"/>
      </bottom>
      <diagonal/>
    </border>
    <border>
      <left style="thin">
        <color theme="7" tint="0.59999389629810485"/>
      </left>
      <right style="medium">
        <color indexed="64"/>
      </right>
      <top style="thin">
        <color theme="7" tint="0.59999389629810485"/>
      </top>
      <bottom style="medium">
        <color indexed="64"/>
      </bottom>
      <diagonal/>
    </border>
    <border>
      <left style="thin">
        <color theme="7" tint="0.59999389629810485"/>
      </left>
      <right style="thin">
        <color theme="7" tint="0.59999389629810485"/>
      </right>
      <top/>
      <bottom/>
      <diagonal/>
    </border>
    <border>
      <left style="medium">
        <color indexed="64"/>
      </left>
      <right/>
      <top style="medium">
        <color indexed="64"/>
      </top>
      <bottom style="thin">
        <color theme="7" tint="0.59999389629810485"/>
      </bottom>
      <diagonal/>
    </border>
    <border>
      <left style="medium">
        <color indexed="64"/>
      </left>
      <right/>
      <top style="thin">
        <color theme="7" tint="0.59999389629810485"/>
      </top>
      <bottom style="thin">
        <color theme="7" tint="0.59999389629810485"/>
      </bottom>
      <diagonal/>
    </border>
    <border>
      <left style="medium">
        <color indexed="64"/>
      </left>
      <right/>
      <top style="thin">
        <color theme="7" tint="0.59999389629810485"/>
      </top>
      <bottom style="medium">
        <color indexed="64"/>
      </bottom>
      <diagonal/>
    </border>
    <border>
      <left/>
      <right style="thin">
        <color theme="7" tint="0.59999389629810485"/>
      </right>
      <top style="medium">
        <color indexed="64"/>
      </top>
      <bottom style="thin">
        <color theme="7" tint="0.59999389629810485"/>
      </bottom>
      <diagonal/>
    </border>
    <border>
      <left/>
      <right style="thin">
        <color theme="7" tint="0.59999389629810485"/>
      </right>
      <top style="thin">
        <color theme="7" tint="0.59999389629810485"/>
      </top>
      <bottom style="thin">
        <color theme="7" tint="0.59999389629810485"/>
      </bottom>
      <diagonal/>
    </border>
    <border>
      <left/>
      <right style="thin">
        <color theme="7" tint="0.59999389629810485"/>
      </right>
      <top style="thin">
        <color theme="7" tint="0.59999389629810485"/>
      </top>
      <bottom style="medium">
        <color indexed="64"/>
      </bottom>
      <diagonal/>
    </border>
    <border>
      <left style="medium">
        <color theme="5" tint="0.59996337778862885"/>
      </left>
      <right style="medium">
        <color theme="5" tint="0.59996337778862885"/>
      </right>
      <top style="medium">
        <color indexed="64"/>
      </top>
      <bottom style="medium">
        <color theme="5" tint="0.59996337778862885"/>
      </bottom>
      <diagonal/>
    </border>
    <border>
      <left style="medium">
        <color theme="5" tint="0.59996337778862885"/>
      </left>
      <right style="medium">
        <color theme="5" tint="0.59996337778862885"/>
      </right>
      <top style="medium">
        <color theme="5" tint="0.59996337778862885"/>
      </top>
      <bottom style="medium">
        <color theme="5" tint="0.59996337778862885"/>
      </bottom>
      <diagonal/>
    </border>
    <border>
      <left style="medium">
        <color theme="5" tint="0.59996337778862885"/>
      </left>
      <right style="medium">
        <color theme="5" tint="0.59996337778862885"/>
      </right>
      <top style="thin">
        <color indexed="64"/>
      </top>
      <bottom style="medium">
        <color indexed="64"/>
      </bottom>
      <diagonal/>
    </border>
    <border>
      <left style="medium">
        <color theme="5" tint="0.59996337778862885"/>
      </left>
      <right style="medium">
        <color theme="5" tint="0.59996337778862885"/>
      </right>
      <top style="medium">
        <color theme="5" tint="0.59996337778862885"/>
      </top>
      <bottom/>
      <diagonal/>
    </border>
    <border>
      <left style="thin">
        <color theme="7" tint="0.59999389629810485"/>
      </left>
      <right/>
      <top/>
      <bottom/>
      <diagonal/>
    </border>
    <border>
      <left style="thin">
        <color indexed="64"/>
      </left>
      <right/>
      <top style="thin">
        <color indexed="64"/>
      </top>
      <bottom style="thin">
        <color indexed="64"/>
      </bottom>
      <diagonal/>
    </border>
    <border>
      <left/>
      <right style="thin">
        <color theme="7" tint="0.59999389629810485"/>
      </right>
      <top style="thin">
        <color theme="7" tint="0.59999389629810485"/>
      </top>
      <bottom/>
      <diagonal/>
    </border>
    <border>
      <left style="medium">
        <color theme="5" tint="0.59996337778862885"/>
      </left>
      <right style="medium">
        <color theme="5" tint="0.59996337778862885"/>
      </right>
      <top style="medium">
        <color theme="5" tint="0.59996337778862885"/>
      </top>
      <bottom style="medium">
        <color indexed="64"/>
      </bottom>
      <diagonal/>
    </border>
    <border>
      <left/>
      <right style="medium">
        <color indexed="64"/>
      </right>
      <top style="medium">
        <color indexed="64"/>
      </top>
      <bottom style="thin">
        <color theme="7" tint="0.59999389629810485"/>
      </bottom>
      <diagonal/>
    </border>
    <border>
      <left/>
      <right/>
      <top/>
      <bottom style="thin">
        <color theme="7" tint="0.59999389629810485"/>
      </bottom>
      <diagonal/>
    </border>
    <border>
      <left/>
      <right style="medium">
        <color indexed="64"/>
      </right>
      <top style="thin">
        <color theme="7" tint="0.59999389629810485"/>
      </top>
      <bottom style="thin">
        <color theme="7" tint="0.59999389629810485"/>
      </bottom>
      <diagonal/>
    </border>
    <border>
      <left/>
      <right style="medium">
        <color indexed="64"/>
      </right>
      <top style="thin">
        <color theme="7" tint="0.59999389629810485"/>
      </top>
      <bottom style="medium">
        <color indexed="64"/>
      </bottom>
      <diagonal/>
    </border>
    <border>
      <left/>
      <right/>
      <top style="thin">
        <color theme="7" tint="0.59999389629810485"/>
      </top>
      <bottom style="thin">
        <color theme="7" tint="0.59999389629810485"/>
      </bottom>
      <diagonal/>
    </border>
    <border>
      <left/>
      <right/>
      <top style="thin">
        <color theme="7" tint="0.59999389629810485"/>
      </top>
      <bottom style="medium">
        <color indexed="64"/>
      </bottom>
      <diagonal/>
    </border>
    <border>
      <left style="thin">
        <color theme="7" tint="0.59999389629810485"/>
      </left>
      <right/>
      <top/>
      <bottom style="thin">
        <color theme="7" tint="0.59999389629810485"/>
      </bottom>
      <diagonal/>
    </border>
    <border>
      <left style="thin">
        <color theme="7" tint="0.59999389629810485"/>
      </left>
      <right style="medium">
        <color indexed="64"/>
      </right>
      <top/>
      <bottom style="thin">
        <color theme="7" tint="0.59999389629810485"/>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theme="7" tint="0.59999389629810485"/>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theme="7" tint="0.59999389629810485"/>
      </right>
      <top style="thin">
        <color theme="7" tint="0.59999389629810485"/>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thin">
        <color theme="7" tint="0.59999389629810485"/>
      </bottom>
      <diagonal/>
    </border>
    <border>
      <left style="thin">
        <color indexed="64"/>
      </left>
      <right/>
      <top style="thin">
        <color indexed="64"/>
      </top>
      <bottom/>
      <diagonal/>
    </border>
    <border>
      <left style="medium">
        <color theme="5" tint="0.59996337778862885"/>
      </left>
      <right style="medium">
        <color theme="5" tint="0.59996337778862885"/>
      </right>
      <top/>
      <bottom/>
      <diagonal/>
    </border>
    <border>
      <left style="thin">
        <color theme="7" tint="0.59999389629810485"/>
      </left>
      <right/>
      <top style="medium">
        <color indexed="64"/>
      </top>
      <bottom/>
      <diagonal/>
    </border>
    <border>
      <left style="thin">
        <color theme="7" tint="0.59999389629810485"/>
      </left>
      <right/>
      <top/>
      <bottom style="medium">
        <color indexed="64"/>
      </bottom>
      <diagonal/>
    </border>
    <border>
      <left style="medium">
        <color indexed="64"/>
      </left>
      <right/>
      <top/>
      <bottom style="thin">
        <color theme="7" tint="0.59999389629810485"/>
      </bottom>
      <diagonal/>
    </border>
    <border>
      <left/>
      <right style="thin">
        <color theme="7" tint="0.59999389629810485"/>
      </right>
      <top/>
      <bottom style="thin">
        <color theme="7" tint="0.59999389629810485"/>
      </bottom>
      <diagonal/>
    </border>
    <border>
      <left style="medium">
        <color indexed="64"/>
      </left>
      <right/>
      <top style="thin">
        <color theme="7" tint="0.59999389629810485"/>
      </top>
      <bottom/>
      <diagonal/>
    </border>
    <border>
      <left/>
      <right/>
      <top style="thin">
        <color indexed="64"/>
      </top>
      <bottom style="medium">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51">
    <xf numFmtId="0" fontId="0" fillId="0" borderId="0" xfId="0"/>
    <xf numFmtId="0" fontId="2" fillId="0" borderId="0" xfId="0" applyFont="1"/>
    <xf numFmtId="0" fontId="3" fillId="0" borderId="0" xfId="0" applyFont="1"/>
    <xf numFmtId="44" fontId="3" fillId="0" borderId="0" xfId="1" applyFont="1"/>
    <xf numFmtId="10" fontId="3" fillId="0" borderId="0" xfId="0" applyNumberFormat="1" applyFont="1"/>
    <xf numFmtId="44" fontId="3" fillId="0" borderId="0" xfId="0" applyNumberFormat="1" applyFont="1"/>
    <xf numFmtId="44" fontId="2" fillId="0" borderId="0" xfId="1" applyFont="1"/>
    <xf numFmtId="38" fontId="2" fillId="0" borderId="0" xfId="0" applyNumberFormat="1" applyFont="1" applyAlignment="1">
      <alignment horizontal="center"/>
    </xf>
    <xf numFmtId="165" fontId="2" fillId="0" borderId="0" xfId="0" applyNumberFormat="1" applyFont="1" applyAlignment="1">
      <alignment horizontal="center"/>
    </xf>
    <xf numFmtId="0" fontId="3" fillId="0" borderId="41" xfId="0" applyFont="1" applyBorder="1"/>
    <xf numFmtId="0" fontId="3" fillId="0" borderId="42" xfId="0" applyFont="1" applyBorder="1"/>
    <xf numFmtId="44" fontId="3" fillId="0" borderId="42" xfId="1" applyFont="1" applyBorder="1"/>
    <xf numFmtId="0" fontId="3" fillId="0" borderId="43" xfId="0" applyFont="1" applyBorder="1"/>
    <xf numFmtId="0" fontId="3" fillId="0" borderId="44" xfId="0" applyFont="1" applyBorder="1"/>
    <xf numFmtId="44" fontId="3" fillId="0" borderId="0" xfId="1" applyFont="1" applyBorder="1"/>
    <xf numFmtId="0" fontId="2" fillId="0" borderId="44" xfId="0" applyFont="1" applyBorder="1"/>
    <xf numFmtId="0" fontId="3" fillId="0" borderId="45" xfId="0" applyFont="1" applyBorder="1"/>
    <xf numFmtId="44" fontId="2" fillId="0" borderId="48" xfId="1" applyFont="1" applyBorder="1"/>
    <xf numFmtId="38" fontId="2" fillId="0" borderId="49" xfId="0" applyNumberFormat="1" applyFont="1" applyBorder="1" applyAlignment="1">
      <alignment horizontal="center"/>
    </xf>
    <xf numFmtId="0" fontId="2" fillId="0" borderId="49" xfId="0" applyFont="1" applyBorder="1"/>
    <xf numFmtId="165" fontId="2" fillId="0" borderId="49" xfId="0" applyNumberFormat="1" applyFont="1" applyBorder="1" applyAlignment="1">
      <alignment horizontal="center"/>
    </xf>
    <xf numFmtId="0" fontId="3" fillId="0" borderId="50" xfId="0" applyFont="1" applyBorder="1"/>
    <xf numFmtId="0" fontId="2" fillId="0" borderId="41" xfId="0" applyFont="1" applyBorder="1"/>
    <xf numFmtId="0" fontId="3" fillId="0" borderId="0" xfId="0" applyFont="1" applyAlignment="1">
      <alignment horizontal="center"/>
    </xf>
    <xf numFmtId="166" fontId="3" fillId="0" borderId="45" xfId="0" applyNumberFormat="1" applyFont="1" applyBorder="1"/>
    <xf numFmtId="0" fontId="3" fillId="0" borderId="44" xfId="0" applyFont="1" applyBorder="1" applyAlignment="1">
      <alignment horizontal="left" vertical="center" wrapText="1"/>
    </xf>
    <xf numFmtId="0" fontId="3" fillId="0" borderId="0" xfId="0" applyFont="1" applyAlignment="1">
      <alignment horizontal="left" vertical="center" wrapText="1"/>
    </xf>
    <xf numFmtId="0" fontId="3" fillId="0" borderId="45" xfId="0" applyFont="1" applyBorder="1" applyAlignment="1">
      <alignment horizontal="left" vertical="center" wrapText="1"/>
    </xf>
    <xf numFmtId="165" fontId="3" fillId="0" borderId="45" xfId="0" applyNumberFormat="1" applyFont="1" applyBorder="1"/>
    <xf numFmtId="0" fontId="3" fillId="9" borderId="0" xfId="0" applyFont="1" applyFill="1"/>
    <xf numFmtId="44" fontId="3" fillId="9" borderId="0" xfId="1" applyFont="1" applyFill="1"/>
    <xf numFmtId="44" fontId="2" fillId="9" borderId="0" xfId="1" applyFont="1" applyFill="1" applyBorder="1"/>
    <xf numFmtId="38" fontId="2" fillId="9" borderId="0" xfId="0" applyNumberFormat="1" applyFont="1" applyFill="1" applyAlignment="1">
      <alignment horizontal="center"/>
    </xf>
    <xf numFmtId="0" fontId="2" fillId="9" borderId="0" xfId="0" applyFont="1" applyFill="1"/>
    <xf numFmtId="165" fontId="2" fillId="9" borderId="0" xfId="0" applyNumberFormat="1" applyFont="1" applyFill="1" applyAlignment="1">
      <alignment horizontal="center"/>
    </xf>
    <xf numFmtId="0" fontId="5" fillId="4" borderId="51" xfId="0" applyFont="1" applyFill="1" applyBorder="1" applyAlignment="1">
      <alignment horizontal="center" vertical="center"/>
    </xf>
    <xf numFmtId="0" fontId="5" fillId="4" borderId="6" xfId="0" applyFont="1" applyFill="1" applyBorder="1" applyAlignment="1">
      <alignment horizontal="center" vertical="center"/>
    </xf>
    <xf numFmtId="44" fontId="5" fillId="4" borderId="6" xfId="1" applyFont="1" applyFill="1" applyBorder="1" applyAlignment="1">
      <alignment horizontal="center" vertical="center"/>
    </xf>
    <xf numFmtId="44" fontId="5" fillId="4" borderId="6" xfId="1" applyFont="1" applyFill="1" applyBorder="1" applyAlignment="1">
      <alignment horizontal="center" vertical="center" wrapText="1"/>
    </xf>
    <xf numFmtId="0" fontId="6" fillId="4" borderId="15" xfId="0" applyFont="1" applyFill="1" applyBorder="1" applyAlignment="1">
      <alignment horizontal="center" vertical="center" wrapText="1"/>
    </xf>
    <xf numFmtId="44" fontId="7" fillId="7" borderId="17" xfId="1" applyFont="1" applyFill="1" applyBorder="1" applyAlignment="1">
      <alignment horizontal="center" vertical="center" wrapText="1"/>
    </xf>
    <xf numFmtId="0" fontId="9" fillId="0" borderId="25" xfId="0" applyFont="1" applyBorder="1" applyAlignment="1">
      <alignment vertical="center"/>
    </xf>
    <xf numFmtId="44" fontId="10" fillId="0" borderId="22" xfId="1" applyFont="1" applyBorder="1"/>
    <xf numFmtId="10" fontId="8" fillId="2" borderId="9" xfId="2" applyNumberFormat="1" applyFont="1" applyFill="1" applyBorder="1" applyAlignment="1" applyProtection="1">
      <alignment horizontal="center"/>
      <protection locked="0"/>
    </xf>
    <xf numFmtId="44" fontId="8" fillId="0" borderId="39" xfId="1" applyFont="1" applyBorder="1"/>
    <xf numFmtId="44" fontId="5" fillId="0" borderId="40" xfId="1" applyFont="1" applyBorder="1"/>
    <xf numFmtId="0" fontId="9" fillId="0" borderId="26" xfId="0" applyFont="1" applyBorder="1" applyAlignment="1">
      <alignment vertical="center"/>
    </xf>
    <xf numFmtId="44" fontId="10" fillId="0" borderId="23" xfId="1" applyFont="1" applyBorder="1"/>
    <xf numFmtId="10" fontId="8" fillId="2" borderId="4" xfId="2" applyNumberFormat="1" applyFont="1" applyFill="1" applyBorder="1" applyAlignment="1" applyProtection="1">
      <alignment horizontal="center"/>
      <protection locked="0"/>
    </xf>
    <xf numFmtId="44" fontId="8" fillId="0" borderId="5" xfId="1" applyFont="1" applyBorder="1"/>
    <xf numFmtId="44" fontId="5" fillId="0" borderId="13" xfId="1" applyFont="1" applyBorder="1"/>
    <xf numFmtId="0" fontId="9" fillId="0" borderId="27" xfId="0" applyFont="1" applyBorder="1" applyAlignment="1">
      <alignment vertical="center"/>
    </xf>
    <xf numFmtId="44" fontId="10" fillId="0" borderId="24" xfId="1" applyFont="1" applyBorder="1"/>
    <xf numFmtId="10" fontId="8" fillId="2" borderId="15" xfId="2" applyNumberFormat="1" applyFont="1" applyFill="1" applyBorder="1" applyAlignment="1" applyProtection="1">
      <alignment horizontal="center"/>
      <protection locked="0"/>
    </xf>
    <xf numFmtId="44" fontId="8" fillId="0" borderId="16" xfId="1" applyFont="1" applyBorder="1"/>
    <xf numFmtId="44" fontId="5" fillId="0" borderId="17" xfId="1" applyFont="1" applyBorder="1"/>
    <xf numFmtId="44" fontId="8" fillId="0" borderId="10" xfId="1" applyFont="1" applyBorder="1"/>
    <xf numFmtId="44" fontId="5" fillId="0" borderId="11" xfId="1" applyFont="1" applyBorder="1"/>
    <xf numFmtId="0" fontId="9" fillId="0" borderId="28" xfId="0" applyFont="1" applyBorder="1" applyAlignment="1">
      <alignment vertical="center"/>
    </xf>
    <xf numFmtId="44" fontId="10" fillId="0" borderId="31" xfId="1" applyFont="1" applyBorder="1"/>
    <xf numFmtId="10" fontId="8" fillId="2" borderId="6" xfId="2" applyNumberFormat="1" applyFont="1" applyFill="1" applyBorder="1" applyAlignment="1" applyProtection="1">
      <alignment horizontal="center"/>
      <protection locked="0"/>
    </xf>
    <xf numFmtId="44" fontId="8" fillId="0" borderId="15" xfId="1" applyFont="1" applyBorder="1"/>
    <xf numFmtId="10" fontId="8" fillId="2" borderId="10" xfId="2" applyNumberFormat="1" applyFont="1" applyFill="1" applyBorder="1" applyAlignment="1" applyProtection="1">
      <alignment horizontal="center"/>
      <protection locked="0"/>
    </xf>
    <xf numFmtId="44" fontId="8" fillId="0" borderId="34" xfId="1" applyFont="1" applyBorder="1"/>
    <xf numFmtId="44" fontId="5" fillId="0" borderId="33" xfId="1" applyFont="1" applyBorder="1"/>
    <xf numFmtId="0" fontId="8" fillId="0" borderId="15" xfId="0" applyFont="1" applyBorder="1"/>
    <xf numFmtId="10" fontId="8" fillId="2" borderId="5" xfId="2" applyNumberFormat="1" applyFont="1" applyFill="1" applyBorder="1" applyAlignment="1" applyProtection="1">
      <alignment horizontal="center"/>
      <protection locked="0"/>
    </xf>
    <xf numFmtId="44" fontId="8" fillId="0" borderId="38" xfId="1" applyFont="1" applyBorder="1"/>
    <xf numFmtId="44" fontId="5" fillId="0" borderId="35" xfId="1" applyFont="1" applyBorder="1"/>
    <xf numFmtId="44" fontId="10" fillId="0" borderId="10" xfId="1" applyFont="1" applyBorder="1"/>
    <xf numFmtId="44" fontId="10" fillId="0" borderId="4" xfId="1" applyFont="1" applyBorder="1"/>
    <xf numFmtId="44" fontId="8" fillId="0" borderId="37" xfId="1" applyFont="1" applyBorder="1"/>
    <xf numFmtId="44" fontId="10" fillId="0" borderId="15" xfId="1" applyFont="1" applyBorder="1"/>
    <xf numFmtId="10" fontId="8" fillId="2" borderId="16" xfId="2" applyNumberFormat="1" applyFont="1" applyFill="1" applyBorder="1" applyAlignment="1" applyProtection="1">
      <alignment horizontal="center"/>
      <protection locked="0"/>
    </xf>
    <xf numFmtId="44" fontId="5" fillId="0" borderId="36" xfId="1" applyFont="1" applyBorder="1"/>
    <xf numFmtId="44" fontId="8" fillId="0" borderId="57" xfId="1" applyFont="1" applyBorder="1"/>
    <xf numFmtId="0" fontId="9" fillId="0" borderId="32" xfId="0" applyFont="1" applyBorder="1" applyAlignment="1">
      <alignment vertical="center"/>
    </xf>
    <xf numFmtId="0" fontId="8" fillId="0" borderId="48" xfId="0" applyFont="1" applyBorder="1"/>
    <xf numFmtId="0" fontId="8" fillId="0" borderId="49" xfId="0" applyFont="1" applyBorder="1" applyAlignment="1">
      <alignment horizontal="center"/>
    </xf>
    <xf numFmtId="0" fontId="8" fillId="0" borderId="49" xfId="0" applyFont="1" applyBorder="1"/>
    <xf numFmtId="0" fontId="5" fillId="8" borderId="49" xfId="0" applyFont="1" applyFill="1" applyBorder="1" applyAlignment="1">
      <alignment horizontal="right"/>
    </xf>
    <xf numFmtId="165" fontId="5" fillId="8" borderId="49" xfId="0" applyNumberFormat="1" applyFont="1" applyFill="1" applyBorder="1" applyAlignment="1">
      <alignment horizontal="center"/>
    </xf>
    <xf numFmtId="0" fontId="8" fillId="0" borderId="50" xfId="0" applyFont="1" applyBorder="1"/>
    <xf numFmtId="0" fontId="11" fillId="0" borderId="44" xfId="0" applyFont="1" applyBorder="1"/>
    <xf numFmtId="0" fontId="5" fillId="5" borderId="42" xfId="0" applyFont="1" applyFill="1" applyBorder="1"/>
    <xf numFmtId="0" fontId="8" fillId="5" borderId="42" xfId="0" applyFont="1" applyFill="1" applyBorder="1"/>
    <xf numFmtId="0" fontId="8" fillId="5" borderId="0" xfId="0" applyFont="1" applyFill="1" applyAlignment="1">
      <alignment horizontal="right"/>
    </xf>
    <xf numFmtId="10" fontId="12" fillId="5" borderId="0" xfId="0" applyNumberFormat="1" applyFont="1" applyFill="1" applyAlignment="1">
      <alignment horizontal="left"/>
    </xf>
    <xf numFmtId="44" fontId="8" fillId="5" borderId="0" xfId="1" applyFont="1" applyFill="1" applyBorder="1" applyAlignment="1">
      <alignment horizontal="right"/>
    </xf>
    <xf numFmtId="0" fontId="13" fillId="0" borderId="0" xfId="0" applyFont="1"/>
    <xf numFmtId="0" fontId="14" fillId="0" borderId="44" xfId="0" applyFont="1" applyBorder="1"/>
    <xf numFmtId="0" fontId="5" fillId="5" borderId="0" xfId="0" applyFont="1" applyFill="1"/>
    <xf numFmtId="0" fontId="8" fillId="5" borderId="45" xfId="0" applyFont="1" applyFill="1" applyBorder="1"/>
    <xf numFmtId="10" fontId="12" fillId="5" borderId="45" xfId="0" applyNumberFormat="1" applyFont="1" applyFill="1" applyBorder="1" applyAlignment="1">
      <alignment horizontal="left"/>
    </xf>
    <xf numFmtId="44" fontId="5" fillId="4" borderId="18" xfId="1" applyFont="1" applyFill="1" applyBorder="1" applyAlignment="1">
      <alignment horizontal="center" wrapText="1"/>
    </xf>
    <xf numFmtId="44" fontId="5" fillId="4" borderId="29" xfId="1" applyFont="1" applyFill="1" applyBorder="1" applyAlignment="1">
      <alignment horizontal="center" wrapText="1"/>
    </xf>
    <xf numFmtId="44" fontId="5" fillId="4" borderId="1" xfId="1" applyFont="1" applyFill="1" applyBorder="1" applyAlignment="1">
      <alignment horizontal="center" wrapText="1"/>
    </xf>
    <xf numFmtId="44" fontId="7" fillId="7" borderId="47" xfId="1" applyFont="1" applyFill="1" applyBorder="1" applyAlignment="1">
      <alignment horizontal="center" vertical="center" wrapText="1"/>
    </xf>
    <xf numFmtId="10" fontId="8" fillId="2" borderId="55" xfId="2" applyNumberFormat="1" applyFont="1" applyFill="1" applyBorder="1" applyAlignment="1" applyProtection="1">
      <alignment horizontal="center"/>
      <protection locked="0"/>
    </xf>
    <xf numFmtId="164" fontId="9" fillId="0" borderId="30" xfId="0" applyNumberFormat="1" applyFont="1" applyBorder="1" applyAlignment="1">
      <alignment horizontal="center"/>
    </xf>
    <xf numFmtId="164" fontId="9" fillId="0" borderId="58" xfId="0" applyNumberFormat="1" applyFont="1" applyBorder="1" applyAlignment="1">
      <alignment horizontal="center"/>
    </xf>
    <xf numFmtId="0" fontId="5" fillId="0" borderId="47" xfId="0" applyFont="1" applyBorder="1"/>
    <xf numFmtId="164" fontId="9" fillId="0" borderId="48" xfId="0" applyNumberFormat="1" applyFont="1" applyBorder="1" applyAlignment="1">
      <alignment horizontal="center"/>
    </xf>
    <xf numFmtId="164" fontId="9" fillId="0" borderId="49" xfId="0" applyNumberFormat="1" applyFont="1" applyBorder="1" applyAlignment="1">
      <alignment horizontal="center"/>
    </xf>
    <xf numFmtId="0" fontId="5" fillId="0" borderId="50" xfId="0" applyFont="1" applyBorder="1"/>
    <xf numFmtId="10" fontId="8" fillId="2" borderId="56" xfId="2" applyNumberFormat="1" applyFont="1" applyFill="1" applyBorder="1" applyAlignment="1" applyProtection="1">
      <alignment horizontal="center"/>
      <protection locked="0"/>
    </xf>
    <xf numFmtId="44" fontId="5" fillId="4" borderId="46" xfId="1" applyFont="1" applyFill="1" applyBorder="1" applyAlignment="1">
      <alignment horizontal="center" vertical="center" wrapText="1"/>
    </xf>
    <xf numFmtId="44" fontId="5" fillId="4" borderId="18" xfId="1" applyFont="1" applyFill="1" applyBorder="1" applyAlignment="1">
      <alignment horizontal="center" vertical="center" wrapText="1"/>
    </xf>
    <xf numFmtId="44" fontId="5" fillId="4" borderId="29" xfId="1" applyFont="1" applyFill="1" applyBorder="1" applyAlignment="1">
      <alignment horizontal="center" vertical="center" wrapText="1"/>
    </xf>
    <xf numFmtId="44" fontId="5" fillId="4" borderId="1" xfId="1" applyFont="1" applyFill="1" applyBorder="1" applyAlignment="1">
      <alignment horizontal="center" vertical="center" wrapText="1"/>
    </xf>
    <xf numFmtId="44" fontId="5" fillId="4" borderId="46" xfId="1" applyFont="1" applyFill="1" applyBorder="1" applyAlignment="1">
      <alignment horizontal="center"/>
    </xf>
    <xf numFmtId="0" fontId="9" fillId="0" borderId="55" xfId="0" applyFont="1" applyBorder="1"/>
    <xf numFmtId="38" fontId="9" fillId="0" borderId="1" xfId="0" applyNumberFormat="1" applyFont="1" applyBorder="1" applyAlignment="1">
      <alignment horizontal="center"/>
    </xf>
    <xf numFmtId="44" fontId="9" fillId="2" borderId="30" xfId="0" applyNumberFormat="1" applyFont="1" applyFill="1" applyBorder="1" applyAlignment="1" applyProtection="1">
      <alignment horizontal="center"/>
      <protection locked="0"/>
    </xf>
    <xf numFmtId="44" fontId="8" fillId="0" borderId="1" xfId="0" applyNumberFormat="1" applyFont="1" applyBorder="1" applyAlignment="1">
      <alignment horizontal="left"/>
    </xf>
    <xf numFmtId="44" fontId="5" fillId="0" borderId="44" xfId="1" applyFont="1" applyBorder="1"/>
    <xf numFmtId="38" fontId="5" fillId="0" borderId="1" xfId="0" applyNumberFormat="1" applyFont="1" applyBorder="1" applyAlignment="1">
      <alignment horizontal="center"/>
    </xf>
    <xf numFmtId="0" fontId="5" fillId="8" borderId="1" xfId="0" applyFont="1" applyFill="1" applyBorder="1" applyAlignment="1">
      <alignment horizontal="right"/>
    </xf>
    <xf numFmtId="165" fontId="5" fillId="8" borderId="1" xfId="0" applyNumberFormat="1" applyFont="1" applyFill="1" applyBorder="1" applyAlignment="1">
      <alignment horizontal="center"/>
    </xf>
    <xf numFmtId="0" fontId="5" fillId="0" borderId="0" xfId="0" applyFont="1"/>
    <xf numFmtId="0" fontId="8" fillId="3" borderId="1" xfId="0" applyFont="1" applyFill="1" applyBorder="1"/>
    <xf numFmtId="0" fontId="8" fillId="2" borderId="1" xfId="0" applyFont="1" applyFill="1" applyBorder="1" applyProtection="1">
      <protection locked="0"/>
    </xf>
    <xf numFmtId="0" fontId="8" fillId="3" borderId="1" xfId="0" applyFont="1" applyFill="1" applyBorder="1" applyAlignment="1">
      <alignment vertical="top"/>
    </xf>
    <xf numFmtId="0" fontId="16" fillId="0" borderId="0" xfId="0" applyFont="1"/>
    <xf numFmtId="0" fontId="9" fillId="0" borderId="59" xfId="0" applyFont="1" applyBorder="1" applyAlignment="1">
      <alignment vertical="center"/>
    </xf>
    <xf numFmtId="10" fontId="8" fillId="2" borderId="7" xfId="2" applyNumberFormat="1" applyFont="1" applyFill="1" applyBorder="1" applyAlignment="1" applyProtection="1">
      <alignment horizontal="center"/>
      <protection locked="0"/>
    </xf>
    <xf numFmtId="10" fontId="8" fillId="2" borderId="39" xfId="2" applyNumberFormat="1" applyFont="1" applyFill="1" applyBorder="1" applyAlignment="1" applyProtection="1">
      <alignment horizontal="center"/>
      <protection locked="0"/>
    </xf>
    <xf numFmtId="44" fontId="10" fillId="0" borderId="60" xfId="1" applyFont="1" applyBorder="1"/>
    <xf numFmtId="44" fontId="10" fillId="0" borderId="61" xfId="1" applyFont="1" applyBorder="1"/>
    <xf numFmtId="44" fontId="10" fillId="0" borderId="63" xfId="1" applyFont="1" applyBorder="1"/>
    <xf numFmtId="44" fontId="10" fillId="0" borderId="57" xfId="1" applyFont="1" applyBorder="1"/>
    <xf numFmtId="10" fontId="8" fillId="2" borderId="60" xfId="2" applyNumberFormat="1" applyFont="1" applyFill="1" applyBorder="1" applyAlignment="1" applyProtection="1">
      <alignment horizontal="center"/>
      <protection locked="0"/>
    </xf>
    <xf numFmtId="10" fontId="8" fillId="2" borderId="65" xfId="2" applyNumberFormat="1" applyFont="1" applyFill="1" applyBorder="1" applyAlignment="1" applyProtection="1">
      <alignment horizontal="center"/>
      <protection locked="0"/>
    </xf>
    <xf numFmtId="165" fontId="17" fillId="10" borderId="1" xfId="0" applyNumberFormat="1" applyFont="1" applyFill="1" applyBorder="1" applyAlignment="1">
      <alignment horizontal="left"/>
    </xf>
    <xf numFmtId="0" fontId="17" fillId="10" borderId="1" xfId="0" applyFont="1" applyFill="1" applyBorder="1" applyAlignment="1">
      <alignment horizontal="center"/>
    </xf>
    <xf numFmtId="0" fontId="11" fillId="0" borderId="0" xfId="0" applyFont="1"/>
    <xf numFmtId="0" fontId="5" fillId="0" borderId="19" xfId="0" applyFont="1" applyBorder="1" applyAlignment="1">
      <alignment horizontal="left" vertical="top"/>
    </xf>
    <xf numFmtId="0" fontId="5" fillId="0" borderId="62" xfId="0" applyFont="1" applyBorder="1" applyAlignment="1">
      <alignment horizontal="left" vertical="top"/>
    </xf>
    <xf numFmtId="0" fontId="5" fillId="0" borderId="20" xfId="0" applyFont="1" applyBorder="1" applyAlignment="1">
      <alignment horizontal="left" vertical="top"/>
    </xf>
    <xf numFmtId="0" fontId="15" fillId="6" borderId="52" xfId="0" applyFont="1" applyFill="1" applyBorder="1" applyAlignment="1">
      <alignment horizontal="left" vertical="center" wrapText="1"/>
    </xf>
    <xf numFmtId="0" fontId="15" fillId="6" borderId="53" xfId="0" applyFont="1" applyFill="1" applyBorder="1" applyAlignment="1">
      <alignment horizontal="left" vertical="center" wrapText="1"/>
    </xf>
    <xf numFmtId="0" fontId="15" fillId="6" borderId="54" xfId="0" applyFont="1" applyFill="1" applyBorder="1" applyAlignment="1">
      <alignment horizontal="left" vertical="center" wrapText="1"/>
    </xf>
    <xf numFmtId="0" fontId="12" fillId="2" borderId="2" xfId="0" applyFont="1" applyFill="1" applyBorder="1" applyAlignment="1">
      <alignment horizontal="left" vertical="center"/>
    </xf>
    <xf numFmtId="0" fontId="12" fillId="2" borderId="3" xfId="0" applyFont="1" applyFill="1" applyBorder="1" applyAlignment="1">
      <alignment horizontal="left" vertical="center"/>
    </xf>
    <xf numFmtId="0" fontId="5" fillId="0" borderId="64" xfId="0" applyFont="1" applyBorder="1" applyAlignment="1">
      <alignment horizontal="left" vertical="top"/>
    </xf>
    <xf numFmtId="0" fontId="5" fillId="0" borderId="21" xfId="0" applyFont="1" applyBorder="1" applyAlignment="1">
      <alignment horizontal="left" vertical="top"/>
    </xf>
    <xf numFmtId="0" fontId="5" fillId="0" borderId="41" xfId="0" applyFont="1" applyBorder="1" applyAlignment="1">
      <alignment horizontal="left" vertical="top"/>
    </xf>
    <xf numFmtId="0" fontId="5" fillId="0" borderId="2" xfId="0" applyFont="1" applyBorder="1" applyAlignment="1">
      <alignment horizontal="left" vertical="top"/>
    </xf>
    <xf numFmtId="0" fontId="5" fillId="0" borderId="8" xfId="0" applyFont="1" applyBorder="1" applyAlignment="1">
      <alignment horizontal="left" vertical="top"/>
    </xf>
    <xf numFmtId="0" fontId="5" fillId="0" borderId="12" xfId="0" applyFont="1" applyBorder="1" applyAlignment="1">
      <alignment horizontal="left" vertical="top"/>
    </xf>
    <xf numFmtId="0" fontId="5" fillId="0" borderId="14" xfId="0" applyFont="1" applyBorder="1" applyAlignment="1">
      <alignment horizontal="left" vertical="top"/>
    </xf>
  </cellXfs>
  <cellStyles count="3">
    <cellStyle name="Procent" xfId="2" builtinId="5"/>
    <cellStyle name="Standaard" xfId="0" builtinId="0"/>
    <cellStyle name="Valuta" xfId="1" builtinId="4"/>
  </cellStyles>
  <dxfs count="4">
    <dxf>
      <font>
        <color rgb="FF006100"/>
      </font>
      <fill>
        <patternFill>
          <bgColor rgb="FFC6EFCE"/>
        </patternFill>
      </fill>
    </dxf>
    <dxf>
      <font>
        <color rgb="FFFF0000"/>
      </font>
    </dxf>
    <dxf>
      <font>
        <color rgb="FFFF0000"/>
      </font>
      <fill>
        <patternFill>
          <fgColor rgb="FFFF0000"/>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29AF4-41CC-2542-BF47-9BAB30592EFF}">
  <sheetPr>
    <pageSetUpPr fitToPage="1"/>
  </sheetPr>
  <dimension ref="B2:R78"/>
  <sheetViews>
    <sheetView showGridLines="0" tabSelected="1" topLeftCell="A35" zoomScale="120" zoomScaleNormal="120" zoomScalePageLayoutView="160" workbookViewId="0">
      <selection activeCell="C72" sqref="C72"/>
    </sheetView>
  </sheetViews>
  <sheetFormatPr defaultColWidth="8.6640625" defaultRowHeight="13.2" x14ac:dyDescent="0.25"/>
  <cols>
    <col min="1" max="1" width="2" style="2" customWidth="1"/>
    <col min="2" max="2" width="39.6640625" style="2" customWidth="1"/>
    <col min="3" max="3" width="57.109375" style="2" customWidth="1"/>
    <col min="4" max="4" width="26.6640625" style="2" customWidth="1"/>
    <col min="5" max="5" width="29.44140625" style="2" customWidth="1"/>
    <col min="6" max="6" width="34.6640625" style="2" customWidth="1"/>
    <col min="7" max="7" width="34.109375" style="2" customWidth="1"/>
    <col min="8" max="8" width="8.6640625" style="2" bestFit="1"/>
    <col min="9" max="9" width="13.33203125" style="2" bestFit="1" customWidth="1"/>
    <col min="10" max="16384" width="8.6640625" style="2"/>
  </cols>
  <sheetData>
    <row r="2" spans="2:18" ht="23.4" x14ac:dyDescent="0.4">
      <c r="B2" s="89" t="s">
        <v>0</v>
      </c>
      <c r="C2" s="1"/>
    </row>
    <row r="3" spans="2:18" ht="13.8" thickBot="1" x14ac:dyDescent="0.3"/>
    <row r="4" spans="2:18" ht="26.85" customHeight="1" thickBot="1" x14ac:dyDescent="0.3">
      <c r="B4" s="142" t="s">
        <v>1</v>
      </c>
      <c r="C4" s="143"/>
    </row>
    <row r="5" spans="2:18" ht="13.8" thickBot="1" x14ac:dyDescent="0.3"/>
    <row r="6" spans="2:18" ht="15" x14ac:dyDescent="0.25">
      <c r="B6" s="22"/>
      <c r="C6" s="10"/>
      <c r="D6" s="10"/>
      <c r="E6" s="84" t="s">
        <v>2</v>
      </c>
      <c r="F6" s="85"/>
      <c r="G6" s="12"/>
    </row>
    <row r="7" spans="2:18" ht="15" x14ac:dyDescent="0.25">
      <c r="B7" s="15"/>
      <c r="C7" s="23"/>
      <c r="E7" s="86" t="s">
        <v>3</v>
      </c>
      <c r="F7" s="87">
        <v>0</v>
      </c>
      <c r="G7" s="16"/>
    </row>
    <row r="8" spans="2:18" ht="17.399999999999999" x14ac:dyDescent="0.3">
      <c r="B8" s="83" t="s">
        <v>4</v>
      </c>
      <c r="D8" s="14"/>
      <c r="E8" s="88" t="s">
        <v>5</v>
      </c>
      <c r="F8" s="87">
        <v>0.75</v>
      </c>
      <c r="G8" s="24"/>
    </row>
    <row r="9" spans="2:18" ht="45.6" thickBot="1" x14ac:dyDescent="0.3">
      <c r="B9" s="35" t="s">
        <v>6</v>
      </c>
      <c r="C9" s="36" t="s">
        <v>7</v>
      </c>
      <c r="D9" s="37" t="s">
        <v>8</v>
      </c>
      <c r="E9" s="38" t="s">
        <v>9</v>
      </c>
      <c r="F9" s="39" t="s">
        <v>10</v>
      </c>
      <c r="G9" s="40" t="s">
        <v>11</v>
      </c>
    </row>
    <row r="10" spans="2:18" ht="15.6" thickBot="1" x14ac:dyDescent="0.3">
      <c r="B10" s="136" t="s">
        <v>12</v>
      </c>
      <c r="C10" s="41" t="s">
        <v>13</v>
      </c>
      <c r="D10" s="42">
        <v>40000</v>
      </c>
      <c r="E10" s="43">
        <v>0</v>
      </c>
      <c r="F10" s="44">
        <f t="shared" ref="F10:F32" si="0">D10-(D10*E10)</f>
        <v>40000</v>
      </c>
      <c r="G10" s="45" t="str">
        <f t="shared" ref="G10:G34" si="1">IF(AND(E10&gt;=$F$7, E10&lt;=$F$8), "Akkoord", "Percentage buiten bandbreedte")</f>
        <v>Akkoord</v>
      </c>
      <c r="Q10" s="4"/>
      <c r="R10" s="5"/>
    </row>
    <row r="11" spans="2:18" ht="15.6" thickBot="1" x14ac:dyDescent="0.3">
      <c r="B11" s="138"/>
      <c r="C11" s="46" t="s">
        <v>14</v>
      </c>
      <c r="D11" s="47">
        <v>2500</v>
      </c>
      <c r="E11" s="48">
        <v>0</v>
      </c>
      <c r="F11" s="49">
        <f t="shared" si="0"/>
        <v>2500</v>
      </c>
      <c r="G11" s="50" t="str">
        <f t="shared" si="1"/>
        <v>Akkoord</v>
      </c>
      <c r="Q11" s="4"/>
    </row>
    <row r="12" spans="2:18" ht="15.6" thickBot="1" x14ac:dyDescent="0.3">
      <c r="B12" s="138"/>
      <c r="C12" s="46" t="s">
        <v>15</v>
      </c>
      <c r="D12" s="47">
        <v>100000</v>
      </c>
      <c r="E12" s="48">
        <v>0</v>
      </c>
      <c r="F12" s="49">
        <f t="shared" si="0"/>
        <v>100000</v>
      </c>
      <c r="G12" s="50" t="str">
        <f t="shared" si="1"/>
        <v>Akkoord</v>
      </c>
      <c r="Q12" s="4"/>
    </row>
    <row r="13" spans="2:18" ht="15" x14ac:dyDescent="0.25">
      <c r="B13" s="144"/>
      <c r="C13" s="124" t="s">
        <v>16</v>
      </c>
      <c r="D13" s="59">
        <v>5000</v>
      </c>
      <c r="E13" s="48">
        <v>0</v>
      </c>
      <c r="F13" s="49">
        <f t="shared" si="0"/>
        <v>5000</v>
      </c>
      <c r="G13" s="50" t="str">
        <f t="shared" si="1"/>
        <v>Akkoord</v>
      </c>
      <c r="Q13" s="4"/>
    </row>
    <row r="14" spans="2:18" ht="15.6" thickBot="1" x14ac:dyDescent="0.3">
      <c r="B14" s="145"/>
      <c r="C14" s="51" t="s">
        <v>17</v>
      </c>
      <c r="D14" s="52">
        <v>2500</v>
      </c>
      <c r="E14" s="53">
        <v>0</v>
      </c>
      <c r="F14" s="54">
        <f t="shared" si="0"/>
        <v>2500</v>
      </c>
      <c r="G14" s="55" t="str">
        <f t="shared" si="1"/>
        <v>Akkoord</v>
      </c>
      <c r="Q14" s="4"/>
    </row>
    <row r="15" spans="2:18" ht="15.6" thickBot="1" x14ac:dyDescent="0.3">
      <c r="B15" s="136" t="s">
        <v>18</v>
      </c>
      <c r="C15" s="41" t="s">
        <v>19</v>
      </c>
      <c r="D15" s="42">
        <v>70000</v>
      </c>
      <c r="E15" s="43">
        <v>0</v>
      </c>
      <c r="F15" s="56">
        <f t="shared" si="0"/>
        <v>70000</v>
      </c>
      <c r="G15" s="57" t="str">
        <f t="shared" si="1"/>
        <v>Akkoord</v>
      </c>
      <c r="Q15" s="4"/>
    </row>
    <row r="16" spans="2:18" ht="15.6" thickBot="1" x14ac:dyDescent="0.3">
      <c r="B16" s="146"/>
      <c r="C16" s="46" t="s">
        <v>20</v>
      </c>
      <c r="D16" s="47">
        <v>29000</v>
      </c>
      <c r="E16" s="48">
        <v>0</v>
      </c>
      <c r="F16" s="49">
        <f t="shared" si="0"/>
        <v>29000</v>
      </c>
      <c r="G16" s="50" t="str">
        <f t="shared" si="1"/>
        <v>Akkoord</v>
      </c>
      <c r="Q16" s="4"/>
    </row>
    <row r="17" spans="2:17" ht="15.6" thickBot="1" x14ac:dyDescent="0.3">
      <c r="B17" s="146"/>
      <c r="C17" s="46" t="s">
        <v>21</v>
      </c>
      <c r="D17" s="47">
        <v>15000</v>
      </c>
      <c r="E17" s="48">
        <v>0</v>
      </c>
      <c r="F17" s="49">
        <f t="shared" ref="F17" si="2">D17-(D17*E17)</f>
        <v>15000</v>
      </c>
      <c r="G17" s="50" t="str">
        <f t="shared" ref="G17" si="3">IF(AND(E17&gt;=$F$7, E17&lt;=$F$8), "Akkoord", "Percentage buiten bandbreedte")</f>
        <v>Akkoord</v>
      </c>
      <c r="Q17" s="4"/>
    </row>
    <row r="18" spans="2:17" ht="15.6" thickBot="1" x14ac:dyDescent="0.3">
      <c r="B18" s="147"/>
      <c r="C18" s="51" t="s">
        <v>22</v>
      </c>
      <c r="D18" s="52">
        <v>15000</v>
      </c>
      <c r="E18" s="53">
        <v>0</v>
      </c>
      <c r="F18" s="54">
        <f t="shared" si="0"/>
        <v>15000</v>
      </c>
      <c r="G18" s="55" t="str">
        <f t="shared" si="1"/>
        <v>Akkoord</v>
      </c>
      <c r="Q18" s="4"/>
    </row>
    <row r="19" spans="2:17" ht="15.6" thickBot="1" x14ac:dyDescent="0.3">
      <c r="B19" s="136" t="s">
        <v>23</v>
      </c>
      <c r="C19" s="41" t="s">
        <v>24</v>
      </c>
      <c r="D19" s="42">
        <v>50000</v>
      </c>
      <c r="E19" s="43">
        <v>0</v>
      </c>
      <c r="F19" s="56">
        <f t="shared" si="0"/>
        <v>50000</v>
      </c>
      <c r="G19" s="57" t="str">
        <f t="shared" si="1"/>
        <v>Akkoord</v>
      </c>
      <c r="Q19" s="4"/>
    </row>
    <row r="20" spans="2:17" ht="15.6" thickBot="1" x14ac:dyDescent="0.3">
      <c r="B20" s="138"/>
      <c r="C20" s="46" t="s">
        <v>25</v>
      </c>
      <c r="D20" s="47">
        <v>10000</v>
      </c>
      <c r="E20" s="48">
        <v>0</v>
      </c>
      <c r="F20" s="49">
        <f t="shared" si="0"/>
        <v>10000</v>
      </c>
      <c r="G20" s="50" t="str">
        <f t="shared" si="1"/>
        <v>Akkoord</v>
      </c>
      <c r="Q20" s="4"/>
    </row>
    <row r="21" spans="2:17" ht="15.6" thickBot="1" x14ac:dyDescent="0.3">
      <c r="B21" s="138"/>
      <c r="C21" s="58" t="s">
        <v>26</v>
      </c>
      <c r="D21" s="47">
        <v>20000</v>
      </c>
      <c r="E21" s="60">
        <v>0</v>
      </c>
      <c r="F21" s="61">
        <f t="shared" si="0"/>
        <v>20000</v>
      </c>
      <c r="G21" s="55" t="str">
        <f t="shared" si="1"/>
        <v>Akkoord</v>
      </c>
      <c r="Q21" s="4"/>
    </row>
    <row r="22" spans="2:17" ht="15.6" thickBot="1" x14ac:dyDescent="0.3">
      <c r="B22" s="136" t="s">
        <v>27</v>
      </c>
      <c r="C22" s="41" t="s">
        <v>24</v>
      </c>
      <c r="D22" s="130">
        <v>25000</v>
      </c>
      <c r="E22" s="43">
        <v>0</v>
      </c>
      <c r="F22" s="63">
        <f t="shared" si="0"/>
        <v>25000</v>
      </c>
      <c r="G22" s="45" t="str">
        <f t="shared" si="1"/>
        <v>Akkoord</v>
      </c>
      <c r="Q22" s="4"/>
    </row>
    <row r="23" spans="2:17" ht="15.6" thickBot="1" x14ac:dyDescent="0.3">
      <c r="B23" s="137"/>
      <c r="C23" s="46" t="s">
        <v>25</v>
      </c>
      <c r="D23" s="129">
        <v>2500</v>
      </c>
      <c r="E23" s="126">
        <v>0</v>
      </c>
      <c r="F23" s="63">
        <f t="shared" si="0"/>
        <v>2500</v>
      </c>
      <c r="G23" s="50" t="str">
        <f t="shared" si="1"/>
        <v>Akkoord</v>
      </c>
      <c r="Q23" s="4"/>
    </row>
    <row r="24" spans="2:17" ht="15.6" thickBot="1" x14ac:dyDescent="0.3">
      <c r="B24" s="138"/>
      <c r="C24" s="65" t="s">
        <v>28</v>
      </c>
      <c r="D24" s="47">
        <v>5000</v>
      </c>
      <c r="E24" s="66">
        <v>0</v>
      </c>
      <c r="F24" s="67">
        <f t="shared" si="0"/>
        <v>5000</v>
      </c>
      <c r="G24" s="68" t="str">
        <f t="shared" si="1"/>
        <v>Akkoord</v>
      </c>
      <c r="Q24" s="4"/>
    </row>
    <row r="25" spans="2:17" ht="15.6" thickBot="1" x14ac:dyDescent="0.3">
      <c r="B25" s="148" t="s">
        <v>29</v>
      </c>
      <c r="C25" s="41" t="s">
        <v>24</v>
      </c>
      <c r="D25" s="69">
        <v>105000</v>
      </c>
      <c r="E25" s="62">
        <v>0</v>
      </c>
      <c r="F25" s="63">
        <f t="shared" si="0"/>
        <v>105000</v>
      </c>
      <c r="G25" s="64" t="str">
        <f t="shared" si="1"/>
        <v>Akkoord</v>
      </c>
      <c r="Q25" s="4"/>
    </row>
    <row r="26" spans="2:17" ht="15.6" thickBot="1" x14ac:dyDescent="0.3">
      <c r="B26" s="149"/>
      <c r="C26" s="46" t="s">
        <v>25</v>
      </c>
      <c r="D26" s="70">
        <v>3000</v>
      </c>
      <c r="E26" s="66">
        <v>0</v>
      </c>
      <c r="F26" s="71">
        <f t="shared" si="0"/>
        <v>3000</v>
      </c>
      <c r="G26" s="68" t="str">
        <f t="shared" si="1"/>
        <v>Akkoord</v>
      </c>
      <c r="Q26" s="4"/>
    </row>
    <row r="27" spans="2:17" ht="15.6" thickBot="1" x14ac:dyDescent="0.3">
      <c r="B27" s="150"/>
      <c r="C27" s="65" t="s">
        <v>28</v>
      </c>
      <c r="D27" s="72">
        <v>15000</v>
      </c>
      <c r="E27" s="73">
        <v>0</v>
      </c>
      <c r="F27" s="67">
        <f t="shared" si="0"/>
        <v>15000</v>
      </c>
      <c r="G27" s="74" t="str">
        <f t="shared" si="1"/>
        <v>Akkoord</v>
      </c>
      <c r="Q27" s="4"/>
    </row>
    <row r="28" spans="2:17" ht="15.6" thickBot="1" x14ac:dyDescent="0.3">
      <c r="B28" s="148" t="s">
        <v>30</v>
      </c>
      <c r="C28" s="41" t="s">
        <v>24</v>
      </c>
      <c r="D28" s="69">
        <v>60000</v>
      </c>
      <c r="E28" s="62">
        <v>0</v>
      </c>
      <c r="F28" s="63">
        <f t="shared" si="0"/>
        <v>60000</v>
      </c>
      <c r="G28" s="64" t="str">
        <f t="shared" si="1"/>
        <v>Akkoord</v>
      </c>
      <c r="Q28" s="4"/>
    </row>
    <row r="29" spans="2:17" ht="15.6" thickBot="1" x14ac:dyDescent="0.3">
      <c r="B29" s="150"/>
      <c r="C29" s="65" t="s">
        <v>28</v>
      </c>
      <c r="D29" s="72">
        <v>8000</v>
      </c>
      <c r="E29" s="73">
        <v>0</v>
      </c>
      <c r="F29" s="67">
        <f t="shared" si="0"/>
        <v>8000</v>
      </c>
      <c r="G29" s="68" t="str">
        <f t="shared" si="1"/>
        <v>Akkoord</v>
      </c>
      <c r="Q29" s="4"/>
    </row>
    <row r="30" spans="2:17" ht="15.6" thickBot="1" x14ac:dyDescent="0.3">
      <c r="B30" s="136" t="s">
        <v>31</v>
      </c>
      <c r="C30" s="41" t="s">
        <v>15</v>
      </c>
      <c r="D30" s="42">
        <v>5000</v>
      </c>
      <c r="E30" s="62">
        <v>0</v>
      </c>
      <c r="F30" s="63">
        <f t="shared" si="0"/>
        <v>5000</v>
      </c>
      <c r="G30" s="64" t="str">
        <f t="shared" si="1"/>
        <v>Akkoord</v>
      </c>
      <c r="Q30" s="4"/>
    </row>
    <row r="31" spans="2:17" ht="15.6" thickBot="1" x14ac:dyDescent="0.3">
      <c r="B31" s="136"/>
      <c r="C31" s="46" t="s">
        <v>32</v>
      </c>
      <c r="D31" s="47">
        <v>2500</v>
      </c>
      <c r="E31" s="48">
        <v>0</v>
      </c>
      <c r="F31" s="49">
        <f t="shared" si="0"/>
        <v>2500</v>
      </c>
      <c r="G31" s="50" t="str">
        <f t="shared" si="1"/>
        <v>Akkoord</v>
      </c>
      <c r="Q31" s="4"/>
    </row>
    <row r="32" spans="2:17" ht="15.6" thickBot="1" x14ac:dyDescent="0.3">
      <c r="B32" s="136"/>
      <c r="C32" s="51" t="s">
        <v>17</v>
      </c>
      <c r="D32" s="47">
        <v>750</v>
      </c>
      <c r="E32" s="125">
        <v>0</v>
      </c>
      <c r="F32" s="67">
        <f t="shared" si="0"/>
        <v>750</v>
      </c>
      <c r="G32" s="68" t="str">
        <f t="shared" si="1"/>
        <v>Akkoord</v>
      </c>
      <c r="Q32" s="4"/>
    </row>
    <row r="33" spans="2:17" ht="15.6" thickBot="1" x14ac:dyDescent="0.3">
      <c r="B33" s="148" t="s">
        <v>33</v>
      </c>
      <c r="C33" s="41" t="s">
        <v>13</v>
      </c>
      <c r="D33" s="127">
        <v>300000</v>
      </c>
      <c r="E33" s="131">
        <v>0</v>
      </c>
      <c r="F33" s="75">
        <f>D33-(D33*E33)</f>
        <v>300000</v>
      </c>
      <c r="G33" s="64" t="str">
        <f t="shared" si="1"/>
        <v>Akkoord</v>
      </c>
      <c r="Q33" s="4"/>
    </row>
    <row r="34" spans="2:17" ht="15.6" thickBot="1" x14ac:dyDescent="0.3">
      <c r="B34" s="150"/>
      <c r="C34" s="76" t="s">
        <v>14</v>
      </c>
      <c r="D34" s="128">
        <v>150000</v>
      </c>
      <c r="E34" s="132">
        <v>0</v>
      </c>
      <c r="F34" s="67">
        <f>D34-(D34*E34)</f>
        <v>150000</v>
      </c>
      <c r="G34" s="74" t="str">
        <f t="shared" si="1"/>
        <v>Akkoord</v>
      </c>
      <c r="Q34" s="4"/>
    </row>
    <row r="35" spans="2:17" ht="15.6" thickBot="1" x14ac:dyDescent="0.3">
      <c r="B35" s="77"/>
      <c r="C35" s="78"/>
      <c r="D35" s="79"/>
      <c r="E35" s="80" t="s">
        <v>34</v>
      </c>
      <c r="F35" s="81">
        <f>SUM(F10:F34)</f>
        <v>1040750</v>
      </c>
      <c r="G35" s="82"/>
    </row>
    <row r="36" spans="2:17" ht="13.8" thickBot="1" x14ac:dyDescent="0.3">
      <c r="B36" s="29"/>
      <c r="C36" s="29"/>
      <c r="D36" s="30"/>
      <c r="E36" s="30"/>
      <c r="F36" s="29"/>
    </row>
    <row r="37" spans="2:17" x14ac:dyDescent="0.25">
      <c r="B37" s="9"/>
      <c r="C37" s="10"/>
      <c r="D37" s="11"/>
      <c r="E37" s="11"/>
      <c r="F37" s="12"/>
    </row>
    <row r="38" spans="2:17" ht="15" x14ac:dyDescent="0.25">
      <c r="B38" s="13"/>
      <c r="D38" s="14"/>
      <c r="E38" s="91" t="s">
        <v>35</v>
      </c>
      <c r="F38" s="92"/>
    </row>
    <row r="39" spans="2:17" ht="15" x14ac:dyDescent="0.25">
      <c r="B39" s="13"/>
      <c r="E39" s="86" t="s">
        <v>3</v>
      </c>
      <c r="F39" s="93">
        <v>0.02</v>
      </c>
    </row>
    <row r="40" spans="2:17" ht="15" x14ac:dyDescent="0.25">
      <c r="B40" s="13"/>
      <c r="E40" s="88" t="s">
        <v>5</v>
      </c>
      <c r="F40" s="93">
        <v>0.1</v>
      </c>
    </row>
    <row r="41" spans="2:17" ht="18" thickBot="1" x14ac:dyDescent="0.35">
      <c r="B41" s="83" t="s">
        <v>36</v>
      </c>
      <c r="D41" s="14"/>
      <c r="F41" s="16"/>
    </row>
    <row r="42" spans="2:17" ht="45" x14ac:dyDescent="0.25">
      <c r="B42" s="106" t="s">
        <v>37</v>
      </c>
      <c r="C42" s="107" t="s">
        <v>8</v>
      </c>
      <c r="D42" s="108" t="s">
        <v>38</v>
      </c>
      <c r="E42" s="109" t="s">
        <v>39</v>
      </c>
      <c r="F42" s="97" t="s">
        <v>11</v>
      </c>
    </row>
    <row r="43" spans="2:17" ht="15" x14ac:dyDescent="0.25">
      <c r="B43" s="98">
        <v>0.02</v>
      </c>
      <c r="C43" s="99">
        <v>100000</v>
      </c>
      <c r="D43" s="100">
        <f>C43+E43</f>
        <v>102000</v>
      </c>
      <c r="E43" s="100">
        <f>B43*C43</f>
        <v>2000</v>
      </c>
      <c r="F43" s="101" t="str">
        <f>IF(AND(B43&gt;=$F$39, B43&lt;=$F$40), "Akkoord", "Percentage buiten bandbreedte")</f>
        <v>Akkoord</v>
      </c>
    </row>
    <row r="44" spans="2:17" ht="15.6" thickBot="1" x14ac:dyDescent="0.3">
      <c r="B44" s="102"/>
      <c r="C44" s="103"/>
      <c r="D44" s="80" t="s">
        <v>40</v>
      </c>
      <c r="E44" s="81">
        <f>SUM(E41:E43)</f>
        <v>2000</v>
      </c>
      <c r="F44" s="104"/>
    </row>
    <row r="45" spans="2:17" ht="13.8" thickBot="1" x14ac:dyDescent="0.3">
      <c r="B45" s="29"/>
      <c r="C45" s="29"/>
      <c r="D45" s="30"/>
      <c r="E45" s="30"/>
      <c r="F45" s="29"/>
    </row>
    <row r="46" spans="2:17" x14ac:dyDescent="0.25">
      <c r="B46" s="9"/>
      <c r="C46" s="10"/>
      <c r="D46" s="11"/>
      <c r="E46" s="11"/>
      <c r="F46" s="12"/>
    </row>
    <row r="47" spans="2:17" ht="15" x14ac:dyDescent="0.25">
      <c r="B47" s="13"/>
      <c r="D47" s="14"/>
      <c r="E47" s="91" t="s">
        <v>41</v>
      </c>
      <c r="F47" s="92"/>
    </row>
    <row r="48" spans="2:17" ht="15.6" thickBot="1" x14ac:dyDescent="0.3">
      <c r="B48" s="13"/>
      <c r="E48" s="86" t="s">
        <v>3</v>
      </c>
      <c r="F48" s="93">
        <v>0.03</v>
      </c>
    </row>
    <row r="49" spans="2:6" ht="15.6" thickBot="1" x14ac:dyDescent="0.3">
      <c r="B49" s="13"/>
      <c r="E49" s="88" t="s">
        <v>5</v>
      </c>
      <c r="F49" s="93">
        <v>0.1</v>
      </c>
    </row>
    <row r="50" spans="2:6" ht="18" thickBot="1" x14ac:dyDescent="0.35">
      <c r="B50" s="90" t="s">
        <v>42</v>
      </c>
      <c r="D50" s="14"/>
      <c r="F50" s="16"/>
    </row>
    <row r="51" spans="2:6" ht="39.9" customHeight="1" thickBot="1" x14ac:dyDescent="0.3">
      <c r="B51" s="106" t="s">
        <v>43</v>
      </c>
      <c r="C51" s="107" t="s">
        <v>8</v>
      </c>
      <c r="D51" s="108" t="s">
        <v>38</v>
      </c>
      <c r="E51" s="109" t="s">
        <v>39</v>
      </c>
      <c r="F51" s="97" t="s">
        <v>11</v>
      </c>
    </row>
    <row r="52" spans="2:6" ht="15.6" thickBot="1" x14ac:dyDescent="0.3">
      <c r="B52" s="105">
        <v>0.03</v>
      </c>
      <c r="C52" s="99">
        <v>200000</v>
      </c>
      <c r="D52" s="100">
        <f>C52+E52</f>
        <v>206000</v>
      </c>
      <c r="E52" s="100">
        <f>B52*C52</f>
        <v>6000</v>
      </c>
      <c r="F52" s="101" t="str">
        <f>IF(AND(B52&gt;=$F$48, B52&lt;=$F$49), "Akkoord", "Percentage buiten bandbreedte")</f>
        <v>Akkoord</v>
      </c>
    </row>
    <row r="53" spans="2:6" ht="15.6" thickBot="1" x14ac:dyDescent="0.3">
      <c r="C53" s="103"/>
      <c r="D53" s="80" t="s">
        <v>44</v>
      </c>
      <c r="E53" s="81">
        <f>SUM(E50:E52)</f>
        <v>6000</v>
      </c>
      <c r="F53" s="104"/>
    </row>
    <row r="54" spans="2:6" ht="13.8" thickBot="1" x14ac:dyDescent="0.3">
      <c r="B54" s="31"/>
      <c r="C54" s="32"/>
      <c r="D54" s="33"/>
      <c r="E54" s="34"/>
      <c r="F54" s="29"/>
    </row>
    <row r="55" spans="2:6" ht="45.9" customHeight="1" x14ac:dyDescent="0.25">
      <c r="B55" s="139" t="s">
        <v>45</v>
      </c>
      <c r="C55" s="140"/>
      <c r="D55" s="140"/>
      <c r="E55" s="140"/>
      <c r="F55" s="141"/>
    </row>
    <row r="56" spans="2:6" x14ac:dyDescent="0.25">
      <c r="B56" s="25"/>
      <c r="C56" s="26"/>
      <c r="D56" s="26"/>
      <c r="E56" s="26"/>
      <c r="F56" s="27"/>
    </row>
    <row r="57" spans="2:6" ht="17.399999999999999" x14ac:dyDescent="0.3">
      <c r="B57" s="83" t="s">
        <v>46</v>
      </c>
      <c r="D57" s="14"/>
      <c r="F57" s="16"/>
    </row>
    <row r="58" spans="2:6" ht="15" x14ac:dyDescent="0.25">
      <c r="B58" s="110" t="s">
        <v>47</v>
      </c>
      <c r="C58" s="94" t="s">
        <v>48</v>
      </c>
      <c r="D58" s="95" t="s">
        <v>49</v>
      </c>
      <c r="E58" s="96" t="s">
        <v>50</v>
      </c>
      <c r="F58" s="28"/>
    </row>
    <row r="59" spans="2:6" ht="15" x14ac:dyDescent="0.25">
      <c r="B59" s="111" t="s">
        <v>51</v>
      </c>
      <c r="C59" s="112">
        <v>200</v>
      </c>
      <c r="D59" s="113">
        <v>0</v>
      </c>
      <c r="E59" s="114">
        <f>C59*D59</f>
        <v>0</v>
      </c>
      <c r="F59" s="16"/>
    </row>
    <row r="60" spans="2:6" ht="15" x14ac:dyDescent="0.25">
      <c r="B60" s="111" t="s">
        <v>52</v>
      </c>
      <c r="C60" s="112">
        <v>400</v>
      </c>
      <c r="D60" s="113">
        <v>0</v>
      </c>
      <c r="E60" s="114">
        <f>C60*D60</f>
        <v>0</v>
      </c>
      <c r="F60" s="16"/>
    </row>
    <row r="61" spans="2:6" ht="15" x14ac:dyDescent="0.25">
      <c r="B61" s="111" t="s">
        <v>53</v>
      </c>
      <c r="C61" s="112">
        <v>100</v>
      </c>
      <c r="D61" s="113">
        <v>0</v>
      </c>
      <c r="E61" s="114">
        <f>C61*D61</f>
        <v>0</v>
      </c>
      <c r="F61" s="16"/>
    </row>
    <row r="62" spans="2:6" ht="15" x14ac:dyDescent="0.25">
      <c r="B62" s="115"/>
      <c r="C62" s="116">
        <f>SUM(C59:C61)</f>
        <v>700</v>
      </c>
      <c r="D62" s="117" t="s">
        <v>54</v>
      </c>
      <c r="E62" s="118">
        <f>SUM(E59:E61)</f>
        <v>0</v>
      </c>
      <c r="F62" s="16"/>
    </row>
    <row r="63" spans="2:6" x14ac:dyDescent="0.25">
      <c r="B63" s="17"/>
      <c r="C63" s="18"/>
      <c r="D63" s="19"/>
      <c r="E63" s="20"/>
      <c r="F63" s="21"/>
    </row>
    <row r="64" spans="2:6" x14ac:dyDescent="0.25">
      <c r="B64" s="6"/>
      <c r="C64" s="7"/>
      <c r="D64" s="1"/>
      <c r="E64" s="8"/>
    </row>
    <row r="65" spans="2:5" x14ac:dyDescent="0.25">
      <c r="B65" s="6"/>
      <c r="C65" s="7"/>
      <c r="D65" s="1"/>
      <c r="E65" s="8"/>
    </row>
    <row r="67" spans="2:5" ht="20.399999999999999" x14ac:dyDescent="0.35">
      <c r="B67" s="134" t="s">
        <v>55</v>
      </c>
      <c r="C67" s="133">
        <f>F35+E44+E53+E62</f>
        <v>1048750</v>
      </c>
      <c r="D67" s="135" t="s">
        <v>56</v>
      </c>
    </row>
    <row r="70" spans="2:5" ht="15" x14ac:dyDescent="0.25">
      <c r="B70" s="119" t="s">
        <v>57</v>
      </c>
    </row>
    <row r="72" spans="2:5" ht="15" x14ac:dyDescent="0.25">
      <c r="B72" s="120" t="s">
        <v>58</v>
      </c>
      <c r="C72" s="121"/>
    </row>
    <row r="73" spans="2:5" ht="15" x14ac:dyDescent="0.25">
      <c r="B73" s="120" t="s">
        <v>59</v>
      </c>
      <c r="C73" s="121"/>
    </row>
    <row r="74" spans="2:5" ht="15" x14ac:dyDescent="0.25">
      <c r="B74" s="120" t="s">
        <v>60</v>
      </c>
      <c r="C74" s="121"/>
    </row>
    <row r="75" spans="2:5" ht="15" x14ac:dyDescent="0.25">
      <c r="B75" s="120" t="s">
        <v>61</v>
      </c>
      <c r="C75" s="121"/>
    </row>
    <row r="76" spans="2:5" ht="71.25" customHeight="1" x14ac:dyDescent="0.25">
      <c r="B76" s="122" t="s">
        <v>62</v>
      </c>
      <c r="C76" s="121"/>
    </row>
    <row r="77" spans="2:5" ht="13.8" x14ac:dyDescent="0.25">
      <c r="B77" s="123" t="s">
        <v>63</v>
      </c>
      <c r="D77" s="1"/>
      <c r="E77" s="8"/>
    </row>
    <row r="78" spans="2:5" ht="13.8" x14ac:dyDescent="0.25">
      <c r="B78" s="123" t="s">
        <v>64</v>
      </c>
      <c r="E78" s="3"/>
    </row>
  </sheetData>
  <sheetProtection algorithmName="SHA-512" hashValue="B+GEoCbz1bPrv0yaI15Xn6J1BbVNkv5GvHtps8AQNRW3WIvJZPf6gn1F5t66pjvOIbMLWUDMTyo9WGIDkQJISA==" saltValue="Ncbw/YOYgu8BAI/sAZJNhg==" spinCount="100000" sheet="1" selectLockedCells="1"/>
  <mergeCells count="10">
    <mergeCell ref="B22:B24"/>
    <mergeCell ref="B55:F55"/>
    <mergeCell ref="B4:C4"/>
    <mergeCell ref="B10:B14"/>
    <mergeCell ref="B15:B18"/>
    <mergeCell ref="B19:B21"/>
    <mergeCell ref="B25:B27"/>
    <mergeCell ref="B28:B29"/>
    <mergeCell ref="B30:B32"/>
    <mergeCell ref="B33:B34"/>
  </mergeCells>
  <conditionalFormatting sqref="F43:F44 F52:F53">
    <cfRule type="cellIs" dxfId="3" priority="1" stopIfTrue="1" operator="equal">
      <formula>"Akkoord"</formula>
    </cfRule>
    <cfRule type="cellIs" dxfId="2" priority="2" operator="equal">
      <formula>"Percentage buiten bandbreedte"</formula>
    </cfRule>
  </conditionalFormatting>
  <conditionalFormatting sqref="G10:G34">
    <cfRule type="cellIs" dxfId="1" priority="3" stopIfTrue="1" operator="equal">
      <formula>"Percentage buiten bandbreedte"</formula>
    </cfRule>
    <cfRule type="cellIs" dxfId="0" priority="4" operator="equal">
      <formula>"Akkoord"</formula>
    </cfRule>
  </conditionalFormatting>
  <pageMargins left="0.7" right="0.7" top="0.75" bottom="0.75" header="0.3" footer="0.3"/>
  <pageSetup paperSize="9" scale="38" orientation="landscape" horizontalDpi="1200" verticalDpi="1200" r:id="rId1"/>
  <headerFooter>
    <oddHeader xml:space="preserve">&amp;L&amp;"Arial,Standaard"&amp;14Tenderned kenmerk: TN 522223
&amp;F&amp;C&amp;"Arial,Standaard"&amp;14Openbare Europese aanbesteding voor leveringen en diensten ICT-infrastructuur  ten behoeve van Stichting ICTU
</oddHeader>
    <oddFooter>&amp;CPagina &amp;P van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6B11AA1D63B1542AA30B66BE4B92A49" ma:contentTypeVersion="3" ma:contentTypeDescription="Een nieuw document maken." ma:contentTypeScope="" ma:versionID="bf831e2ce1b6e95a2ddd68e9d0671ca0">
  <xsd:schema xmlns:xsd="http://www.w3.org/2001/XMLSchema" xmlns:xs="http://www.w3.org/2001/XMLSchema" xmlns:p="http://schemas.microsoft.com/office/2006/metadata/properties" xmlns:ns2="0ab2094a-774d-49f5-ba71-6d9d79d04c97" targetNamespace="http://schemas.microsoft.com/office/2006/metadata/properties" ma:root="true" ma:fieldsID="9ff58af56a34667f208f941ba82e1e7f" ns2:_="">
    <xsd:import namespace="0ab2094a-774d-49f5-ba71-6d9d79d04c97"/>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ab2094a-774d-49f5-ba71-6d9d79d04c9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422ED90-D345-4238-B6C7-C4E797BD41D5}">
  <ds:schemaRef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purl.org/dc/elements/1.1/"/>
    <ds:schemaRef ds:uri="http://schemas.microsoft.com/office/2006/metadata/properties"/>
    <ds:schemaRef ds:uri="0ab2094a-774d-49f5-ba71-6d9d79d04c97"/>
    <ds:schemaRef ds:uri="http://www.w3.org/XML/1998/namespace"/>
    <ds:schemaRef ds:uri="http://purl.org/dc/dcmitype/"/>
  </ds:schemaRefs>
</ds:datastoreItem>
</file>

<file path=customXml/itemProps2.xml><?xml version="1.0" encoding="utf-8"?>
<ds:datastoreItem xmlns:ds="http://schemas.openxmlformats.org/officeDocument/2006/customXml" ds:itemID="{97F0174E-DAAF-4F90-8086-8DB3E51C6715}">
  <ds:schemaRefs>
    <ds:schemaRef ds:uri="http://schemas.microsoft.com/sharepoint/v3/contenttype/forms"/>
  </ds:schemaRefs>
</ds:datastoreItem>
</file>

<file path=customXml/itemProps3.xml><?xml version="1.0" encoding="utf-8"?>
<ds:datastoreItem xmlns:ds="http://schemas.openxmlformats.org/officeDocument/2006/customXml" ds:itemID="{9006614E-1E1E-4CC3-8CA8-7E37E31495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ab2094a-774d-49f5-ba71-6d9d79d04c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Prijzenblad</vt:lpstr>
      <vt:lpstr>Prijzenblad!Afdrukbereik</vt:lpstr>
    </vt:vector>
  </TitlesOfParts>
  <Manager/>
  <Company>Stichting ICTU</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Bijlage 3 - Prijzenblad</dc:title>
  <dc:subject>Prijzen blad om in te schrijven voor</dc:subject>
  <dc:creator>Inkoop</dc:creator>
  <cp:keywords>Prijzen blad, inschrijving</cp:keywords>
  <dc:description>Prijzenblad in te dienen bij inschrijving.
Het prijzenblad dient zowel in Excel als in PDF ingediend te worden.
Het PDF-document dient rechtsgeldig ondertekend te zijn.</dc:description>
  <cp:lastModifiedBy>Varsha Ramcharan</cp:lastModifiedBy>
  <cp:revision/>
  <dcterms:created xsi:type="dcterms:W3CDTF">2016-04-09T13:02:49Z</dcterms:created>
  <dcterms:modified xsi:type="dcterms:W3CDTF">2025-07-03T09:12:28Z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0x01010046B11AA1D63B1542AA30B66BE4B92A49</vt:lpwstr>
  </property>
</Properties>
</file>