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gvb939.sharepoint.com/teams/TeamInkoopGVB/Gedeelde documenten/Inkoopprojecten/Infra &amp; Facilitair/2024-63 Automaten/04. Productie aanbestedingsdocumenten/Gerectificeerde documenten/"/>
    </mc:Choice>
  </mc:AlternateContent>
  <xr:revisionPtr revIDLastSave="1" documentId="8_{780349C2-8235-468F-AD7A-3B23B0CAA38F}" xr6:coauthVersionLast="47" xr6:coauthVersionMax="47" xr10:uidLastSave="{CBE14310-F48B-46DC-ADC1-D15C834ED003}"/>
  <bookViews>
    <workbookView xWindow="-108" yWindow="-108" windowWidth="23256" windowHeight="12576" xr2:uid="{76CD2521-089D-41C4-BE18-F7E3974001C3}"/>
  </bookViews>
  <sheets>
    <sheet name="Invulinstructie inschrijver" sheetId="1" r:id="rId1"/>
    <sheet name="1. Ondertekening" sheetId="2" r:id="rId2"/>
    <sheet name="2. Apparatuur" sheetId="3" r:id="rId3"/>
    <sheet name="3. Ingredienten" sheetId="4" r:id="rId4"/>
    <sheet name="4. Inschrijfprijs" sheetId="5" r:id="rId5"/>
    <sheet name="5. Aantal tikken" sheetId="6" r:id="rId6"/>
  </sheets>
  <definedNames>
    <definedName name="_xlnm._FilterDatabase" localSheetId="2" hidden="1">'2. Apparatuur'!$C$10:$W$11</definedName>
    <definedName name="_xlnm._FilterDatabase" localSheetId="5" hidden="1">'5. Aantal tikken'!$C$10:$H$10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14" i="3" l="1"/>
  <c r="F25" i="4"/>
  <c r="F43" i="4"/>
  <c r="W107" i="3"/>
  <c r="W120" i="3"/>
  <c r="W23" i="3" l="1"/>
  <c r="W13" i="3"/>
  <c r="W112" i="3"/>
  <c r="W111" i="3"/>
  <c r="W110" i="3"/>
  <c r="W109" i="3"/>
  <c r="W108" i="3"/>
  <c r="W106" i="3"/>
  <c r="W105" i="3"/>
  <c r="W104" i="3"/>
  <c r="W103" i="3"/>
  <c r="W102" i="3"/>
  <c r="W101" i="3"/>
  <c r="W100" i="3"/>
  <c r="W99" i="3"/>
  <c r="W98" i="3"/>
  <c r="W97" i="3"/>
  <c r="W96" i="3"/>
  <c r="W95" i="3"/>
  <c r="W94" i="3"/>
  <c r="W93" i="3"/>
  <c r="W92" i="3"/>
  <c r="W91" i="3"/>
  <c r="W90" i="3"/>
  <c r="W89" i="3"/>
  <c r="W88" i="3"/>
  <c r="W87" i="3"/>
  <c r="W86" i="3"/>
  <c r="W85" i="3"/>
  <c r="W84" i="3"/>
  <c r="W83" i="3"/>
  <c r="W82" i="3"/>
  <c r="W81" i="3"/>
  <c r="W80" i="3"/>
  <c r="W79" i="3"/>
  <c r="W78" i="3"/>
  <c r="W77" i="3"/>
  <c r="W76" i="3"/>
  <c r="W75" i="3"/>
  <c r="W74" i="3"/>
  <c r="W72" i="3"/>
  <c r="W73" i="3"/>
  <c r="W70" i="3"/>
  <c r="W71" i="3"/>
  <c r="W69" i="3"/>
  <c r="W68" i="3"/>
  <c r="W67" i="3"/>
  <c r="W66" i="3"/>
  <c r="W65" i="3"/>
  <c r="W64" i="3"/>
  <c r="W63" i="3"/>
  <c r="W62" i="3"/>
  <c r="W61" i="3"/>
  <c r="W60" i="3"/>
  <c r="W59" i="3"/>
  <c r="W58" i="3"/>
  <c r="W57" i="3"/>
  <c r="W56" i="3"/>
  <c r="W55" i="3"/>
  <c r="W54" i="3"/>
  <c r="W53" i="3"/>
  <c r="W52" i="3"/>
  <c r="W51" i="3"/>
  <c r="W50" i="3"/>
  <c r="W49" i="3"/>
  <c r="W48" i="3"/>
  <c r="W47" i="3"/>
  <c r="W46" i="3"/>
  <c r="W45" i="3"/>
  <c r="W44" i="3"/>
  <c r="W43" i="3"/>
  <c r="W42" i="3"/>
  <c r="W41" i="3"/>
  <c r="W40" i="3"/>
  <c r="W39" i="3"/>
  <c r="W38" i="3"/>
  <c r="W37" i="3"/>
  <c r="W36" i="3"/>
  <c r="W35" i="3"/>
  <c r="W34" i="3"/>
  <c r="W33" i="3"/>
  <c r="W32" i="3"/>
  <c r="W31" i="3"/>
  <c r="W29" i="3"/>
  <c r="W30" i="3"/>
  <c r="W28" i="3"/>
  <c r="W27" i="3"/>
  <c r="W26" i="3"/>
  <c r="W25" i="3"/>
  <c r="W24" i="3"/>
  <c r="W22" i="3"/>
  <c r="W21" i="3"/>
  <c r="W20" i="3"/>
  <c r="W19" i="3"/>
  <c r="W17" i="3"/>
  <c r="W18" i="3"/>
  <c r="W16" i="3"/>
  <c r="W15" i="3"/>
  <c r="L20" i="4" l="1"/>
  <c r="K55" i="4"/>
  <c r="K53" i="4"/>
  <c r="K54" i="4"/>
  <c r="K56" i="4"/>
  <c r="K57" i="4"/>
  <c r="K52" i="4"/>
  <c r="K59" i="4" l="1"/>
  <c r="L15" i="4" l="1"/>
  <c r="L16" i="4"/>
  <c r="L17" i="4"/>
  <c r="H33" i="4" s="1"/>
  <c r="L18" i="4"/>
  <c r="L19" i="4"/>
  <c r="L14" i="4"/>
  <c r="H38" i="4" s="1"/>
  <c r="H39" i="4" l="1"/>
  <c r="H25" i="4"/>
  <c r="H35" i="4" l="1"/>
  <c r="H37" i="4"/>
  <c r="H36" i="4"/>
  <c r="H34" i="4"/>
  <c r="H32" i="4"/>
  <c r="H31" i="4"/>
  <c r="H30" i="4"/>
  <c r="H27" i="4"/>
  <c r="H29" i="4"/>
  <c r="H26" i="4"/>
  <c r="H28" i="4"/>
  <c r="G112" i="6" l="1"/>
  <c r="F44" i="4" s="1"/>
  <c r="G41" i="4" l="1"/>
  <c r="F26" i="4"/>
  <c r="I26" i="4" s="1"/>
  <c r="F34" i="4"/>
  <c r="I34" i="4" s="1"/>
  <c r="F27" i="4"/>
  <c r="I27" i="4" s="1"/>
  <c r="F35" i="4"/>
  <c r="I35" i="4" s="1"/>
  <c r="F28" i="4"/>
  <c r="I28" i="4" s="1"/>
  <c r="F36" i="4"/>
  <c r="I36" i="4" s="1"/>
  <c r="F37" i="4"/>
  <c r="I37" i="4" s="1"/>
  <c r="F30" i="4"/>
  <c r="I30" i="4" s="1"/>
  <c r="F38" i="4"/>
  <c r="I38" i="4" s="1"/>
  <c r="F39" i="4"/>
  <c r="I39" i="4" s="1"/>
  <c r="F32" i="4"/>
  <c r="I32" i="4" s="1"/>
  <c r="I25" i="4"/>
  <c r="F33" i="4"/>
  <c r="I33" i="4" s="1"/>
  <c r="G43" i="4"/>
  <c r="F29" i="4"/>
  <c r="I29" i="4" s="1"/>
  <c r="F31" i="4"/>
  <c r="I31" i="4" s="1"/>
  <c r="I47" i="4" l="1"/>
  <c r="I48" i="4" s="1"/>
  <c r="D4" i="2"/>
  <c r="D3" i="2"/>
  <c r="D10" i="5"/>
  <c r="K64" i="4" l="1"/>
  <c r="K65" i="4"/>
  <c r="K66" i="4"/>
  <c r="K67" i="4"/>
  <c r="K68" i="4"/>
  <c r="K69" i="4"/>
  <c r="K70" i="4"/>
  <c r="K71" i="4"/>
  <c r="K63" i="4"/>
  <c r="D6" i="6"/>
  <c r="D5" i="6"/>
  <c r="D4" i="6"/>
  <c r="D3" i="6"/>
  <c r="D6" i="5"/>
  <c r="D5" i="5"/>
  <c r="D4" i="5"/>
  <c r="D3" i="5"/>
  <c r="D6" i="4"/>
  <c r="D5" i="4"/>
  <c r="D4" i="4"/>
  <c r="D3" i="4"/>
  <c r="D6" i="3"/>
  <c r="D5" i="3"/>
  <c r="D4" i="3"/>
  <c r="D3" i="3"/>
  <c r="K73" i="4" l="1"/>
  <c r="K75" i="4" s="1"/>
  <c r="D11" i="5" s="1"/>
  <c r="D13" i="5" l="1"/>
  <c r="D15" i="5" l="1"/>
</calcChain>
</file>

<file path=xl/sharedStrings.xml><?xml version="1.0" encoding="utf-8"?>
<sst xmlns="http://schemas.openxmlformats.org/spreadsheetml/2006/main" count="875" uniqueCount="260">
  <si>
    <t>Naam opdrachtgever</t>
  </si>
  <si>
    <t>Versienummer</t>
  </si>
  <si>
    <t>Prijspeil</t>
  </si>
  <si>
    <t>INSTRUCTIES VOOR HET INVULLEN VAN HET PRIJZENBLAD</t>
  </si>
  <si>
    <t>Algemeen</t>
  </si>
  <si>
    <t>1. Ondertekening</t>
  </si>
  <si>
    <t>2. Apparatuur</t>
  </si>
  <si>
    <t>3. Ingredienten</t>
  </si>
  <si>
    <t>4. Inschrijfprijs</t>
  </si>
  <si>
    <t>5. Aantal tikken</t>
  </si>
  <si>
    <t>Leverancier</t>
  </si>
  <si>
    <t>RECHTSGELDIGE ONDERTEKENING*</t>
  </si>
  <si>
    <t>Organisatienaam</t>
  </si>
  <si>
    <t>Naam tekeningsbevoegde functionaris</t>
  </si>
  <si>
    <t>Functie tekeningsbevoegde functionaris</t>
  </si>
  <si>
    <t>Handtekening</t>
  </si>
  <si>
    <t>Vaste kosten warme drankenautomaten</t>
  </si>
  <si>
    <t>Apparatuur (nieuw)</t>
  </si>
  <si>
    <t>Type</t>
  </si>
  <si>
    <t>Automaten leveren per</t>
  </si>
  <si>
    <t>Zetmethodiek</t>
  </si>
  <si>
    <t>Aantal automaten</t>
  </si>
  <si>
    <t>Netto huurprijs per automaat per jaar</t>
  </si>
  <si>
    <t>Prijs kalkfilter per jaar</t>
  </si>
  <si>
    <t>Overig per jaar</t>
  </si>
  <si>
    <t>TOTAAL</t>
  </si>
  <si>
    <t>Ingrediënten &amp; schoonmaakartikelen</t>
  </si>
  <si>
    <t xml:space="preserve">Ingrediënt </t>
  </si>
  <si>
    <t>Eenheid</t>
  </si>
  <si>
    <t>Artikel</t>
  </si>
  <si>
    <t>Netto verkoopprijs</t>
  </si>
  <si>
    <t>Aantallen per jaar</t>
  </si>
  <si>
    <t>Kosten per jaar</t>
  </si>
  <si>
    <t>Suiker</t>
  </si>
  <si>
    <t>Cacao</t>
  </si>
  <si>
    <t>Suikersticks</t>
  </si>
  <si>
    <t>Creamersticks</t>
  </si>
  <si>
    <t>Cafeïnevrije koffie per persoon verpakt</t>
  </si>
  <si>
    <t>Zoetstof per persoon verpakt</t>
  </si>
  <si>
    <t>Roerstaafje (papier of hout)</t>
  </si>
  <si>
    <t>Totale kosten ingrediënten</t>
  </si>
  <si>
    <t>Schoonmaakartikel</t>
  </si>
  <si>
    <t>Totale kosten schoonmaakartikelen</t>
  </si>
  <si>
    <t>TOTAAL VARIABELE KOSTEN</t>
  </si>
  <si>
    <t>Koffie</t>
  </si>
  <si>
    <t>Creamer</t>
  </si>
  <si>
    <t>Warme drankenautomaten</t>
  </si>
  <si>
    <t>Totaal vaste kosten per jaar</t>
  </si>
  <si>
    <t>Totaal variabele kosten per jaar</t>
  </si>
  <si>
    <t>INSCHRIJFPRIJS PER JAAR</t>
  </si>
  <si>
    <t>BEOORDELINGSPRIJS</t>
  </si>
  <si>
    <t>Aantal tikken per automaat</t>
  </si>
  <si>
    <t>Locatie</t>
  </si>
  <si>
    <t>Jaarvolume</t>
  </si>
  <si>
    <t>Locatie apparatuur</t>
  </si>
  <si>
    <t>Overig</t>
  </si>
  <si>
    <t>Aantal</t>
  </si>
  <si>
    <t>Prijs per stuk</t>
  </si>
  <si>
    <t>Inschrijver vult dit tabblad in en ondertekent het rechtsgeldig.</t>
  </si>
  <si>
    <t>GVB</t>
  </si>
  <si>
    <t>Versie 1.0</t>
  </si>
  <si>
    <t>GVB Hoofdkantoor (ALW)</t>
  </si>
  <si>
    <t>Locatie automaat</t>
  </si>
  <si>
    <t>TSO per automaat per jaar P1</t>
  </si>
  <si>
    <t>TSO per automaat per jaar P2</t>
  </si>
  <si>
    <t>Koud water unit</t>
  </si>
  <si>
    <t>TSO koud water unit</t>
  </si>
  <si>
    <t>Operating per jaar P1</t>
  </si>
  <si>
    <t>Operating per jaar P2</t>
  </si>
  <si>
    <t>BGG Hal Links</t>
  </si>
  <si>
    <t>2e Etage Pantry rechts</t>
  </si>
  <si>
    <t>admin</t>
  </si>
  <si>
    <t>BGG Hal Rechts</t>
  </si>
  <si>
    <t>1e Etage Pantry rechts</t>
  </si>
  <si>
    <t>1e Etage Pantry links</t>
  </si>
  <si>
    <t>2e verkeersleiding</t>
  </si>
  <si>
    <t>GVB Bus W-unit Sloterdijk</t>
  </si>
  <si>
    <t>BGG Kantine rechter</t>
  </si>
  <si>
    <t>BGG Kantine linker machine</t>
  </si>
  <si>
    <t>BGG middelste machine bushok chaufeurs</t>
  </si>
  <si>
    <t>GVB Garage West</t>
  </si>
  <si>
    <t>1st etage WACHTR CHAUF</t>
  </si>
  <si>
    <t>24 uurs dienst bgg</t>
  </si>
  <si>
    <t>Bgg  OV Zorg kantine</t>
  </si>
  <si>
    <t>Bgg OV ZORG</t>
  </si>
  <si>
    <t>BG RIJOPLEIDING</t>
  </si>
  <si>
    <t>BG 24 UURSDIENS</t>
  </si>
  <si>
    <t>BG KANTINE Werkplaats</t>
  </si>
  <si>
    <t>GVB Havenstraat Iijn 02</t>
  </si>
  <si>
    <t>GVB Havenstraat Iijn 13</t>
  </si>
  <si>
    <t>GVB Havenstraat Iijn 17</t>
  </si>
  <si>
    <t>GVB Bus West unit Aker</t>
  </si>
  <si>
    <t>GVB Bus Zuid unit AMC &gt; lijn 65</t>
  </si>
  <si>
    <t>GVB MetroIijn 50</t>
  </si>
  <si>
    <t>GVB Bus unit NO&gt;Buiksloterm</t>
  </si>
  <si>
    <t>GVB Garage Noord</t>
  </si>
  <si>
    <t>BG WACHTR CHAUF</t>
  </si>
  <si>
    <t>BGG Kantine</t>
  </si>
  <si>
    <t>Metrostation isolatorweg next 4 -20</t>
  </si>
  <si>
    <t>Olof Palmeplein Eindhuisje</t>
  </si>
  <si>
    <t>BGG kantine voor</t>
  </si>
  <si>
    <t>BGG kantine werkplaats</t>
  </si>
  <si>
    <t>GVB Remise Havenstraat</t>
  </si>
  <si>
    <t>NR 24 3E ETAGE</t>
  </si>
  <si>
    <t>BG WERKPLAATS</t>
  </si>
  <si>
    <t>BG BEDRIJFSBURO</t>
  </si>
  <si>
    <t>BG BEDRIJFSREST LINKS</t>
  </si>
  <si>
    <t>BG BEDRIJFSREST</t>
  </si>
  <si>
    <t>1E LIJNTEAM ATT huis 22</t>
  </si>
  <si>
    <t>BGG 0.009</t>
  </si>
  <si>
    <t>1E OPLEIDINGEN</t>
  </si>
  <si>
    <t>GVB Remise Lekstraat</t>
  </si>
  <si>
    <t>Lunchruimte garage
betreft adml order.</t>
  </si>
  <si>
    <t>Ruimte 032-036
betreft adm. order!!!!</t>
  </si>
  <si>
    <t>1e Arbo dienst
betreft adm. order</t>
  </si>
  <si>
    <t>Bgg kantoor links P</t>
  </si>
  <si>
    <t>Bonen</t>
  </si>
  <si>
    <t>GVB Havenstraat Iijnen 16 en 24</t>
  </si>
  <si>
    <t>GVB Lekstraat Iijn 04</t>
  </si>
  <si>
    <t>GVB Gar. Zd Basis werkpl. W&amp;L</t>
  </si>
  <si>
    <t>GVB Opleidingscentr.verk.</t>
  </si>
  <si>
    <t>GVB Lekstraat Iijnen 7 en 14</t>
  </si>
  <si>
    <t>GVB Lekstraat Iijn 26</t>
  </si>
  <si>
    <t>GVB Hoofdwerkplaats Rail</t>
  </si>
  <si>
    <t>BG WACHTR CHAUF ('t.o. Vrije Universiteit)</t>
  </si>
  <si>
    <t>BG RESTAURANT c300 next 01 2021</t>
  </si>
  <si>
    <t>BG VERVOER vergaderzaal B0.01</t>
  </si>
  <si>
    <t>BG KANTOOR</t>
  </si>
  <si>
    <t>BG chauffeurs wachtershuisje</t>
  </si>
  <si>
    <t>4e Etage pantry</t>
  </si>
  <si>
    <t>BGG Kantine Brita</t>
  </si>
  <si>
    <t>BGG Links</t>
  </si>
  <si>
    <t>BGG Rechts</t>
  </si>
  <si>
    <t>Chauffeurs kantine</t>
  </si>
  <si>
    <t>1e etage sector 14</t>
  </si>
  <si>
    <t>1 etage</t>
  </si>
  <si>
    <t>bg werkplaats rechter automaat brita c150 next 2-2</t>
  </si>
  <si>
    <t>BG HWR invl.toilet brita c150 vervangen next 3-24</t>
  </si>
  <si>
    <t>1e et.sector 15 pantry naast ehbo ruimte</t>
  </si>
  <si>
    <t>1e et.sector19</t>
  </si>
  <si>
    <t>1e etage achter Restaurant brita c150 next 11-23</t>
  </si>
  <si>
    <t>1e Etage ingang Restaurant Rechts</t>
  </si>
  <si>
    <t>GVB Lijnwerkplaats</t>
  </si>
  <si>
    <t>GVB Hoofdwerkplaats Baan &amp; Bovenbouw</t>
  </si>
  <si>
    <t>GVB Signalering &amp; Control</t>
  </si>
  <si>
    <t>GVB Kuil Wielen Draaibank (KWD)</t>
  </si>
  <si>
    <t>GVB Bus Zuid unit Amstel &gt; lijn 40</t>
  </si>
  <si>
    <t>GVB Metrolijn 51 Zuid</t>
  </si>
  <si>
    <t>GVB Havenstraat Iijn 10</t>
  </si>
  <si>
    <t>GVB Nachtnet GVB</t>
  </si>
  <si>
    <t>GVB Bus Zuid unit AMC</t>
  </si>
  <si>
    <t>GVB MetroIijn 54</t>
  </si>
  <si>
    <t>GVB MetroIijn 53 Gaasperplas</t>
  </si>
  <si>
    <t>Loge</t>
  </si>
  <si>
    <t>LWP BGG Spoor 3</t>
  </si>
  <si>
    <t>BG HAL</t>
  </si>
  <si>
    <t>bgg portiersloge</t>
  </si>
  <si>
    <t>1e etage gebouw baan&amp;metro</t>
  </si>
  <si>
    <t>1e etage nieuwbouw signalering &amp; control</t>
  </si>
  <si>
    <t>Kelder kantine</t>
  </si>
  <si>
    <t>BGG Pauzeruimte</t>
  </si>
  <si>
    <t>Pantry</t>
  </si>
  <si>
    <t xml:space="preserve">                                                  </t>
  </si>
  <si>
    <t>1e Etage kantine</t>
  </si>
  <si>
    <t>1e etage perron WACHTR CHAUF Portocabin</t>
  </si>
  <si>
    <t>BGG Keet Perron E achterkant CS</t>
  </si>
  <si>
    <t>1e nieuwbouw</t>
  </si>
  <si>
    <t>BGG wachtruimte chauffeur</t>
  </si>
  <si>
    <t>Portocabin  perron  metro Gein.</t>
  </si>
  <si>
    <t>Kantine op perron</t>
  </si>
  <si>
    <t>GVB Bus Zuid unit Bijlmer &gt; lijn 44</t>
  </si>
  <si>
    <t>GVB Havenstraat Iijn 05</t>
  </si>
  <si>
    <t>GVB MetroIijn 51 Westwijk</t>
  </si>
  <si>
    <t>GVB Bus WTC Center</t>
  </si>
  <si>
    <t>GVB Tickets &amp; Info</t>
  </si>
  <si>
    <t>GVB Tickets &amp; Info Zuid WTC</t>
  </si>
  <si>
    <t>GVB station Van den Madeweg</t>
  </si>
  <si>
    <t>GVB Noord (Metro)</t>
  </si>
  <si>
    <t>GVB Rokin (Metro)</t>
  </si>
  <si>
    <t>GVB Europaplein (Metro)</t>
  </si>
  <si>
    <t>GVB CS "Handshake" (Metro)</t>
  </si>
  <si>
    <t>GVB Slotermeerlaan</t>
  </si>
  <si>
    <t>GVB Remise Lekstraat ingang Amsteldijk 153 B</t>
  </si>
  <si>
    <t>GVB Nieuwmarkt (Metro)</t>
  </si>
  <si>
    <t>GVB Veren</t>
  </si>
  <si>
    <t>BGG tickets</t>
  </si>
  <si>
    <t>BGG</t>
  </si>
  <si>
    <t>BG WACHTR CHAUF portocabin (strawinskylaan)</t>
  </si>
  <si>
    <t>BGG WTC Station Zuid</t>
  </si>
  <si>
    <t>Bv kantine bus. Gele gebouw</t>
  </si>
  <si>
    <t>1e verdieping</t>
  </si>
  <si>
    <t>Tickets&amp;info balie</t>
  </si>
  <si>
    <t>BGG t/o Fietsenstalling in de hal bij lift</t>
  </si>
  <si>
    <t>1e Etage Wachtruimte</t>
  </si>
  <si>
    <t>Opkomstruimte ZK1-09</t>
  </si>
  <si>
    <t>-1</t>
  </si>
  <si>
    <t>Handshake -2 metro zk2-04</t>
  </si>
  <si>
    <t>Bg keet</t>
  </si>
  <si>
    <t>BGG Wagenparkbeh Amsteldij</t>
  </si>
  <si>
    <t>Opkomst</t>
  </si>
  <si>
    <t>1e etage</t>
  </si>
  <si>
    <t>Totale vaste kosten</t>
  </si>
  <si>
    <t>Theezakje divers gemengd assortiment (per persoon verpakt)</t>
  </si>
  <si>
    <t>Totaal aantal consumpties</t>
  </si>
  <si>
    <t>Onderzetkast</t>
  </si>
  <si>
    <t>P1, P2 pf P3 locatie</t>
  </si>
  <si>
    <t>TSO per automaat per jaar P3</t>
  </si>
  <si>
    <t>Operating per jaar P3</t>
  </si>
  <si>
    <t>Integrale kostprijs</t>
  </si>
  <si>
    <t>Grammage per consumptie</t>
  </si>
  <si>
    <t>Netto verkoopprijs per dosering</t>
  </si>
  <si>
    <t>gram</t>
  </si>
  <si>
    <t>Verpakkingseenheid</t>
  </si>
  <si>
    <t>Cappuccino topping</t>
  </si>
  <si>
    <t>Variabele kosten ingrediënten</t>
  </si>
  <si>
    <t>Koffie compleet</t>
  </si>
  <si>
    <t>Koffie melk</t>
  </si>
  <si>
    <t>Koffie suiker</t>
  </si>
  <si>
    <t>Koffie zwart</t>
  </si>
  <si>
    <t>Espresso compleet</t>
  </si>
  <si>
    <t>Espresso melk</t>
  </si>
  <si>
    <t>Espresso suiker</t>
  </si>
  <si>
    <t>Espresso zwart</t>
  </si>
  <si>
    <t>Chocolademelk</t>
  </si>
  <si>
    <t>Cappuccino</t>
  </si>
  <si>
    <t>Cappuccino suiker</t>
  </si>
  <si>
    <t>Prognose in aantal</t>
  </si>
  <si>
    <t>Prognose in %</t>
  </si>
  <si>
    <t>Netto verkoopprijs gewogen per dosering</t>
  </si>
  <si>
    <t>Variabele kosten warme drankenautomaten</t>
  </si>
  <si>
    <t>Latte macchiato topping</t>
  </si>
  <si>
    <t>Latte macchiato</t>
  </si>
  <si>
    <t>Latte macchiato suiker</t>
  </si>
  <si>
    <t>Ingrediëntenkostprijs per consumptie</t>
  </si>
  <si>
    <t>Opgave overige producten</t>
  </si>
  <si>
    <t>stuks</t>
  </si>
  <si>
    <t>Totale kosten overige producten</t>
  </si>
  <si>
    <t>Tafelmodel</t>
  </si>
  <si>
    <t>Condimentendisplay</t>
  </si>
  <si>
    <t>Ja</t>
  </si>
  <si>
    <t>Koffie verkeerd</t>
  </si>
  <si>
    <t>Koffie verkeerd suiker</t>
  </si>
  <si>
    <t>Koffie verkeerd topping</t>
  </si>
  <si>
    <t>Totaal consumpties (ingrediënthoudend)</t>
  </si>
  <si>
    <t>Heet water voor thee</t>
  </si>
  <si>
    <t>Totaal</t>
  </si>
  <si>
    <t>MAXIMALE BOVENGRENS PLAFONDBEDRAG INSCHRIJFPRIJS</t>
  </si>
  <si>
    <t>715h x 381b x 528d mm</t>
  </si>
  <si>
    <t>617h x 420b x 584d mm</t>
  </si>
  <si>
    <t>-</t>
  </si>
  <si>
    <t>890h x 460b x 450d mm</t>
  </si>
  <si>
    <t>Afmeting huidige automaten</t>
  </si>
  <si>
    <t>MAXIMALE ONDERGRENS BODEMBEDRAG INSCHRIJFPRIJS</t>
  </si>
  <si>
    <t>- Dit tabblad is informatief, hierin wordt het (indicatief) aantal tikken per automaat per jaar weergegeven. Aan deze aantallen kunnen geen rechten worden ontleend. 
- In dit tabblad worden de huidige afmetingen van de automaten weergegeven.</t>
  </si>
  <si>
    <t>- In dit tabblad geeft de inschrijver per ingrediënt uit de automaat weer wat de grammage per consumptie is. Vervolgens geeft de inschrijver per ingrediënt de verpakkingseenheid en de netto verkoopprijs weer. Automatisch wordt de netto verkoopprijs per dosering verrekend. Met deze prijzen wordt de ingrediëntenkostprijs berekend per consumptie en in het totaal.
-  Daarnaast geeft inschrijver de prijzen voor de overige ingrediënten en de schoonmaakartikelen weer. De schoonmaakartikelen die hier niet worden opgenomen kunnen later niet aan de Opdrachtgever worden doorberekend tenzij het andere apparatuur betreft dan weergegeven in tabblad 2.</t>
  </si>
  <si>
    <t xml:space="preserve">- Inschrijver vult de tarieven in het Prijzenblad (zoals dat door opdrachtgever is opgesteld) in en levert dit aan bij het indienen van de Inschrijving.
- Het Prijzenblad dient u (rechtsgeldig ondertekend) als pdf-document in te dienen en tevens in Excel format. Bij eventuele verschillen tussen deze documenten gaan wij uit van de prijzen zoals ingediend in het pdf-document.
- Alle prijzen en tarieven zijn gebaseerd op de uitvraag automaten, zie specifiek (maar niet uitsluitend) het Programma van Eisen.
- Inschrijver dient enkel de lichtblauwe cellen in te vullen.
- Inschrijver brengt geen wijzigingen aan in het Prijzenblad (uitgezonderd natuurlijk het vak voor ondertekening en de in te vullen prijzen en tarieven).
- Prijzen en tarieven zijn opgegeven in Euro's en exclusief BTW, tenzij ook om prijzen inclusief btw wordt gevraagd. 
- Prijzen en tarieven zijn "all-in" (Ter vermijding van misverstanden wordt opgemerkt dat in de vergoeding dus onder meer, maar niet beperkt tot begrepen zit, alle arbeidskosten, materiaalkosten, transportkosten, transportmiddelen, voorrijkosten, parkeerkosten, verzekeringen, kosten voor informatiesystemen en belasting (m.u.v. BTW)) en gebaseerd op het prijspeil 1 januari 2025.
- Het indienen van negatieve prijzen of tarieven is niet toegestaan. De prijzen en tarieven zijn redelijk en marktconform (reëel). Niet reële prijzen en tarieven kunnen leiden tot een ingeldige inschrijving. </t>
  </si>
  <si>
    <t>* Door het indienen van het Prijzenblad verklaart Inschrijver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</si>
  <si>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 xml:space="preserve">- De inschrijfprijs en beoordelingsprijs wordt automatisch gegenereerd op basis van de andere tabbladen in dit Prijzenblad.
- Inschrijvingen waarvan de de inschrijfsom de plafondprijs overschrijdt van €760.000,- of onder het bodembedrag ligt van €653. 000,-, zijn ongeldig en worden terzijde gelegd.  </t>
  </si>
  <si>
    <t>Vast tarief retourkosten voor afkoppelen en transport</t>
  </si>
  <si>
    <r>
      <t>- In dit tabblad geeft de inschrijver de apparatuur aan die zij voorstelt en hoeveel automaten van een bepaald type er wordt geplaatst. Er wordt uitgegaan van 104</t>
    </r>
    <r>
      <rPr>
        <sz val="10"/>
        <color rgb="FFFF0000"/>
        <rFont val="Georgia"/>
        <family val="1"/>
      </rPr>
      <t xml:space="preserve"> </t>
    </r>
    <r>
      <rPr>
        <sz val="10"/>
        <rFont val="Georgia"/>
        <family val="1"/>
      </rPr>
      <t xml:space="preserve">automaten in totaal. De apparatuur dient uitgebreid te kunnen worden tegen dezelfde kosten en voorwaarden als aangegeven in het Programma van Eisen. Daarnaast worden in tabblad 5. de huidige afmetingen weergegeven van de automaten. Hier dient rekening mee gehouden te worden bij het voorstel van het type automaten. 
- Inschrijver vult alle lichtblauwe vlakken in. Bij "overig" kunnen eventuele kosten worden opgenomen die niet in de vaststaande kolommen te vatten zijn.
- De locaties zijn onderverdeeld in P1, P2 en P3 locaties. Het verschil in deze locaties zit in de eisen met betrekking tot het uitvoeren van TSO en de operating. In het Programma van Eisen is terug te vinden wat deze eisen zijn. 
- De inschrijver geeft aan wat een condimentendisplay kost indien deze door opdrachtgever wordt aangeschaft.
- De inschrijver geeft aan wat een onderzetkast kost indien deze door opdrachtgever wordt aangeschaft. Bij de inventarisatieronde zal het aantal onderzetkasten definitief worden bepaald. 
- De inschrijver geeft aan wat de retourkosten (afkoppeling en transport kosten) per automaat zijn bij afschaling van het aantal automaten.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</si>
</sst>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413]\ * #,##0.00_ ;_ [$€-413]\ * \-#,##0.00_ ;_ [$€-413]\ * &quot;-&quot;??_ ;_ @_ "/>
    <numFmt numFmtId="165" formatCode="0.0"/>
    <numFmt numFmtId="166" formatCode="_ &quot;€&quot;\ * #,##0.0000_ ;_ &quot;€&quot;\ * \-#,##0.0000_ ;_ &quot;€&quot;\ * &quot;-&quot;????_ ;_ @_ "/>
    <numFmt numFmtId="167" formatCode="_ &quot;€&quot;\ * #,##0.00_ ;_ &quot;€&quot;\ * \-#,##0.00_ ;_ &quot;€&quot;\ * &quot;-&quot;????_ ;_ @_ "/>
  </numFmts>
  <fonts count="21" x14ac:knownFonts="1">
    <font>
      <sz val="11"/>
      <color theme="1"/>
      <name val="Aptos Narrow"/>
      <family val="2"/>
      <scheme val="minor"/>
    </font>
    <font>
      <sz val="10"/>
      <name val="Arial Black"/>
      <family val="2"/>
    </font>
    <font>
      <sz val="11"/>
      <color theme="1"/>
      <name val="Georgia"/>
      <family val="1"/>
    </font>
    <font>
      <sz val="14"/>
      <color theme="0"/>
      <name val="Arial Black"/>
      <family val="2"/>
    </font>
    <font>
      <b/>
      <sz val="11"/>
      <color rgb="FFFFFFFF"/>
      <name val="Arial Black"/>
      <family val="2"/>
    </font>
    <font>
      <sz val="12"/>
      <name val="System"/>
      <family val="2"/>
    </font>
    <font>
      <sz val="10"/>
      <name val="Georgia"/>
      <family val="1"/>
    </font>
    <font>
      <sz val="10"/>
      <color rgb="FFFF0000"/>
      <name val="Georgia"/>
      <family val="1"/>
    </font>
    <font>
      <sz val="10"/>
      <color theme="1"/>
      <name val="Georgia"/>
      <family val="1"/>
    </font>
    <font>
      <sz val="10"/>
      <name val="Arial"/>
      <family val="2"/>
    </font>
    <font>
      <b/>
      <sz val="11"/>
      <color theme="1"/>
      <name val="Aptos Narrow"/>
      <family val="2"/>
      <scheme val="minor"/>
    </font>
    <font>
      <sz val="14"/>
      <name val="Arial Black"/>
      <family val="2"/>
    </font>
    <font>
      <b/>
      <sz val="10"/>
      <color rgb="FFFFFFFF"/>
      <name val="Georgia"/>
      <family val="1"/>
    </font>
    <font>
      <b/>
      <sz val="10"/>
      <color theme="1"/>
      <name val="Georgia"/>
      <family val="1"/>
    </font>
    <font>
      <b/>
      <sz val="11"/>
      <name val="Arial Black"/>
      <family val="2"/>
    </font>
    <font>
      <sz val="11"/>
      <name val="Aptos Narrow"/>
      <family val="2"/>
      <scheme val="minor"/>
    </font>
    <font>
      <sz val="11"/>
      <color theme="1"/>
      <name val="Aptos Narrow"/>
      <family val="2"/>
      <scheme val="minor"/>
    </font>
    <font>
      <b/>
      <sz val="10"/>
      <color theme="1"/>
      <name val="Aptos Narrow"/>
      <family val="2"/>
      <scheme val="minor"/>
    </font>
    <font>
      <sz val="10"/>
      <color rgb="FF000000"/>
      <name val="Georgia"/>
      <family val="1"/>
    </font>
    <font>
      <sz val="11"/>
      <color rgb="FFFF0000"/>
      <name val="Aptos Narrow"/>
      <family val="2"/>
      <scheme val="minor"/>
    </font>
    <font>
      <sz val="10"/>
      <color theme="1"/>
      <name val="Aptos Narrow"/>
      <family val="2"/>
      <scheme val="minor"/>
    </font>
  </fonts>
  <fills count="7">
    <fill>
      <patternFill patternType="none"/>
    </fill>
    <fill>
      <patternFill patternType="gray125"/>
    </fill>
    <fill>
      <patternFill patternType="solid">
        <fgColor theme="5" tint="0.79998168889431442"/>
        <bgColor indexed="64"/>
      </patternFill>
    </fill>
    <fill>
      <patternFill patternType="solid">
        <fgColor theme="1"/>
        <bgColor indexed="64"/>
      </patternFill>
    </fill>
    <fill>
      <patternFill patternType="solid">
        <fgColor rgb="FF314091"/>
        <bgColor rgb="FF000000"/>
      </patternFill>
    </fill>
    <fill>
      <patternFill patternType="solid">
        <fgColor theme="0"/>
        <bgColor indexed="64"/>
      </patternFill>
    </fill>
    <fill>
      <patternFill patternType="solid">
        <fgColor theme="3" tint="0.89999084444715716"/>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5" fillId="0" borderId="0"/>
    <xf numFmtId="0" fontId="9" fillId="0" borderId="0" applyFill="0"/>
    <xf numFmtId="44" fontId="16" fillId="0" borderId="0" applyFont="0" applyFill="0" applyBorder="0" applyAlignment="0" applyProtection="0"/>
    <xf numFmtId="9" fontId="16" fillId="0" borderId="0" applyFont="0" applyFill="0" applyBorder="0" applyAlignment="0" applyProtection="0"/>
  </cellStyleXfs>
  <cellXfs count="223">
    <xf numFmtId="0" fontId="0" fillId="0" borderId="0" xfId="0"/>
    <xf numFmtId="0" fontId="1" fillId="0" borderId="1" xfId="0" applyFont="1" applyBorder="1"/>
    <xf numFmtId="0" fontId="2" fillId="2" borderId="2" xfId="0" applyFont="1" applyFill="1" applyBorder="1" applyAlignment="1">
      <alignment horizontal="left"/>
    </xf>
    <xf numFmtId="0" fontId="2" fillId="2" borderId="2" xfId="0" applyFont="1" applyFill="1" applyBorder="1"/>
    <xf numFmtId="0" fontId="1" fillId="0" borderId="3" xfId="0" applyFont="1" applyBorder="1"/>
    <xf numFmtId="14" fontId="2" fillId="2" borderId="4" xfId="0" applyNumberFormat="1" applyFont="1" applyFill="1" applyBorder="1" applyAlignment="1">
      <alignment horizontal="left"/>
    </xf>
    <xf numFmtId="0" fontId="4" fillId="4" borderId="2" xfId="0" applyFont="1" applyFill="1" applyBorder="1" applyAlignment="1">
      <alignment horizontal="left" vertical="top"/>
    </xf>
    <xf numFmtId="0" fontId="6" fillId="5" borderId="2" xfId="1" applyFont="1" applyFill="1" applyBorder="1" applyAlignment="1">
      <alignment horizontal="left" vertical="top" wrapText="1"/>
    </xf>
    <xf numFmtId="0" fontId="6" fillId="5" borderId="2" xfId="0" quotePrefix="1" applyFont="1" applyFill="1" applyBorder="1" applyAlignment="1">
      <alignment horizontal="left" vertical="top" wrapText="1"/>
    </xf>
    <xf numFmtId="0" fontId="0" fillId="0" borderId="8" xfId="0" applyBorder="1"/>
    <xf numFmtId="0" fontId="0" fillId="0" borderId="9" xfId="0" applyBorder="1"/>
    <xf numFmtId="0" fontId="13" fillId="0" borderId="12" xfId="0" applyFont="1" applyBorder="1"/>
    <xf numFmtId="0" fontId="13" fillId="0" borderId="2" xfId="0" applyFont="1" applyBorder="1"/>
    <xf numFmtId="0" fontId="0" fillId="0" borderId="10" xfId="0" applyBorder="1" applyAlignment="1">
      <alignment horizontal="left"/>
    </xf>
    <xf numFmtId="164" fontId="8" fillId="0" borderId="9" xfId="0" applyNumberFormat="1" applyFont="1" applyBorder="1" applyAlignment="1">
      <alignment horizontal="left"/>
    </xf>
    <xf numFmtId="164" fontId="0" fillId="0" borderId="10" xfId="0" applyNumberFormat="1" applyBorder="1" applyAlignment="1">
      <alignment horizontal="left"/>
    </xf>
    <xf numFmtId="1" fontId="12" fillId="0" borderId="0" xfId="0" applyNumberFormat="1" applyFont="1" applyAlignment="1">
      <alignment horizontal="center" vertical="center" wrapText="1"/>
    </xf>
    <xf numFmtId="0" fontId="12" fillId="0" borderId="0" xfId="0" applyFont="1" applyAlignment="1">
      <alignment vertical="center" wrapText="1"/>
    </xf>
    <xf numFmtId="164" fontId="12" fillId="0" borderId="0" xfId="0" applyNumberFormat="1" applyFont="1" applyAlignment="1">
      <alignment vertical="center" wrapText="1"/>
    </xf>
    <xf numFmtId="1" fontId="8" fillId="0" borderId="0" xfId="0" applyNumberFormat="1" applyFont="1" applyAlignment="1">
      <alignment horizontal="center"/>
    </xf>
    <xf numFmtId="0" fontId="4" fillId="4" borderId="2" xfId="0" applyFont="1" applyFill="1" applyBorder="1" applyAlignment="1">
      <alignment horizontal="center" vertical="center" wrapText="1"/>
    </xf>
    <xf numFmtId="14" fontId="2" fillId="2" borderId="2" xfId="0" applyNumberFormat="1" applyFont="1" applyFill="1" applyBorder="1" applyAlignment="1">
      <alignment horizontal="left"/>
    </xf>
    <xf numFmtId="0" fontId="4" fillId="4" borderId="1"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3" xfId="0" applyFont="1" applyFill="1" applyBorder="1" applyAlignment="1">
      <alignment horizontal="left" vertical="center" wrapText="1"/>
    </xf>
    <xf numFmtId="0" fontId="8" fillId="2" borderId="15" xfId="0" applyFont="1" applyFill="1" applyBorder="1" applyAlignment="1">
      <alignment horizontal="center"/>
    </xf>
    <xf numFmtId="164" fontId="8" fillId="0" borderId="15" xfId="0" applyNumberFormat="1" applyFont="1" applyBorder="1" applyAlignment="1">
      <alignment horizontal="left"/>
    </xf>
    <xf numFmtId="0" fontId="8" fillId="0" borderId="3" xfId="0" applyFont="1" applyBorder="1" applyAlignment="1">
      <alignment horizontal="left"/>
    </xf>
    <xf numFmtId="0" fontId="8" fillId="0" borderId="10" xfId="0" applyFont="1" applyBorder="1" applyAlignment="1">
      <alignment horizontal="left"/>
    </xf>
    <xf numFmtId="0" fontId="8" fillId="0" borderId="11" xfId="0" applyFont="1" applyBorder="1" applyAlignment="1">
      <alignment horizontal="left"/>
    </xf>
    <xf numFmtId="164" fontId="8" fillId="0" borderId="4" xfId="0" applyNumberFormat="1" applyFont="1" applyBorder="1" applyAlignment="1">
      <alignment horizontal="left"/>
    </xf>
    <xf numFmtId="164" fontId="13" fillId="0" borderId="2" xfId="0" applyNumberFormat="1" applyFont="1" applyBorder="1"/>
    <xf numFmtId="0" fontId="8" fillId="0" borderId="0" xfId="0" applyFont="1"/>
    <xf numFmtId="0" fontId="2" fillId="0" borderId="0" xfId="0" applyFont="1"/>
    <xf numFmtId="0" fontId="4" fillId="0" borderId="0" xfId="0" applyFont="1" applyAlignment="1">
      <alignment vertical="center"/>
    </xf>
    <xf numFmtId="0" fontId="3" fillId="0" borderId="0" xfId="0" applyFont="1"/>
    <xf numFmtId="0" fontId="6" fillId="5" borderId="0" xfId="2" applyFont="1" applyFill="1" applyAlignment="1" applyProtection="1">
      <alignment vertical="top" wrapText="1"/>
      <protection locked="0"/>
    </xf>
    <xf numFmtId="0" fontId="15" fillId="0" borderId="0" xfId="0" applyFont="1"/>
    <xf numFmtId="0" fontId="2" fillId="2" borderId="1" xfId="0" applyFont="1" applyFill="1" applyBorder="1"/>
    <xf numFmtId="0" fontId="2" fillId="6" borderId="1" xfId="0" applyFont="1" applyFill="1" applyBorder="1"/>
    <xf numFmtId="0" fontId="2" fillId="0" borderId="12" xfId="0" applyFont="1" applyBorder="1"/>
    <xf numFmtId="0" fontId="2" fillId="0" borderId="13" xfId="0" applyFont="1" applyBorder="1"/>
    <xf numFmtId="14" fontId="2" fillId="2" borderId="1" xfId="0" applyNumberFormat="1" applyFont="1" applyFill="1" applyBorder="1" applyAlignment="1">
      <alignment horizontal="left"/>
    </xf>
    <xf numFmtId="0" fontId="0" fillId="0" borderId="12" xfId="0" applyBorder="1"/>
    <xf numFmtId="0" fontId="0" fillId="0" borderId="13" xfId="0" applyBorder="1"/>
    <xf numFmtId="164" fontId="14" fillId="0" borderId="1" xfId="0" applyNumberFormat="1" applyFont="1" applyBorder="1" applyAlignment="1">
      <alignment horizontal="left" vertical="center" wrapText="1"/>
    </xf>
    <xf numFmtId="164" fontId="14" fillId="0" borderId="12" xfId="0" applyNumberFormat="1" applyFont="1" applyBorder="1" applyAlignment="1">
      <alignment horizontal="left" vertical="center" wrapText="1"/>
    </xf>
    <xf numFmtId="0" fontId="6" fillId="5" borderId="2" xfId="1" quotePrefix="1" applyFont="1" applyFill="1" applyBorder="1" applyAlignment="1">
      <alignment horizontal="left" vertical="top" wrapText="1"/>
    </xf>
    <xf numFmtId="0" fontId="12" fillId="0" borderId="0" xfId="0" applyFont="1" applyAlignment="1">
      <alignment horizontal="left" vertical="center" wrapText="1"/>
    </xf>
    <xf numFmtId="0" fontId="2" fillId="6" borderId="2" xfId="0" applyFont="1" applyFill="1" applyBorder="1" applyAlignment="1" applyProtection="1">
      <alignment horizontal="left"/>
      <protection locked="0"/>
    </xf>
    <xf numFmtId="0" fontId="4" fillId="4" borderId="0" xfId="0" applyFont="1" applyFill="1" applyAlignment="1">
      <alignment vertical="center" wrapText="1"/>
    </xf>
    <xf numFmtId="0" fontId="4" fillId="4" borderId="2" xfId="0" applyFont="1" applyFill="1" applyBorder="1" applyAlignment="1">
      <alignment vertical="center" wrapText="1"/>
    </xf>
    <xf numFmtId="1" fontId="6" fillId="2" borderId="2" xfId="0" applyNumberFormat="1" applyFont="1" applyFill="1" applyBorder="1" applyAlignment="1">
      <alignment horizontal="center" vertical="center" wrapText="1"/>
    </xf>
    <xf numFmtId="44" fontId="6" fillId="0" borderId="2" xfId="3" applyFont="1" applyBorder="1" applyAlignment="1">
      <alignment vertical="center" wrapText="1"/>
    </xf>
    <xf numFmtId="164" fontId="17" fillId="0" borderId="2" xfId="0" applyNumberFormat="1" applyFont="1" applyBorder="1"/>
    <xf numFmtId="164" fontId="8" fillId="6" borderId="15" xfId="0" applyNumberFormat="1" applyFont="1" applyFill="1" applyBorder="1" applyAlignment="1" applyProtection="1">
      <alignment horizontal="left"/>
      <protection locked="0"/>
    </xf>
    <xf numFmtId="1" fontId="8" fillId="6" borderId="0" xfId="0" applyNumberFormat="1" applyFont="1" applyFill="1" applyAlignment="1" applyProtection="1">
      <alignment horizontal="center"/>
      <protection locked="0"/>
    </xf>
    <xf numFmtId="0" fontId="8" fillId="6" borderId="15" xfId="0" applyFont="1" applyFill="1" applyBorder="1" applyAlignment="1" applyProtection="1">
      <alignment horizontal="center"/>
      <protection locked="0"/>
    </xf>
    <xf numFmtId="0" fontId="8" fillId="0" borderId="15" xfId="0" applyFont="1" applyBorder="1"/>
    <xf numFmtId="0" fontId="1" fillId="0" borderId="2" xfId="0" applyFont="1" applyBorder="1"/>
    <xf numFmtId="0" fontId="4" fillId="4" borderId="2" xfId="0" applyFont="1" applyFill="1" applyBorder="1" applyAlignment="1">
      <alignment horizontal="left" vertical="center" wrapText="1"/>
    </xf>
    <xf numFmtId="0" fontId="8" fillId="0" borderId="15" xfId="0" applyFont="1" applyBorder="1" applyAlignment="1">
      <alignment horizontal="left"/>
    </xf>
    <xf numFmtId="0" fontId="8" fillId="2" borderId="15" xfId="0" applyFont="1" applyFill="1" applyBorder="1" applyAlignment="1">
      <alignment horizontal="left"/>
    </xf>
    <xf numFmtId="0" fontId="0" fillId="0" borderId="15" xfId="0" applyBorder="1"/>
    <xf numFmtId="0" fontId="8" fillId="2" borderId="4" xfId="0" applyFont="1" applyFill="1" applyBorder="1" applyAlignment="1">
      <alignment horizontal="left"/>
    </xf>
    <xf numFmtId="0" fontId="8" fillId="0" borderId="15" xfId="0" applyFont="1" applyBorder="1" applyAlignment="1">
      <alignment horizontal="center"/>
    </xf>
    <xf numFmtId="0" fontId="8" fillId="6" borderId="4" xfId="0" applyFont="1" applyFill="1" applyBorder="1" applyAlignment="1" applyProtection="1">
      <alignment horizontal="center"/>
      <protection locked="0"/>
    </xf>
    <xf numFmtId="14" fontId="8" fillId="0" borderId="15" xfId="0" applyNumberFormat="1" applyFont="1" applyBorder="1" applyAlignment="1">
      <alignment horizontal="center"/>
    </xf>
    <xf numFmtId="14" fontId="8" fillId="2" borderId="15" xfId="0" applyNumberFormat="1" applyFont="1" applyFill="1" applyBorder="1" applyAlignment="1">
      <alignment horizontal="center"/>
    </xf>
    <xf numFmtId="0" fontId="8" fillId="2" borderId="4" xfId="0" applyFont="1" applyFill="1" applyBorder="1" applyAlignment="1">
      <alignment horizontal="center"/>
    </xf>
    <xf numFmtId="0" fontId="4" fillId="4" borderId="2" xfId="0" applyFont="1" applyFill="1" applyBorder="1" applyAlignment="1">
      <alignment horizontal="center" vertical="center"/>
    </xf>
    <xf numFmtId="1" fontId="8" fillId="0" borderId="15" xfId="0" applyNumberFormat="1" applyFont="1" applyBorder="1" applyAlignment="1">
      <alignment horizontal="center"/>
    </xf>
    <xf numFmtId="1" fontId="8" fillId="2" borderId="15" xfId="0" applyNumberFormat="1" applyFont="1" applyFill="1" applyBorder="1" applyAlignment="1">
      <alignment horizontal="center"/>
    </xf>
    <xf numFmtId="1" fontId="8" fillId="2" borderId="4" xfId="0" applyNumberFormat="1" applyFont="1" applyFill="1" applyBorder="1" applyAlignment="1">
      <alignment horizontal="center"/>
    </xf>
    <xf numFmtId="164" fontId="8" fillId="6" borderId="4" xfId="0" applyNumberFormat="1" applyFont="1" applyFill="1" applyBorder="1" applyAlignment="1" applyProtection="1">
      <alignment horizontal="left"/>
      <protection locked="0"/>
    </xf>
    <xf numFmtId="164" fontId="8" fillId="0" borderId="15" xfId="0" applyNumberFormat="1" applyFont="1" applyBorder="1"/>
    <xf numFmtId="164" fontId="8" fillId="0" borderId="4" xfId="0" applyNumberFormat="1" applyFont="1" applyBorder="1"/>
    <xf numFmtId="0" fontId="4" fillId="4" borderId="14" xfId="0" applyFont="1" applyFill="1" applyBorder="1" applyAlignment="1">
      <alignment horizontal="left" vertical="center" wrapText="1"/>
    </xf>
    <xf numFmtId="1" fontId="8" fillId="0" borderId="14" xfId="0" applyNumberFormat="1" applyFont="1" applyBorder="1" applyAlignment="1">
      <alignment horizontal="center"/>
    </xf>
    <xf numFmtId="1" fontId="13" fillId="0" borderId="2" xfId="0" applyNumberFormat="1" applyFont="1" applyBorder="1" applyAlignment="1">
      <alignment horizontal="center"/>
    </xf>
    <xf numFmtId="0" fontId="8" fillId="2" borderId="8" xfId="0" applyFont="1" applyFill="1" applyBorder="1" applyAlignment="1">
      <alignment horizontal="left"/>
    </xf>
    <xf numFmtId="0" fontId="8" fillId="2" borderId="5" xfId="0" applyFont="1" applyFill="1" applyBorder="1" applyAlignment="1">
      <alignment horizontal="left"/>
    </xf>
    <xf numFmtId="0" fontId="18" fillId="0" borderId="15" xfId="0" applyFont="1" applyBorder="1" applyAlignment="1">
      <alignment horizontal="center"/>
    </xf>
    <xf numFmtId="0" fontId="18" fillId="2" borderId="15" xfId="0" applyFont="1" applyFill="1" applyBorder="1" applyAlignment="1">
      <alignment horizontal="center"/>
    </xf>
    <xf numFmtId="164" fontId="8" fillId="6" borderId="8" xfId="0" applyNumberFormat="1" applyFont="1" applyFill="1" applyBorder="1" applyAlignment="1" applyProtection="1">
      <alignment horizontal="left"/>
      <protection locked="0"/>
    </xf>
    <xf numFmtId="164" fontId="8" fillId="6" borderId="3" xfId="0" applyNumberFormat="1" applyFont="1" applyFill="1" applyBorder="1" applyAlignment="1" applyProtection="1">
      <alignment horizontal="left"/>
      <protection locked="0"/>
    </xf>
    <xf numFmtId="164" fontId="8" fillId="6" borderId="9" xfId="0" applyNumberFormat="1" applyFont="1" applyFill="1" applyBorder="1" applyAlignment="1" applyProtection="1">
      <alignment horizontal="left"/>
      <protection locked="0"/>
    </xf>
    <xf numFmtId="164" fontId="8" fillId="6" borderId="11" xfId="0" applyNumberFormat="1" applyFont="1" applyFill="1" applyBorder="1" applyAlignment="1" applyProtection="1">
      <alignment horizontal="left"/>
      <protection locked="0"/>
    </xf>
    <xf numFmtId="0" fontId="4" fillId="4" borderId="1" xfId="0" applyFont="1" applyFill="1" applyBorder="1" applyAlignment="1">
      <alignment horizontal="center" vertical="center" wrapText="1"/>
    </xf>
    <xf numFmtId="164" fontId="8" fillId="0" borderId="8" xfId="0" applyNumberFormat="1" applyFont="1" applyBorder="1" applyAlignment="1">
      <alignment horizontal="left"/>
    </xf>
    <xf numFmtId="0" fontId="4" fillId="4" borderId="13" xfId="0" applyFont="1" applyFill="1" applyBorder="1" applyAlignment="1">
      <alignment horizontal="center" vertical="center" wrapText="1"/>
    </xf>
    <xf numFmtId="0" fontId="4" fillId="4" borderId="15"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1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13" fillId="0" borderId="1" xfId="0" applyFont="1" applyBorder="1"/>
    <xf numFmtId="0" fontId="8" fillId="2" borderId="9" xfId="0" applyFont="1" applyFill="1" applyBorder="1"/>
    <xf numFmtId="0" fontId="8" fillId="2" borderId="0" xfId="0" applyFont="1" applyFill="1"/>
    <xf numFmtId="0" fontId="13" fillId="0" borderId="3" xfId="0" applyFont="1" applyBorder="1"/>
    <xf numFmtId="0" fontId="13" fillId="0" borderId="10" xfId="0" applyFont="1" applyBorder="1"/>
    <xf numFmtId="0" fontId="13" fillId="0" borderId="11" xfId="0" applyFont="1" applyBorder="1"/>
    <xf numFmtId="0" fontId="0" fillId="0" borderId="3" xfId="0" applyBorder="1"/>
    <xf numFmtId="0" fontId="0" fillId="0" borderId="11" xfId="0" applyBorder="1" applyAlignment="1">
      <alignment horizontal="left"/>
    </xf>
    <xf numFmtId="165" fontId="8" fillId="6" borderId="8" xfId="0" applyNumberFormat="1" applyFont="1" applyFill="1" applyBorder="1" applyAlignment="1" applyProtection="1">
      <alignment horizontal="right"/>
      <protection locked="0"/>
    </xf>
    <xf numFmtId="0" fontId="0" fillId="0" borderId="3" xfId="0" applyBorder="1" applyAlignment="1">
      <alignment horizontal="center"/>
    </xf>
    <xf numFmtId="164" fontId="10" fillId="0" borderId="0" xfId="0" applyNumberFormat="1" applyFont="1"/>
    <xf numFmtId="0" fontId="0" fillId="0" borderId="7" xfId="0" applyBorder="1"/>
    <xf numFmtId="165" fontId="8" fillId="6" borderId="0" xfId="0" applyNumberFormat="1" applyFont="1" applyFill="1" applyAlignment="1" applyProtection="1">
      <alignment horizontal="right"/>
      <protection locked="0"/>
    </xf>
    <xf numFmtId="49" fontId="8" fillId="6" borderId="8" xfId="0" applyNumberFormat="1" applyFont="1" applyFill="1" applyBorder="1" applyAlignment="1" applyProtection="1">
      <alignment horizontal="left"/>
      <protection locked="0"/>
    </xf>
    <xf numFmtId="164" fontId="8" fillId="0" borderId="0" xfId="0" applyNumberFormat="1" applyFont="1" applyAlignment="1">
      <alignment horizontal="left"/>
    </xf>
    <xf numFmtId="0" fontId="13" fillId="0" borderId="8" xfId="0" applyFont="1" applyBorder="1" applyAlignment="1">
      <alignment horizontal="left"/>
    </xf>
    <xf numFmtId="0" fontId="13" fillId="0" borderId="9" xfId="0" applyFont="1" applyBorder="1" applyAlignment="1">
      <alignment horizontal="left"/>
    </xf>
    <xf numFmtId="0" fontId="13" fillId="0" borderId="8" xfId="0" applyFont="1" applyBorder="1" applyAlignment="1">
      <alignment horizontal="center"/>
    </xf>
    <xf numFmtId="0" fontId="13" fillId="0" borderId="9" xfId="0" applyFont="1" applyBorder="1" applyAlignment="1">
      <alignment horizontal="center"/>
    </xf>
    <xf numFmtId="0" fontId="13" fillId="0" borderId="1" xfId="0" applyFont="1" applyBorder="1" applyAlignment="1">
      <alignment wrapText="1"/>
    </xf>
    <xf numFmtId="0" fontId="13" fillId="0" borderId="13" xfId="0" applyFont="1" applyBorder="1" applyAlignment="1">
      <alignment wrapText="1"/>
    </xf>
    <xf numFmtId="49" fontId="8" fillId="6" borderId="0" xfId="0" applyNumberFormat="1" applyFont="1" applyFill="1" applyAlignment="1" applyProtection="1">
      <alignment horizontal="left"/>
      <protection locked="0"/>
    </xf>
    <xf numFmtId="9" fontId="16" fillId="0" borderId="12" xfId="4" applyFont="1" applyBorder="1" applyAlignment="1">
      <alignment horizontal="left"/>
    </xf>
    <xf numFmtId="166" fontId="13" fillId="0" borderId="12" xfId="0" applyNumberFormat="1" applyFont="1" applyBorder="1" applyAlignment="1">
      <alignment horizontal="center"/>
    </xf>
    <xf numFmtId="164" fontId="0" fillId="0" borderId="4" xfId="0" applyNumberFormat="1" applyBorder="1" applyAlignment="1">
      <alignment horizontal="left"/>
    </xf>
    <xf numFmtId="0" fontId="0" fillId="0" borderId="6" xfId="0" applyBorder="1"/>
    <xf numFmtId="0" fontId="0" fillId="0" borderId="10" xfId="0" applyBorder="1"/>
    <xf numFmtId="0" fontId="0" fillId="0" borderId="11" xfId="0" applyBorder="1"/>
    <xf numFmtId="49" fontId="8" fillId="6" borderId="5" xfId="0" applyNumberFormat="1" applyFont="1" applyFill="1" applyBorder="1" applyAlignment="1" applyProtection="1">
      <alignment horizontal="left"/>
      <protection locked="0"/>
    </xf>
    <xf numFmtId="0" fontId="13" fillId="0" borderId="11" xfId="0" applyFont="1" applyBorder="1" applyAlignment="1">
      <alignment horizontal="center"/>
    </xf>
    <xf numFmtId="0" fontId="0" fillId="0" borderId="12" xfId="0" applyBorder="1" applyAlignment="1">
      <alignment horizontal="left"/>
    </xf>
    <xf numFmtId="44" fontId="8" fillId="2" borderId="15" xfId="0" applyNumberFormat="1" applyFont="1" applyFill="1" applyBorder="1" applyAlignment="1">
      <alignment horizontal="left"/>
    </xf>
    <xf numFmtId="0" fontId="19" fillId="0" borderId="0" xfId="0" applyFont="1"/>
    <xf numFmtId="0" fontId="8" fillId="2" borderId="6" xfId="0" applyFont="1" applyFill="1" applyBorder="1"/>
    <xf numFmtId="0" fontId="19" fillId="0" borderId="0" xfId="0" applyFont="1" applyAlignment="1">
      <alignment horizontal="left"/>
    </xf>
    <xf numFmtId="0" fontId="20" fillId="0" borderId="0" xfId="0" applyFont="1"/>
    <xf numFmtId="0" fontId="20" fillId="0" borderId="0" xfId="0" applyFont="1" applyAlignment="1">
      <alignment horizontal="left"/>
    </xf>
    <xf numFmtId="164" fontId="8" fillId="6" borderId="14" xfId="0" applyNumberFormat="1" applyFont="1" applyFill="1" applyBorder="1" applyAlignment="1" applyProtection="1">
      <alignment horizontal="left"/>
      <protection locked="0"/>
    </xf>
    <xf numFmtId="0" fontId="0" fillId="0" borderId="4" xfId="0" applyBorder="1"/>
    <xf numFmtId="49" fontId="8" fillId="6" borderId="6" xfId="0" applyNumberFormat="1" applyFont="1" applyFill="1" applyBorder="1" applyAlignment="1" applyProtection="1">
      <alignment horizontal="left"/>
      <protection locked="0"/>
    </xf>
    <xf numFmtId="164" fontId="8" fillId="0" borderId="11" xfId="0" applyNumberFormat="1" applyFont="1" applyBorder="1" applyAlignment="1">
      <alignment horizontal="left"/>
    </xf>
    <xf numFmtId="164" fontId="0" fillId="0" borderId="3" xfId="0" applyNumberFormat="1" applyBorder="1" applyAlignment="1">
      <alignment horizontal="left"/>
    </xf>
    <xf numFmtId="0" fontId="8" fillId="0" borderId="14" xfId="0" applyFont="1" applyBorder="1" applyAlignment="1">
      <alignment horizontal="center"/>
    </xf>
    <xf numFmtId="0" fontId="18" fillId="0" borderId="4" xfId="0" applyFont="1" applyBorder="1" applyAlignment="1">
      <alignment horizontal="center"/>
    </xf>
    <xf numFmtId="0" fontId="13" fillId="0" borderId="0" xfId="0" applyFont="1" applyAlignment="1">
      <alignment horizontal="left"/>
    </xf>
    <xf numFmtId="3" fontId="8" fillId="0" borderId="5" xfId="0" applyNumberFormat="1" applyFont="1" applyBorder="1" applyAlignment="1">
      <alignment horizontal="center"/>
    </xf>
    <xf numFmtId="9" fontId="8" fillId="0" borderId="7" xfId="4" applyFont="1" applyBorder="1" applyAlignment="1">
      <alignment horizontal="center"/>
    </xf>
    <xf numFmtId="3" fontId="8" fillId="0" borderId="8" xfId="0" applyNumberFormat="1" applyFont="1" applyBorder="1" applyAlignment="1">
      <alignment horizontal="center"/>
    </xf>
    <xf numFmtId="9" fontId="8" fillId="0" borderId="9" xfId="4" applyFont="1" applyBorder="1" applyAlignment="1">
      <alignment horizontal="center"/>
    </xf>
    <xf numFmtId="3" fontId="13" fillId="0" borderId="8" xfId="0" applyNumberFormat="1" applyFont="1" applyBorder="1" applyAlignment="1">
      <alignment horizontal="center"/>
    </xf>
    <xf numFmtId="9" fontId="8" fillId="0" borderId="9" xfId="4" applyFont="1" applyFill="1" applyBorder="1" applyAlignment="1">
      <alignment horizontal="center"/>
    </xf>
    <xf numFmtId="0" fontId="13" fillId="0" borderId="3" xfId="0" applyFont="1" applyBorder="1" applyAlignment="1">
      <alignment horizontal="center"/>
    </xf>
    <xf numFmtId="9" fontId="8" fillId="0" borderId="11" xfId="4" applyFont="1" applyBorder="1" applyAlignment="1">
      <alignment horizontal="center"/>
    </xf>
    <xf numFmtId="3" fontId="8" fillId="2" borderId="5" xfId="0" applyNumberFormat="1" applyFont="1" applyFill="1" applyBorder="1"/>
    <xf numFmtId="3" fontId="8" fillId="2" borderId="8" xfId="0" applyNumberFormat="1" applyFont="1" applyFill="1" applyBorder="1"/>
    <xf numFmtId="3" fontId="8" fillId="2" borderId="8" xfId="0" applyNumberFormat="1" applyFont="1" applyFill="1" applyBorder="1" applyAlignment="1">
      <alignment horizontal="center"/>
    </xf>
    <xf numFmtId="3" fontId="8" fillId="2" borderId="15" xfId="0" applyNumberFormat="1" applyFont="1" applyFill="1" applyBorder="1" applyAlignment="1">
      <alignment horizontal="center"/>
    </xf>
    <xf numFmtId="167" fontId="8" fillId="0" borderId="7" xfId="3" applyNumberFormat="1" applyFont="1" applyBorder="1" applyAlignment="1">
      <alignment horizontal="center"/>
    </xf>
    <xf numFmtId="167" fontId="8" fillId="0" borderId="9" xfId="0" applyNumberFormat="1" applyFont="1" applyBorder="1" applyAlignment="1">
      <alignment horizontal="center"/>
    </xf>
    <xf numFmtId="167" fontId="8" fillId="0" borderId="5" xfId="0" applyNumberFormat="1" applyFont="1" applyBorder="1" applyAlignment="1">
      <alignment horizontal="center"/>
    </xf>
    <xf numFmtId="167" fontId="8" fillId="0" borderId="8" xfId="0" applyNumberFormat="1" applyFont="1" applyBorder="1" applyAlignment="1">
      <alignment horizontal="center"/>
    </xf>
    <xf numFmtId="44" fontId="13" fillId="0" borderId="2" xfId="3" applyFont="1" applyBorder="1"/>
    <xf numFmtId="167" fontId="13" fillId="0" borderId="13" xfId="0" applyNumberFormat="1" applyFont="1" applyBorder="1" applyAlignment="1">
      <alignment horizontal="left" vertical="top"/>
    </xf>
    <xf numFmtId="44" fontId="13" fillId="0" borderId="13" xfId="3" applyFont="1" applyBorder="1" applyAlignment="1">
      <alignment horizontal="left" vertical="top"/>
    </xf>
    <xf numFmtId="14" fontId="8" fillId="2" borderId="4" xfId="0" applyNumberFormat="1" applyFont="1" applyFill="1" applyBorder="1" applyAlignment="1">
      <alignment horizontal="center"/>
    </xf>
    <xf numFmtId="0" fontId="0" fillId="0" borderId="2" xfId="0" applyBorder="1"/>
    <xf numFmtId="0" fontId="3" fillId="3" borderId="0" xfId="0" applyFont="1" applyFill="1" applyAlignment="1">
      <alignment horizontal="center"/>
    </xf>
    <xf numFmtId="0" fontId="8" fillId="6" borderId="8" xfId="0" applyFont="1" applyFill="1" applyBorder="1" applyAlignment="1" applyProtection="1">
      <alignment horizontal="left"/>
      <protection locked="0"/>
    </xf>
    <xf numFmtId="0" fontId="8" fillId="6" borderId="9" xfId="0" applyFont="1" applyFill="1" applyBorder="1" applyAlignment="1" applyProtection="1">
      <alignment horizontal="left"/>
      <protection locked="0"/>
    </xf>
    <xf numFmtId="0" fontId="6" fillId="5" borderId="0" xfId="2" applyFont="1" applyFill="1" applyAlignment="1" applyProtection="1">
      <alignment horizontal="center" vertical="top" wrapText="1"/>
      <protection locked="0"/>
    </xf>
    <xf numFmtId="0" fontId="4" fillId="4" borderId="8" xfId="0" applyFont="1" applyFill="1" applyBorder="1" applyAlignment="1">
      <alignment horizontal="left" vertical="center"/>
    </xf>
    <xf numFmtId="0" fontId="4" fillId="4" borderId="9" xfId="0" applyFont="1" applyFill="1" applyBorder="1" applyAlignment="1">
      <alignment horizontal="left" vertical="center"/>
    </xf>
    <xf numFmtId="0" fontId="8" fillId="6" borderId="3" xfId="0" applyFont="1" applyFill="1" applyBorder="1" applyAlignment="1" applyProtection="1">
      <alignment horizontal="left"/>
      <protection locked="0"/>
    </xf>
    <xf numFmtId="0" fontId="8" fillId="6" borderId="11" xfId="0" applyFont="1" applyFill="1" applyBorder="1" applyAlignment="1" applyProtection="1">
      <alignment horizontal="left"/>
      <protection locked="0"/>
    </xf>
    <xf numFmtId="0" fontId="4" fillId="4" borderId="5" xfId="0" applyFont="1" applyFill="1" applyBorder="1" applyAlignment="1">
      <alignment horizontal="left" vertical="center"/>
    </xf>
    <xf numFmtId="0" fontId="4" fillId="4" borderId="7" xfId="0" applyFont="1" applyFill="1" applyBorder="1" applyAlignment="1">
      <alignment horizontal="left" vertical="center"/>
    </xf>
    <xf numFmtId="0" fontId="6" fillId="2" borderId="1" xfId="0" applyFont="1" applyFill="1" applyBorder="1" applyAlignment="1">
      <alignment horizontal="left"/>
    </xf>
    <xf numFmtId="0" fontId="6" fillId="2" borderId="12" xfId="0" applyFont="1" applyFill="1" applyBorder="1" applyAlignment="1">
      <alignment horizontal="left"/>
    </xf>
    <xf numFmtId="44" fontId="6" fillId="6" borderId="2" xfId="3" applyFont="1" applyFill="1" applyBorder="1" applyAlignment="1" applyProtection="1">
      <alignment horizontal="left" vertical="center" wrapText="1"/>
      <protection locked="0"/>
    </xf>
    <xf numFmtId="0" fontId="10" fillId="0" borderId="1" xfId="0" applyFont="1" applyBorder="1" applyAlignment="1">
      <alignment horizontal="left"/>
    </xf>
    <xf numFmtId="0" fontId="10" fillId="0" borderId="12" xfId="0" applyFont="1" applyBorder="1" applyAlignment="1">
      <alignment horizontal="left"/>
    </xf>
    <xf numFmtId="0" fontId="10" fillId="0" borderId="13" xfId="0" applyFont="1" applyBorder="1" applyAlignment="1">
      <alignment horizontal="left"/>
    </xf>
    <xf numFmtId="0" fontId="8" fillId="2" borderId="8" xfId="0" applyFont="1" applyFill="1" applyBorder="1" applyAlignment="1">
      <alignment horizontal="left"/>
    </xf>
    <xf numFmtId="0" fontId="8" fillId="2" borderId="9" xfId="0" applyFont="1" applyFill="1" applyBorder="1" applyAlignment="1">
      <alignment horizontal="left"/>
    </xf>
    <xf numFmtId="0" fontId="8" fillId="2" borderId="3" xfId="0" applyFont="1" applyFill="1" applyBorder="1" applyAlignment="1">
      <alignment horizontal="left"/>
    </xf>
    <xf numFmtId="0" fontId="8" fillId="2" borderId="11" xfId="0" applyFont="1" applyFill="1" applyBorder="1" applyAlignment="1">
      <alignment horizontal="left"/>
    </xf>
    <xf numFmtId="0" fontId="4" fillId="4" borderId="8"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1"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11" fillId="0" borderId="1" xfId="0" applyFont="1" applyBorder="1" applyAlignment="1">
      <alignment horizontal="left"/>
    </xf>
    <xf numFmtId="0" fontId="11" fillId="0" borderId="12" xfId="0" applyFont="1" applyBorder="1" applyAlignment="1">
      <alignment horizontal="left"/>
    </xf>
    <xf numFmtId="0" fontId="11" fillId="0" borderId="13" xfId="0" applyFont="1" applyBorder="1" applyAlignment="1">
      <alignment horizontal="left"/>
    </xf>
    <xf numFmtId="0" fontId="8" fillId="0" borderId="8" xfId="0" applyFont="1" applyBorder="1" applyAlignment="1">
      <alignment horizontal="left"/>
    </xf>
    <xf numFmtId="0" fontId="8" fillId="0" borderId="9" xfId="0" applyFont="1" applyBorder="1" applyAlignment="1">
      <alignment horizontal="left"/>
    </xf>
    <xf numFmtId="0" fontId="8" fillId="2" borderId="0" xfId="0" applyFont="1" applyFill="1" applyAlignment="1">
      <alignment horizontal="left"/>
    </xf>
    <xf numFmtId="0" fontId="13" fillId="0" borderId="1" xfId="0" applyFont="1" applyBorder="1" applyAlignment="1">
      <alignment horizontal="center"/>
    </xf>
    <xf numFmtId="0" fontId="13" fillId="0" borderId="13" xfId="0" applyFont="1" applyBorder="1" applyAlignment="1">
      <alignment horizontal="center"/>
    </xf>
    <xf numFmtId="0" fontId="13" fillId="0" borderId="12" xfId="0" applyFont="1" applyBorder="1" applyAlignment="1">
      <alignment horizontal="center"/>
    </xf>
    <xf numFmtId="0" fontId="13" fillId="0" borderId="1" xfId="0" applyFont="1" applyBorder="1" applyAlignment="1">
      <alignment horizontal="left"/>
    </xf>
    <xf numFmtId="0" fontId="13" fillId="0" borderId="12" xfId="0" applyFont="1" applyBorder="1" applyAlignment="1">
      <alignment horizontal="left"/>
    </xf>
    <xf numFmtId="0" fontId="13" fillId="0" borderId="13" xfId="0" applyFont="1" applyBorder="1" applyAlignment="1">
      <alignment horizontal="left"/>
    </xf>
    <xf numFmtId="0" fontId="4" fillId="4" borderId="12" xfId="0" applyFont="1" applyFill="1" applyBorder="1" applyAlignment="1">
      <alignment horizontal="left" vertical="center" wrapText="1"/>
    </xf>
    <xf numFmtId="0" fontId="13" fillId="0" borderId="0" xfId="0" applyFont="1" applyAlignment="1">
      <alignment horizontal="center"/>
    </xf>
    <xf numFmtId="0" fontId="4" fillId="4" borderId="3"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13" fillId="0" borderId="5" xfId="0" applyFont="1" applyBorder="1" applyAlignment="1">
      <alignment horizontal="center"/>
    </xf>
    <xf numFmtId="0" fontId="13" fillId="0" borderId="6" xfId="0" applyFont="1" applyBorder="1" applyAlignment="1">
      <alignment horizontal="center"/>
    </xf>
    <xf numFmtId="0" fontId="4" fillId="4" borderId="6" xfId="0" applyFont="1" applyFill="1" applyBorder="1" applyAlignment="1">
      <alignment horizontal="left" vertical="center" wrapText="1"/>
    </xf>
    <xf numFmtId="0" fontId="8" fillId="2" borderId="5" xfId="0" applyFont="1" applyFill="1" applyBorder="1" applyAlignment="1">
      <alignment horizontal="left"/>
    </xf>
    <xf numFmtId="0" fontId="8" fillId="2" borderId="6" xfId="0" applyFont="1" applyFill="1" applyBorder="1" applyAlignment="1">
      <alignment horizontal="left"/>
    </xf>
    <xf numFmtId="0" fontId="8" fillId="2" borderId="7" xfId="0" applyFont="1" applyFill="1" applyBorder="1" applyAlignment="1">
      <alignment horizontal="left"/>
    </xf>
    <xf numFmtId="0" fontId="8" fillId="6" borderId="0" xfId="0" applyFont="1" applyFill="1" applyAlignment="1" applyProtection="1">
      <alignment horizontal="left"/>
      <protection locked="0"/>
    </xf>
    <xf numFmtId="0" fontId="13" fillId="0" borderId="10" xfId="0" applyFont="1" applyBorder="1" applyAlignment="1">
      <alignment horizontal="center"/>
    </xf>
    <xf numFmtId="0" fontId="13" fillId="0" borderId="7" xfId="0" applyFont="1" applyBorder="1" applyAlignment="1">
      <alignment horizontal="center"/>
    </xf>
    <xf numFmtId="0" fontId="8" fillId="6" borderId="5" xfId="0" applyFont="1" applyFill="1" applyBorder="1" applyAlignment="1" applyProtection="1">
      <alignment horizontal="left"/>
      <protection locked="0"/>
    </xf>
    <xf numFmtId="0" fontId="8" fillId="6" borderId="7" xfId="0" applyFont="1" applyFill="1" applyBorder="1" applyAlignment="1" applyProtection="1">
      <alignment horizontal="left"/>
      <protection locked="0"/>
    </xf>
    <xf numFmtId="0" fontId="3" fillId="3" borderId="8" xfId="0" applyFont="1" applyFill="1" applyBorder="1" applyAlignment="1">
      <alignment horizontal="center"/>
    </xf>
    <xf numFmtId="0" fontId="8" fillId="0" borderId="0" xfId="0" applyFont="1" applyAlignment="1">
      <alignment horizontal="left"/>
    </xf>
    <xf numFmtId="0" fontId="2" fillId="2" borderId="1" xfId="0" applyFont="1" applyFill="1" applyBorder="1" applyAlignment="1">
      <alignment horizontal="left"/>
    </xf>
    <xf numFmtId="0" fontId="2" fillId="2" borderId="12" xfId="0" applyFont="1" applyFill="1" applyBorder="1" applyAlignment="1">
      <alignment horizontal="left"/>
    </xf>
    <xf numFmtId="14" fontId="2" fillId="2" borderId="1" xfId="0" applyNumberFormat="1" applyFont="1" applyFill="1" applyBorder="1" applyAlignment="1">
      <alignment horizontal="left"/>
    </xf>
    <xf numFmtId="0" fontId="2" fillId="6" borderId="1" xfId="0" applyFont="1" applyFill="1" applyBorder="1" applyAlignment="1">
      <alignment horizontal="left"/>
    </xf>
    <xf numFmtId="0" fontId="2" fillId="6" borderId="12" xfId="0" applyFont="1" applyFill="1" applyBorder="1" applyAlignment="1">
      <alignment horizontal="left"/>
    </xf>
    <xf numFmtId="0" fontId="4" fillId="4" borderId="5" xfId="0" applyFont="1" applyFill="1" applyBorder="1" applyAlignment="1">
      <alignment horizontal="left" vertical="center" wrapText="1"/>
    </xf>
    <xf numFmtId="0" fontId="4" fillId="4" borderId="7" xfId="0" applyFont="1" applyFill="1" applyBorder="1" applyAlignment="1">
      <alignment horizontal="left" vertical="center" wrapText="1"/>
    </xf>
    <xf numFmtId="0" fontId="3" fillId="3" borderId="8" xfId="0" applyFont="1" applyFill="1" applyBorder="1" applyAlignment="1">
      <alignment horizontal="left"/>
    </xf>
    <xf numFmtId="0" fontId="3" fillId="3" borderId="0" xfId="0" applyFont="1" applyFill="1" applyAlignment="1">
      <alignment horizontal="left"/>
    </xf>
  </cellXfs>
  <cellStyles count="5">
    <cellStyle name="Procent" xfId="4" builtinId="5"/>
    <cellStyle name="Standaard" xfId="0" builtinId="0"/>
    <cellStyle name="Standaard_Gemeente Nijmegen-begrotingsmodel" xfId="2" xr:uid="{2C6B2221-1107-4533-B89F-783C79A4887B}"/>
    <cellStyle name="Standard_Ecklohn Baden Württemberg 2" xfId="1" xr:uid="{5D999898-8367-405D-BBFD-E8C2D3D945E4}"/>
    <cellStyle name="Valuta" xfId="3" builtinId="4"/>
  </cellStyles>
  <dxfs count="20">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9B64D-57DA-48F7-8E88-8C0B68EBCEF5}">
  <dimension ref="C3:D14"/>
  <sheetViews>
    <sheetView showGridLines="0" tabSelected="1" topLeftCell="D9" zoomScale="80" zoomScaleNormal="80" workbookViewId="0">
      <selection activeCell="D11" sqref="D11"/>
    </sheetView>
  </sheetViews>
  <sheetFormatPr defaultRowHeight="14.4" x14ac:dyDescent="0.3"/>
  <cols>
    <col min="3" max="3" width="39" customWidth="1"/>
    <col min="4" max="4" width="184.88671875" customWidth="1"/>
  </cols>
  <sheetData>
    <row r="3" spans="3:4" ht="16.2" x14ac:dyDescent="0.4">
      <c r="C3" s="1" t="s">
        <v>0</v>
      </c>
      <c r="D3" s="2" t="s">
        <v>59</v>
      </c>
    </row>
    <row r="4" spans="3:4" ht="16.2" x14ac:dyDescent="0.4">
      <c r="C4" s="1" t="s">
        <v>1</v>
      </c>
      <c r="D4" s="3" t="s">
        <v>60</v>
      </c>
    </row>
    <row r="5" spans="3:4" ht="16.2" x14ac:dyDescent="0.4">
      <c r="C5" s="4" t="s">
        <v>2</v>
      </c>
      <c r="D5" s="5">
        <v>45658</v>
      </c>
    </row>
    <row r="7" spans="3:4" ht="21" x14ac:dyDescent="0.5">
      <c r="C7" s="161" t="s">
        <v>3</v>
      </c>
      <c r="D7" s="161"/>
    </row>
    <row r="9" spans="3:4" ht="132" x14ac:dyDescent="0.3">
      <c r="C9" s="6" t="s">
        <v>4</v>
      </c>
      <c r="D9" s="47" t="s">
        <v>255</v>
      </c>
    </row>
    <row r="10" spans="3:4" ht="29.4" customHeight="1" x14ac:dyDescent="0.3">
      <c r="C10" s="6" t="s">
        <v>5</v>
      </c>
      <c r="D10" s="7" t="s">
        <v>58</v>
      </c>
    </row>
    <row r="11" spans="3:4" ht="118.8" x14ac:dyDescent="0.3">
      <c r="C11" s="6" t="s">
        <v>6</v>
      </c>
      <c r="D11" s="47" t="s">
        <v>259</v>
      </c>
    </row>
    <row r="12" spans="3:4" ht="58.95" customHeight="1" x14ac:dyDescent="0.3">
      <c r="C12" s="6" t="s">
        <v>7</v>
      </c>
      <c r="D12" s="8" t="s">
        <v>254</v>
      </c>
    </row>
    <row r="13" spans="3:4" ht="31.8" customHeight="1" x14ac:dyDescent="0.3">
      <c r="C13" s="6" t="s">
        <v>8</v>
      </c>
      <c r="D13" s="8" t="s">
        <v>257</v>
      </c>
    </row>
    <row r="14" spans="3:4" ht="27" customHeight="1" x14ac:dyDescent="0.3">
      <c r="C14" s="6" t="s">
        <v>9</v>
      </c>
      <c r="D14" s="8" t="s">
        <v>253</v>
      </c>
    </row>
  </sheetData>
  <mergeCells count="1">
    <mergeCell ref="C7:D7"/>
  </mergeCells>
  <conditionalFormatting sqref="D3:D5">
    <cfRule type="notContainsBlanks" dxfId="19" priority="1">
      <formula>LEN(TRIM(D3))&gt;0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C5692-215C-4552-92AA-806B3FD1A35C}">
  <dimension ref="C3:V28"/>
  <sheetViews>
    <sheetView showGridLines="0" topLeftCell="A6" zoomScale="70" zoomScaleNormal="70" workbookViewId="0">
      <selection activeCell="F12" sqref="F12"/>
    </sheetView>
  </sheetViews>
  <sheetFormatPr defaultRowHeight="14.4" x14ac:dyDescent="0.3"/>
  <cols>
    <col min="3" max="3" width="29.33203125" customWidth="1"/>
    <col min="4" max="4" width="148.6640625" customWidth="1"/>
  </cols>
  <sheetData>
    <row r="3" spans="3:22" ht="16.2" x14ac:dyDescent="0.4">
      <c r="C3" s="1" t="s">
        <v>0</v>
      </c>
      <c r="D3" s="2" t="str">
        <f>'Invulinstructie inschrijver'!D3</f>
        <v>GVB</v>
      </c>
      <c r="E3" s="33"/>
      <c r="F3" s="33"/>
      <c r="G3" s="33"/>
      <c r="H3" s="33"/>
      <c r="I3" s="33"/>
      <c r="J3" s="33"/>
      <c r="K3" s="33"/>
      <c r="L3" s="33"/>
      <c r="M3" s="33"/>
      <c r="N3" s="33"/>
      <c r="O3" s="33"/>
      <c r="P3" s="33"/>
      <c r="Q3" s="33"/>
      <c r="R3" s="33"/>
      <c r="S3" s="33"/>
      <c r="T3" s="33"/>
      <c r="U3" s="33"/>
      <c r="V3" s="33"/>
    </row>
    <row r="4" spans="3:22" ht="16.2" x14ac:dyDescent="0.4">
      <c r="C4" s="1" t="s">
        <v>1</v>
      </c>
      <c r="D4" s="2" t="str">
        <f>'Invulinstructie inschrijver'!D4</f>
        <v>Versie 1.0</v>
      </c>
      <c r="E4" s="33"/>
      <c r="F4" s="33"/>
      <c r="G4" s="33"/>
      <c r="H4" s="33"/>
      <c r="I4" s="33"/>
      <c r="J4" s="33"/>
      <c r="K4" s="33"/>
      <c r="L4" s="33"/>
      <c r="M4" s="33"/>
      <c r="N4" s="33"/>
      <c r="O4" s="33"/>
      <c r="P4" s="33"/>
      <c r="Q4" s="33"/>
      <c r="R4" s="33"/>
      <c r="S4" s="33"/>
      <c r="T4" s="33"/>
      <c r="U4" s="33"/>
      <c r="V4" s="33"/>
    </row>
    <row r="5" spans="3:22" ht="16.2" x14ac:dyDescent="0.4">
      <c r="C5" s="4" t="s">
        <v>2</v>
      </c>
      <c r="D5" s="21">
        <v>45658</v>
      </c>
      <c r="E5" s="33"/>
      <c r="F5" s="33"/>
      <c r="G5" s="33"/>
      <c r="H5" s="33"/>
      <c r="I5" s="33"/>
      <c r="J5" s="33"/>
      <c r="K5" s="33"/>
      <c r="L5" s="33"/>
      <c r="M5" s="33"/>
      <c r="N5" s="33"/>
      <c r="O5" s="33"/>
      <c r="P5" s="33"/>
      <c r="Q5" s="33"/>
      <c r="R5" s="33"/>
      <c r="S5" s="33"/>
      <c r="T5" s="33"/>
      <c r="U5" s="33"/>
      <c r="V5" s="33"/>
    </row>
    <row r="6" spans="3:22" ht="16.2" x14ac:dyDescent="0.4">
      <c r="C6" s="4" t="s">
        <v>10</v>
      </c>
      <c r="D6" s="49"/>
      <c r="E6" s="33"/>
      <c r="F6" s="33"/>
      <c r="G6" s="33"/>
      <c r="H6" s="33"/>
      <c r="I6" s="33"/>
      <c r="J6" s="33"/>
      <c r="K6" s="33"/>
      <c r="L6" s="33"/>
      <c r="M6" s="33"/>
      <c r="N6" s="33"/>
      <c r="O6" s="33"/>
      <c r="P6" s="33"/>
      <c r="Q6" s="33"/>
      <c r="R6" s="33"/>
      <c r="S6" s="33"/>
      <c r="T6" s="33"/>
      <c r="U6" s="33"/>
      <c r="V6" s="33"/>
    </row>
    <row r="8" spans="3:22" ht="21" x14ac:dyDescent="0.5">
      <c r="C8" s="161" t="s">
        <v>11</v>
      </c>
      <c r="D8" s="161"/>
      <c r="E8" s="35"/>
      <c r="F8" s="35"/>
      <c r="G8" s="35"/>
      <c r="H8" s="35"/>
      <c r="I8" s="35"/>
      <c r="J8" s="35"/>
      <c r="K8" s="35"/>
      <c r="L8" s="35"/>
      <c r="M8" s="35"/>
      <c r="N8" s="35"/>
      <c r="O8" s="35"/>
      <c r="P8" s="35"/>
      <c r="Q8" s="35"/>
      <c r="R8" s="35"/>
      <c r="S8" s="35"/>
      <c r="T8" s="35"/>
      <c r="U8" s="35"/>
      <c r="V8" s="35"/>
    </row>
    <row r="10" spans="3:22" ht="17.399999999999999" x14ac:dyDescent="0.3">
      <c r="C10" s="169" t="s">
        <v>12</v>
      </c>
      <c r="D10" s="170"/>
      <c r="E10" s="34"/>
      <c r="F10" s="34"/>
      <c r="G10" s="34"/>
      <c r="H10" s="34"/>
      <c r="I10" s="34"/>
      <c r="J10" s="34"/>
      <c r="K10" s="34"/>
      <c r="L10" s="34"/>
      <c r="M10" s="34"/>
      <c r="N10" s="34"/>
      <c r="O10" s="34"/>
      <c r="P10" s="34"/>
      <c r="Q10" s="34"/>
      <c r="R10" s="34"/>
      <c r="S10" s="34"/>
      <c r="T10" s="34"/>
      <c r="U10" s="34"/>
      <c r="V10" s="34"/>
    </row>
    <row r="11" spans="3:22" x14ac:dyDescent="0.3">
      <c r="C11" s="162"/>
      <c r="D11" s="163"/>
      <c r="E11" s="32"/>
      <c r="F11" s="32"/>
      <c r="G11" s="32"/>
      <c r="H11" s="32"/>
      <c r="I11" s="32"/>
      <c r="J11" s="32"/>
      <c r="K11" s="32"/>
      <c r="L11" s="32"/>
      <c r="M11" s="32"/>
      <c r="N11" s="32"/>
      <c r="O11" s="32"/>
      <c r="P11" s="32"/>
      <c r="Q11" s="32"/>
      <c r="R11" s="32"/>
      <c r="S11" s="32"/>
      <c r="T11" s="32"/>
      <c r="U11" s="32"/>
      <c r="V11" s="32"/>
    </row>
    <row r="12" spans="3:22" x14ac:dyDescent="0.3">
      <c r="C12" s="9"/>
      <c r="D12" s="10"/>
    </row>
    <row r="13" spans="3:22" ht="17.399999999999999" x14ac:dyDescent="0.3">
      <c r="C13" s="165" t="s">
        <v>13</v>
      </c>
      <c r="D13" s="166"/>
      <c r="E13" s="34"/>
      <c r="F13" s="34"/>
      <c r="G13" s="34"/>
      <c r="H13" s="34"/>
      <c r="I13" s="34"/>
      <c r="J13" s="34"/>
      <c r="K13" s="34"/>
      <c r="L13" s="34"/>
      <c r="M13" s="34"/>
      <c r="N13" s="34"/>
      <c r="O13" s="34"/>
      <c r="P13" s="34"/>
      <c r="Q13" s="34"/>
      <c r="R13" s="34"/>
      <c r="S13" s="34"/>
      <c r="T13" s="34"/>
      <c r="U13" s="34"/>
      <c r="V13" s="34"/>
    </row>
    <row r="14" spans="3:22" x14ac:dyDescent="0.3">
      <c r="C14" s="162"/>
      <c r="D14" s="163"/>
      <c r="E14" s="32"/>
      <c r="F14" s="32"/>
      <c r="G14" s="32"/>
      <c r="H14" s="32"/>
      <c r="I14" s="32"/>
      <c r="J14" s="32"/>
      <c r="K14" s="32"/>
      <c r="L14" s="32"/>
      <c r="M14" s="32"/>
      <c r="N14" s="32"/>
      <c r="O14" s="32"/>
      <c r="P14" s="32"/>
      <c r="Q14" s="32"/>
      <c r="R14" s="32"/>
      <c r="S14" s="32"/>
      <c r="T14" s="32"/>
      <c r="U14" s="32"/>
      <c r="V14" s="32"/>
    </row>
    <row r="15" spans="3:22" x14ac:dyDescent="0.3">
      <c r="C15" s="9"/>
      <c r="D15" s="10"/>
    </row>
    <row r="16" spans="3:22" ht="17.399999999999999" x14ac:dyDescent="0.3">
      <c r="C16" s="165" t="s">
        <v>14</v>
      </c>
      <c r="D16" s="166"/>
      <c r="E16" s="34"/>
      <c r="F16" s="34"/>
      <c r="G16" s="34"/>
      <c r="H16" s="34"/>
      <c r="I16" s="34"/>
      <c r="J16" s="34"/>
      <c r="K16" s="34"/>
      <c r="L16" s="34"/>
      <c r="M16" s="34"/>
      <c r="N16" s="34"/>
      <c r="O16" s="34"/>
      <c r="P16" s="34"/>
      <c r="Q16" s="34"/>
      <c r="R16" s="34"/>
      <c r="S16" s="34"/>
      <c r="T16" s="34"/>
      <c r="U16" s="34"/>
      <c r="V16" s="34"/>
    </row>
    <row r="17" spans="3:22" x14ac:dyDescent="0.3">
      <c r="C17" s="162"/>
      <c r="D17" s="163"/>
      <c r="E17" s="32"/>
      <c r="F17" s="32"/>
      <c r="G17" s="32"/>
      <c r="H17" s="32"/>
      <c r="I17" s="32"/>
      <c r="J17" s="32"/>
      <c r="K17" s="32"/>
      <c r="L17" s="32"/>
      <c r="M17" s="32"/>
      <c r="N17" s="32"/>
      <c r="O17" s="32"/>
      <c r="P17" s="32"/>
      <c r="Q17" s="32"/>
      <c r="R17" s="32"/>
      <c r="S17" s="32"/>
      <c r="T17" s="32"/>
      <c r="U17" s="32"/>
      <c r="V17" s="32"/>
    </row>
    <row r="18" spans="3:22" x14ac:dyDescent="0.3">
      <c r="C18" s="9"/>
      <c r="D18" s="10"/>
    </row>
    <row r="19" spans="3:22" ht="17.399999999999999" x14ac:dyDescent="0.3">
      <c r="C19" s="165" t="s">
        <v>13</v>
      </c>
      <c r="D19" s="166"/>
      <c r="E19" s="34"/>
      <c r="F19" s="34"/>
      <c r="G19" s="34"/>
      <c r="H19" s="34"/>
      <c r="I19" s="34"/>
      <c r="J19" s="34"/>
      <c r="K19" s="34"/>
      <c r="L19" s="34"/>
      <c r="M19" s="34"/>
      <c r="N19" s="34"/>
      <c r="O19" s="34"/>
      <c r="P19" s="34"/>
      <c r="Q19" s="34"/>
      <c r="R19" s="34"/>
      <c r="S19" s="34"/>
      <c r="T19" s="34"/>
      <c r="U19" s="34"/>
      <c r="V19" s="34"/>
    </row>
    <row r="20" spans="3:22" x14ac:dyDescent="0.3">
      <c r="C20" s="162"/>
      <c r="D20" s="163"/>
      <c r="E20" s="32"/>
      <c r="F20" s="32"/>
      <c r="G20" s="32"/>
      <c r="H20" s="32"/>
      <c r="I20" s="32"/>
      <c r="J20" s="32"/>
      <c r="K20" s="32"/>
      <c r="L20" s="32"/>
      <c r="M20" s="32"/>
      <c r="N20" s="32"/>
      <c r="O20" s="32"/>
      <c r="P20" s="32"/>
      <c r="Q20" s="32"/>
      <c r="R20" s="32"/>
      <c r="S20" s="32"/>
      <c r="T20" s="32"/>
      <c r="U20" s="32"/>
      <c r="V20" s="32"/>
    </row>
    <row r="21" spans="3:22" x14ac:dyDescent="0.3">
      <c r="C21" s="9"/>
      <c r="D21" s="10"/>
    </row>
    <row r="22" spans="3:22" ht="17.399999999999999" x14ac:dyDescent="0.3">
      <c r="C22" s="165" t="s">
        <v>15</v>
      </c>
      <c r="D22" s="166"/>
      <c r="E22" s="34"/>
      <c r="F22" s="34"/>
      <c r="G22" s="34"/>
      <c r="H22" s="34"/>
      <c r="I22" s="34"/>
      <c r="J22" s="34"/>
      <c r="K22" s="34"/>
      <c r="L22" s="34"/>
      <c r="M22" s="34"/>
      <c r="N22" s="34"/>
      <c r="O22" s="34"/>
      <c r="P22" s="34"/>
      <c r="Q22" s="34"/>
      <c r="R22" s="34"/>
      <c r="S22" s="34"/>
      <c r="T22" s="34"/>
      <c r="U22" s="34"/>
      <c r="V22" s="34"/>
    </row>
    <row r="23" spans="3:22" x14ac:dyDescent="0.3">
      <c r="C23" s="162"/>
      <c r="D23" s="163"/>
      <c r="E23" s="32"/>
      <c r="F23" s="32"/>
      <c r="G23" s="32"/>
      <c r="H23" s="32"/>
      <c r="I23" s="32"/>
      <c r="J23" s="32"/>
      <c r="K23" s="32"/>
      <c r="L23" s="32"/>
      <c r="M23" s="32"/>
      <c r="N23" s="32"/>
      <c r="O23" s="32"/>
      <c r="P23" s="32"/>
      <c r="Q23" s="32"/>
      <c r="R23" s="32"/>
      <c r="S23" s="32"/>
      <c r="T23" s="32"/>
      <c r="U23" s="32"/>
      <c r="V23" s="32"/>
    </row>
    <row r="24" spans="3:22" x14ac:dyDescent="0.3">
      <c r="C24" s="162"/>
      <c r="D24" s="163"/>
      <c r="E24" s="32"/>
      <c r="F24" s="32"/>
      <c r="G24" s="32"/>
      <c r="H24" s="32"/>
      <c r="I24" s="32"/>
      <c r="J24" s="32"/>
      <c r="K24" s="32"/>
      <c r="L24" s="32"/>
      <c r="M24" s="32"/>
      <c r="N24" s="32"/>
      <c r="O24" s="32"/>
      <c r="P24" s="32"/>
      <c r="Q24" s="32"/>
      <c r="R24" s="32"/>
      <c r="S24" s="32"/>
      <c r="T24" s="32"/>
      <c r="U24" s="32"/>
      <c r="V24" s="32"/>
    </row>
    <row r="25" spans="3:22" x14ac:dyDescent="0.3">
      <c r="C25" s="162"/>
      <c r="D25" s="163"/>
      <c r="E25" s="32"/>
      <c r="F25" s="32"/>
      <c r="G25" s="32"/>
      <c r="H25" s="32"/>
      <c r="I25" s="32"/>
      <c r="J25" s="32"/>
      <c r="K25" s="32"/>
      <c r="L25" s="32"/>
      <c r="M25" s="32"/>
      <c r="N25" s="32"/>
      <c r="O25" s="32"/>
      <c r="P25" s="32"/>
      <c r="Q25" s="32"/>
      <c r="R25" s="32"/>
      <c r="S25" s="32"/>
      <c r="T25" s="32"/>
      <c r="U25" s="32"/>
      <c r="V25" s="32"/>
    </row>
    <row r="26" spans="3:22" x14ac:dyDescent="0.3">
      <c r="C26" s="167"/>
      <c r="D26" s="168"/>
      <c r="E26" s="32"/>
      <c r="F26" s="32"/>
      <c r="G26" s="32"/>
      <c r="H26" s="32"/>
      <c r="I26" s="32"/>
      <c r="J26" s="32"/>
      <c r="K26" s="32"/>
      <c r="L26" s="32"/>
      <c r="M26" s="32"/>
      <c r="N26" s="32"/>
      <c r="O26" s="32"/>
      <c r="P26" s="32"/>
      <c r="Q26" s="32"/>
      <c r="R26" s="32"/>
      <c r="S26" s="32"/>
      <c r="T26" s="32"/>
      <c r="U26" s="32"/>
      <c r="V26" s="32"/>
    </row>
    <row r="28" spans="3:22" ht="58.95" customHeight="1" x14ac:dyDescent="0.3">
      <c r="C28" s="164" t="s">
        <v>256</v>
      </c>
      <c r="D28" s="164"/>
      <c r="E28" s="36"/>
      <c r="F28" s="36"/>
      <c r="G28" s="36"/>
      <c r="H28" s="36"/>
      <c r="I28" s="36"/>
      <c r="J28" s="36"/>
      <c r="K28" s="36"/>
      <c r="L28" s="36"/>
      <c r="M28" s="36"/>
      <c r="N28" s="36"/>
      <c r="O28" s="36"/>
      <c r="P28" s="36"/>
      <c r="Q28" s="36"/>
      <c r="R28" s="36"/>
      <c r="S28" s="36"/>
      <c r="T28" s="36"/>
      <c r="U28" s="36"/>
      <c r="V28" s="36"/>
    </row>
  </sheetData>
  <mergeCells count="12">
    <mergeCell ref="C17:D17"/>
    <mergeCell ref="C8:D8"/>
    <mergeCell ref="C28:D28"/>
    <mergeCell ref="C19:D19"/>
    <mergeCell ref="C20:D20"/>
    <mergeCell ref="C22:D22"/>
    <mergeCell ref="C23:D26"/>
    <mergeCell ref="C10:D10"/>
    <mergeCell ref="C11:D11"/>
    <mergeCell ref="C13:D13"/>
    <mergeCell ref="C14:D14"/>
    <mergeCell ref="C16:D16"/>
  </mergeCells>
  <conditionalFormatting sqref="D3:D5">
    <cfRule type="notContainsBlanks" dxfId="18" priority="1">
      <formula>LEN(TRIM(D3))&gt;0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DD7F-555F-4330-AC94-6FA908913945}">
  <dimension ref="C3:W120"/>
  <sheetViews>
    <sheetView showGridLines="0" topLeftCell="I8" zoomScale="70" zoomScaleNormal="70" workbookViewId="0">
      <selection activeCell="W30" sqref="W30"/>
    </sheetView>
  </sheetViews>
  <sheetFormatPr defaultRowHeight="14.4" x14ac:dyDescent="0.3"/>
  <cols>
    <col min="3" max="3" width="29.6640625" customWidth="1"/>
    <col min="4" max="4" width="11.33203125" bestFit="1" customWidth="1"/>
    <col min="5" max="5" width="50.21875" bestFit="1" customWidth="1"/>
    <col min="6" max="6" width="26.44140625" customWidth="1"/>
    <col min="7" max="7" width="21.6640625" customWidth="1"/>
    <col min="8" max="8" width="24.33203125" customWidth="1"/>
    <col min="9" max="9" width="19.33203125" customWidth="1"/>
    <col min="10" max="10" width="17" customWidth="1"/>
    <col min="11" max="11" width="22.6640625" customWidth="1"/>
    <col min="12" max="12" width="20.44140625" customWidth="1"/>
    <col min="13" max="17" width="20.6640625" customWidth="1"/>
    <col min="18" max="18" width="17.6640625" customWidth="1"/>
    <col min="19" max="20" width="19.109375" customWidth="1"/>
    <col min="21" max="21" width="18.77734375" customWidth="1"/>
    <col min="22" max="22" width="17" customWidth="1"/>
    <col min="23" max="23" width="15.88671875" customWidth="1"/>
  </cols>
  <sheetData>
    <row r="3" spans="3:23" ht="16.2" x14ac:dyDescent="0.4">
      <c r="C3" s="1" t="s">
        <v>0</v>
      </c>
      <c r="D3" s="38" t="str">
        <f>'Invulinstructie inschrijver'!D3</f>
        <v>GVB</v>
      </c>
      <c r="E3" s="40"/>
      <c r="F3" s="40"/>
      <c r="G3" s="40"/>
      <c r="H3" s="40"/>
      <c r="I3" s="40"/>
      <c r="J3" s="40"/>
      <c r="K3" s="40"/>
      <c r="L3" s="40"/>
      <c r="M3" s="40"/>
      <c r="N3" s="40"/>
      <c r="O3" s="40"/>
      <c r="P3" s="40"/>
      <c r="Q3" s="40"/>
      <c r="R3" s="40"/>
      <c r="S3" s="40"/>
      <c r="T3" s="40"/>
      <c r="U3" s="40"/>
      <c r="V3" s="40"/>
      <c r="W3" s="41"/>
    </row>
    <row r="4" spans="3:23" ht="16.2" x14ac:dyDescent="0.4">
      <c r="C4" s="59" t="s">
        <v>1</v>
      </c>
      <c r="D4" s="40" t="str">
        <f>'Invulinstructie inschrijver'!D4</f>
        <v>Versie 1.0</v>
      </c>
      <c r="E4" s="40"/>
      <c r="F4" s="40"/>
      <c r="G4" s="40"/>
      <c r="H4" s="40"/>
      <c r="I4" s="40"/>
      <c r="J4" s="40"/>
      <c r="K4" s="40"/>
      <c r="L4" s="40"/>
      <c r="M4" s="40"/>
      <c r="N4" s="40"/>
      <c r="O4" s="40"/>
      <c r="P4" s="40"/>
      <c r="Q4" s="40"/>
      <c r="R4" s="40"/>
      <c r="S4" s="40"/>
      <c r="T4" s="40"/>
      <c r="U4" s="40"/>
      <c r="V4" s="40"/>
      <c r="W4" s="41"/>
    </row>
    <row r="5" spans="3:23" ht="16.2" x14ac:dyDescent="0.4">
      <c r="C5" s="4" t="s">
        <v>2</v>
      </c>
      <c r="D5" s="42">
        <f>'Invulinstructie inschrijver'!D5</f>
        <v>45658</v>
      </c>
      <c r="E5" s="40"/>
      <c r="F5" s="40"/>
      <c r="G5" s="40"/>
      <c r="H5" s="40"/>
      <c r="I5" s="40"/>
      <c r="J5" s="40"/>
      <c r="K5" s="40"/>
      <c r="L5" s="40"/>
      <c r="M5" s="40"/>
      <c r="N5" s="40"/>
      <c r="O5" s="40"/>
      <c r="P5" s="40"/>
      <c r="Q5" s="40"/>
      <c r="R5" s="40"/>
      <c r="S5" s="40"/>
      <c r="T5" s="40"/>
      <c r="U5" s="40"/>
      <c r="V5" s="40"/>
      <c r="W5" s="41"/>
    </row>
    <row r="6" spans="3:23" ht="16.2" x14ac:dyDescent="0.4">
      <c r="C6" s="4" t="s">
        <v>10</v>
      </c>
      <c r="D6" s="39">
        <f>'1. Ondertekening'!D6</f>
        <v>0</v>
      </c>
      <c r="E6" s="40"/>
      <c r="F6" s="40"/>
      <c r="G6" s="40"/>
      <c r="H6" s="40"/>
      <c r="I6" s="40"/>
      <c r="J6" s="40"/>
      <c r="K6" s="40"/>
      <c r="L6" s="40"/>
      <c r="M6" s="40"/>
      <c r="N6" s="40"/>
      <c r="O6" s="40"/>
      <c r="P6" s="40"/>
      <c r="Q6" s="40"/>
      <c r="R6" s="40"/>
      <c r="S6" s="40"/>
      <c r="T6" s="40"/>
      <c r="U6" s="40"/>
      <c r="V6" s="40"/>
      <c r="W6" s="41"/>
    </row>
    <row r="8" spans="3:23" ht="21" x14ac:dyDescent="0.5">
      <c r="C8" s="161" t="s">
        <v>16</v>
      </c>
      <c r="D8" s="161"/>
      <c r="E8" s="161"/>
      <c r="F8" s="161"/>
      <c r="G8" s="161"/>
      <c r="H8" s="161"/>
      <c r="I8" s="161"/>
      <c r="J8" s="161"/>
      <c r="K8" s="161"/>
      <c r="L8" s="161"/>
      <c r="M8" s="161"/>
      <c r="N8" s="161"/>
      <c r="O8" s="161"/>
      <c r="P8" s="161"/>
      <c r="Q8" s="161"/>
      <c r="R8" s="161"/>
      <c r="S8" s="161"/>
      <c r="T8" s="161"/>
      <c r="U8" s="161"/>
      <c r="V8" s="161"/>
      <c r="W8" s="161"/>
    </row>
    <row r="10" spans="3:23" ht="21" x14ac:dyDescent="0.5">
      <c r="C10" s="185" t="s">
        <v>17</v>
      </c>
      <c r="D10" s="186"/>
      <c r="E10" s="186"/>
      <c r="F10" s="186"/>
      <c r="G10" s="186"/>
      <c r="H10" s="186"/>
      <c r="I10" s="186"/>
      <c r="J10" s="186"/>
      <c r="K10" s="186"/>
      <c r="L10" s="186"/>
      <c r="M10" s="186"/>
      <c r="N10" s="186"/>
      <c r="O10" s="186"/>
      <c r="P10" s="186"/>
      <c r="Q10" s="186"/>
      <c r="R10" s="186"/>
      <c r="S10" s="186"/>
      <c r="T10" s="186"/>
      <c r="U10" s="186"/>
      <c r="V10" s="186"/>
      <c r="W10" s="187"/>
    </row>
    <row r="11" spans="3:23" ht="52.2" x14ac:dyDescent="0.3">
      <c r="C11" s="183" t="s">
        <v>54</v>
      </c>
      <c r="D11" s="184"/>
      <c r="E11" s="60" t="s">
        <v>62</v>
      </c>
      <c r="F11" s="60" t="s">
        <v>205</v>
      </c>
      <c r="G11" s="20" t="s">
        <v>18</v>
      </c>
      <c r="H11" s="20" t="s">
        <v>19</v>
      </c>
      <c r="I11" s="20" t="s">
        <v>20</v>
      </c>
      <c r="J11" s="20" t="s">
        <v>237</v>
      </c>
      <c r="K11" s="70" t="s">
        <v>21</v>
      </c>
      <c r="L11" s="88" t="s">
        <v>22</v>
      </c>
      <c r="M11" s="20" t="s">
        <v>63</v>
      </c>
      <c r="N11" s="20" t="s">
        <v>64</v>
      </c>
      <c r="O11" s="20" t="s">
        <v>206</v>
      </c>
      <c r="P11" s="90" t="s">
        <v>65</v>
      </c>
      <c r="Q11" s="20" t="s">
        <v>66</v>
      </c>
      <c r="R11" s="88" t="s">
        <v>23</v>
      </c>
      <c r="S11" s="20" t="s">
        <v>67</v>
      </c>
      <c r="T11" s="20" t="s">
        <v>68</v>
      </c>
      <c r="U11" s="20" t="s">
        <v>207</v>
      </c>
      <c r="V11" s="90" t="s">
        <v>24</v>
      </c>
      <c r="W11" s="20" t="s">
        <v>25</v>
      </c>
    </row>
    <row r="12" spans="3:23" x14ac:dyDescent="0.3">
      <c r="C12" s="188"/>
      <c r="D12" s="189"/>
      <c r="E12" s="61"/>
      <c r="F12" s="137"/>
      <c r="G12" s="65"/>
      <c r="H12" s="67"/>
      <c r="I12" s="65"/>
      <c r="J12" s="65"/>
      <c r="K12" s="71"/>
      <c r="L12" s="89"/>
      <c r="M12" s="26"/>
      <c r="N12" s="26"/>
      <c r="O12" s="26"/>
      <c r="P12" s="14"/>
      <c r="Q12" s="26"/>
      <c r="R12" s="89"/>
      <c r="S12" s="26"/>
      <c r="T12" s="26"/>
      <c r="U12" s="26"/>
      <c r="V12" s="14"/>
      <c r="W12" s="75"/>
    </row>
    <row r="13" spans="3:23" ht="17.399999999999999" x14ac:dyDescent="0.3">
      <c r="C13" s="177" t="s">
        <v>61</v>
      </c>
      <c r="D13" s="178"/>
      <c r="E13" s="62" t="s">
        <v>69</v>
      </c>
      <c r="F13" s="82">
        <v>3</v>
      </c>
      <c r="G13" s="57"/>
      <c r="H13" s="68">
        <v>45931</v>
      </c>
      <c r="I13" s="25" t="s">
        <v>116</v>
      </c>
      <c r="J13" s="25" t="s">
        <v>239</v>
      </c>
      <c r="K13" s="72">
        <v>1</v>
      </c>
      <c r="L13" s="84"/>
      <c r="M13" s="91"/>
      <c r="N13" s="91"/>
      <c r="O13" s="55"/>
      <c r="P13" s="86"/>
      <c r="Q13" s="55"/>
      <c r="R13" s="84"/>
      <c r="S13" s="93"/>
      <c r="T13" s="93"/>
      <c r="U13" s="55"/>
      <c r="V13" s="86"/>
      <c r="W13" s="75">
        <f>(K13*L13)+(K13*O13)+(K13*P13)+(K13*Q13)+(K13*R13)+(K13*U13)+(K13*V13)</f>
        <v>0</v>
      </c>
    </row>
    <row r="14" spans="3:23" ht="17.399999999999999" x14ac:dyDescent="0.3">
      <c r="C14" s="177" t="s">
        <v>61</v>
      </c>
      <c r="D14" s="178"/>
      <c r="E14" s="62" t="s">
        <v>70</v>
      </c>
      <c r="F14" s="82">
        <v>2</v>
      </c>
      <c r="G14" s="57"/>
      <c r="H14" s="68">
        <v>45931</v>
      </c>
      <c r="I14" s="25" t="s">
        <v>116</v>
      </c>
      <c r="J14" s="25" t="s">
        <v>239</v>
      </c>
      <c r="K14" s="72">
        <v>1</v>
      </c>
      <c r="L14" s="84"/>
      <c r="M14" s="91"/>
      <c r="N14" s="55"/>
      <c r="O14" s="91"/>
      <c r="P14" s="86"/>
      <c r="Q14" s="55"/>
      <c r="R14" s="84"/>
      <c r="S14" s="93"/>
      <c r="T14" s="55"/>
      <c r="U14" s="93"/>
      <c r="V14" s="86"/>
      <c r="W14" s="75">
        <f>(K14*L14)+(K14*N14)+(K14*P14)+(K14*Q14)+(K14*R14)+(K14*T14)+(K14*V14)</f>
        <v>0</v>
      </c>
    </row>
    <row r="15" spans="3:23" ht="17.399999999999999" x14ac:dyDescent="0.3">
      <c r="C15" s="177" t="s">
        <v>61</v>
      </c>
      <c r="D15" s="178"/>
      <c r="E15" s="62" t="s">
        <v>71</v>
      </c>
      <c r="F15" s="83">
        <v>2</v>
      </c>
      <c r="G15" s="57"/>
      <c r="H15" s="68">
        <v>45931</v>
      </c>
      <c r="I15" s="25" t="s">
        <v>116</v>
      </c>
      <c r="J15" s="25" t="s">
        <v>239</v>
      </c>
      <c r="K15" s="72">
        <v>1</v>
      </c>
      <c r="L15" s="84"/>
      <c r="M15" s="91"/>
      <c r="N15" s="55"/>
      <c r="O15" s="91"/>
      <c r="P15" s="86"/>
      <c r="Q15" s="55"/>
      <c r="R15" s="84"/>
      <c r="S15" s="93"/>
      <c r="T15" s="55"/>
      <c r="U15" s="93"/>
      <c r="V15" s="86"/>
      <c r="W15" s="75">
        <f>(K15*L15)+(K15*N15)+(K15*P15)+(K15*Q15)+(K15*R15)+(K15*T15)+(K15*V15)</f>
        <v>0</v>
      </c>
    </row>
    <row r="16" spans="3:23" ht="17.399999999999999" x14ac:dyDescent="0.3">
      <c r="C16" s="177" t="s">
        <v>61</v>
      </c>
      <c r="D16" s="178"/>
      <c r="E16" s="62" t="s">
        <v>72</v>
      </c>
      <c r="F16" s="82">
        <v>3</v>
      </c>
      <c r="G16" s="57"/>
      <c r="H16" s="68">
        <v>45931</v>
      </c>
      <c r="I16" s="25" t="s">
        <v>116</v>
      </c>
      <c r="J16" s="25" t="s">
        <v>239</v>
      </c>
      <c r="K16" s="72">
        <v>1</v>
      </c>
      <c r="L16" s="84"/>
      <c r="M16" s="91"/>
      <c r="N16" s="91"/>
      <c r="O16" s="55"/>
      <c r="P16" s="86"/>
      <c r="Q16" s="55"/>
      <c r="R16" s="84"/>
      <c r="S16" s="93"/>
      <c r="T16" s="93"/>
      <c r="U16" s="55"/>
      <c r="V16" s="86"/>
      <c r="W16" s="75">
        <f>(K16*L16)+(K16*O16)+(K16*P16)+(K16*Q16)+(K16*R16)+(K16*U16)+(K16*V16)</f>
        <v>0</v>
      </c>
    </row>
    <row r="17" spans="3:23" ht="17.399999999999999" x14ac:dyDescent="0.3">
      <c r="C17" s="177" t="s">
        <v>61</v>
      </c>
      <c r="D17" s="178"/>
      <c r="E17" s="62" t="s">
        <v>73</v>
      </c>
      <c r="F17" s="82">
        <v>3</v>
      </c>
      <c r="G17" s="57"/>
      <c r="H17" s="68">
        <v>45931</v>
      </c>
      <c r="I17" s="25" t="s">
        <v>116</v>
      </c>
      <c r="J17" s="25" t="s">
        <v>239</v>
      </c>
      <c r="K17" s="72">
        <v>1</v>
      </c>
      <c r="L17" s="84"/>
      <c r="M17" s="91"/>
      <c r="N17" s="91"/>
      <c r="O17" s="55"/>
      <c r="P17" s="86"/>
      <c r="Q17" s="55"/>
      <c r="R17" s="84"/>
      <c r="S17" s="93"/>
      <c r="T17" s="93"/>
      <c r="U17" s="55"/>
      <c r="V17" s="86"/>
      <c r="W17" s="75">
        <f>(K17*L17)+(K17*O17)+(K17*P17)+(K17*Q17)+(K17*R17)+(K17*U17)+(K17*V17)</f>
        <v>0</v>
      </c>
    </row>
    <row r="18" spans="3:23" ht="17.399999999999999" x14ac:dyDescent="0.3">
      <c r="C18" s="177" t="s">
        <v>61</v>
      </c>
      <c r="D18" s="178"/>
      <c r="E18" s="62" t="s">
        <v>74</v>
      </c>
      <c r="F18" s="82">
        <v>3</v>
      </c>
      <c r="G18" s="57"/>
      <c r="H18" s="68">
        <v>45931</v>
      </c>
      <c r="I18" s="25" t="s">
        <v>116</v>
      </c>
      <c r="J18" s="25" t="s">
        <v>239</v>
      </c>
      <c r="K18" s="72">
        <v>1</v>
      </c>
      <c r="L18" s="84"/>
      <c r="M18" s="91"/>
      <c r="N18" s="91"/>
      <c r="O18" s="55"/>
      <c r="P18" s="86"/>
      <c r="Q18" s="55"/>
      <c r="R18" s="84"/>
      <c r="S18" s="93"/>
      <c r="T18" s="93"/>
      <c r="U18" s="55"/>
      <c r="V18" s="86"/>
      <c r="W18" s="75">
        <f>(K18*L18)+(K18*O18)+(K18*P18)+(K18*Q18)+(K18*R18)+(K18*U18)+(K18*V18)</f>
        <v>0</v>
      </c>
    </row>
    <row r="19" spans="3:23" ht="17.399999999999999" x14ac:dyDescent="0.3">
      <c r="C19" s="177" t="s">
        <v>61</v>
      </c>
      <c r="D19" s="178"/>
      <c r="E19" s="62" t="s">
        <v>75</v>
      </c>
      <c r="F19" s="82">
        <v>2</v>
      </c>
      <c r="G19" s="57"/>
      <c r="H19" s="68">
        <v>45931</v>
      </c>
      <c r="I19" s="25" t="s">
        <v>116</v>
      </c>
      <c r="J19" s="25" t="s">
        <v>239</v>
      </c>
      <c r="K19" s="72">
        <v>1</v>
      </c>
      <c r="L19" s="84"/>
      <c r="M19" s="91"/>
      <c r="N19" s="55"/>
      <c r="O19" s="91"/>
      <c r="P19" s="86"/>
      <c r="Q19" s="55"/>
      <c r="R19" s="84"/>
      <c r="S19" s="93"/>
      <c r="T19" s="55"/>
      <c r="U19" s="93"/>
      <c r="V19" s="86"/>
      <c r="W19" s="75">
        <f>(K19*L19)+(K19*N19)+(K19*P19)+(K19*Q19)+(K19*R19)+(K19*T19)+(K19*V19)</f>
        <v>0</v>
      </c>
    </row>
    <row r="20" spans="3:23" ht="17.399999999999999" x14ac:dyDescent="0.3">
      <c r="C20" s="177" t="s">
        <v>76</v>
      </c>
      <c r="D20" s="178"/>
      <c r="E20" s="62" t="s">
        <v>77</v>
      </c>
      <c r="F20" s="82">
        <v>2</v>
      </c>
      <c r="G20" s="57"/>
      <c r="H20" s="68">
        <v>45931</v>
      </c>
      <c r="I20" s="25" t="s">
        <v>116</v>
      </c>
      <c r="J20" s="25" t="s">
        <v>239</v>
      </c>
      <c r="K20" s="72">
        <v>1</v>
      </c>
      <c r="L20" s="84"/>
      <c r="M20" s="91"/>
      <c r="N20" s="55"/>
      <c r="O20" s="91"/>
      <c r="P20" s="86"/>
      <c r="Q20" s="55"/>
      <c r="R20" s="84"/>
      <c r="S20" s="93"/>
      <c r="T20" s="55"/>
      <c r="U20" s="93"/>
      <c r="V20" s="86"/>
      <c r="W20" s="75">
        <f>(K20*L20)+(K20*N20)+(K20*P20)+(K20*Q20)+(K20*R20)+(K20*T20)+(K20*V20)</f>
        <v>0</v>
      </c>
    </row>
    <row r="21" spans="3:23" ht="17.399999999999999" x14ac:dyDescent="0.3">
      <c r="C21" s="177" t="s">
        <v>76</v>
      </c>
      <c r="D21" s="178"/>
      <c r="E21" s="62" t="s">
        <v>78</v>
      </c>
      <c r="F21" s="82">
        <v>2</v>
      </c>
      <c r="G21" s="57"/>
      <c r="H21" s="68">
        <v>45931</v>
      </c>
      <c r="I21" s="25" t="s">
        <v>116</v>
      </c>
      <c r="J21" s="25" t="s">
        <v>239</v>
      </c>
      <c r="K21" s="72">
        <v>1</v>
      </c>
      <c r="L21" s="84"/>
      <c r="M21" s="91"/>
      <c r="N21" s="55"/>
      <c r="O21" s="91"/>
      <c r="P21" s="86"/>
      <c r="Q21" s="55"/>
      <c r="R21" s="84"/>
      <c r="S21" s="93"/>
      <c r="T21" s="55"/>
      <c r="U21" s="93"/>
      <c r="V21" s="86"/>
      <c r="W21" s="75">
        <f>(K21*L21)+(K21*N21)+(K21*P21)+(K21*Q21)+(K21*R21)+(K21*T21)+(K21*V21)</f>
        <v>0</v>
      </c>
    </row>
    <row r="22" spans="3:23" ht="17.399999999999999" x14ac:dyDescent="0.3">
      <c r="C22" s="177" t="s">
        <v>76</v>
      </c>
      <c r="D22" s="178"/>
      <c r="E22" s="62" t="s">
        <v>79</v>
      </c>
      <c r="F22" s="82">
        <v>2</v>
      </c>
      <c r="G22" s="57"/>
      <c r="H22" s="68">
        <v>45931</v>
      </c>
      <c r="I22" s="25" t="s">
        <v>116</v>
      </c>
      <c r="J22" s="25" t="s">
        <v>239</v>
      </c>
      <c r="K22" s="72">
        <v>1</v>
      </c>
      <c r="L22" s="84"/>
      <c r="M22" s="91"/>
      <c r="N22" s="55"/>
      <c r="O22" s="91"/>
      <c r="P22" s="86"/>
      <c r="Q22" s="55"/>
      <c r="R22" s="84"/>
      <c r="S22" s="93"/>
      <c r="T22" s="55"/>
      <c r="U22" s="93"/>
      <c r="V22" s="86"/>
      <c r="W22" s="75">
        <f>(K22*L22)+(K22*N22)+(K22*P22)+(K22*Q22)+(K22*R22)+(K22*T22)+(K22*V22)</f>
        <v>0</v>
      </c>
    </row>
    <row r="23" spans="3:23" ht="17.399999999999999" x14ac:dyDescent="0.3">
      <c r="C23" s="177" t="s">
        <v>80</v>
      </c>
      <c r="D23" s="178"/>
      <c r="E23" s="62" t="s">
        <v>81</v>
      </c>
      <c r="F23" s="82">
        <v>3</v>
      </c>
      <c r="G23" s="57"/>
      <c r="H23" s="68">
        <v>45931</v>
      </c>
      <c r="I23" s="25" t="s">
        <v>116</v>
      </c>
      <c r="J23" s="25" t="s">
        <v>239</v>
      </c>
      <c r="K23" s="72">
        <v>1</v>
      </c>
      <c r="L23" s="84"/>
      <c r="M23" s="91"/>
      <c r="N23" s="91"/>
      <c r="O23" s="55"/>
      <c r="P23" s="86"/>
      <c r="Q23" s="55"/>
      <c r="R23" s="84"/>
      <c r="S23" s="93"/>
      <c r="T23" s="93"/>
      <c r="U23" s="55"/>
      <c r="V23" s="86"/>
      <c r="W23" s="75">
        <f>(K23*L23)+(K23*O23)+(K23*P23)+(K23*Q23)+(K23*R23)+(K23*U23)+(K23*V23)</f>
        <v>0</v>
      </c>
    </row>
    <row r="24" spans="3:23" ht="17.399999999999999" x14ac:dyDescent="0.3">
      <c r="C24" s="177" t="s">
        <v>80</v>
      </c>
      <c r="D24" s="178"/>
      <c r="E24" s="62" t="s">
        <v>82</v>
      </c>
      <c r="F24" s="82">
        <v>2</v>
      </c>
      <c r="G24" s="57"/>
      <c r="H24" s="68">
        <v>45931</v>
      </c>
      <c r="I24" s="25" t="s">
        <v>116</v>
      </c>
      <c r="J24" s="25" t="s">
        <v>239</v>
      </c>
      <c r="K24" s="72">
        <v>1</v>
      </c>
      <c r="L24" s="84"/>
      <c r="M24" s="91"/>
      <c r="N24" s="55"/>
      <c r="O24" s="91"/>
      <c r="P24" s="86"/>
      <c r="Q24" s="55"/>
      <c r="R24" s="84"/>
      <c r="S24" s="93"/>
      <c r="T24" s="55"/>
      <c r="U24" s="93"/>
      <c r="V24" s="86"/>
      <c r="W24" s="75">
        <f>(K24*L24)+(K24*N24)+(K24*P24)+(K24*Q24)+(K24*R24)+(K24*T24)+(K24*V24)</f>
        <v>0</v>
      </c>
    </row>
    <row r="25" spans="3:23" ht="17.399999999999999" x14ac:dyDescent="0.3">
      <c r="C25" s="177" t="s">
        <v>80</v>
      </c>
      <c r="D25" s="178"/>
      <c r="E25" s="62" t="s">
        <v>83</v>
      </c>
      <c r="F25" s="82">
        <v>2</v>
      </c>
      <c r="G25" s="57"/>
      <c r="H25" s="68">
        <v>45931</v>
      </c>
      <c r="I25" s="25" t="s">
        <v>116</v>
      </c>
      <c r="J25" s="25" t="s">
        <v>239</v>
      </c>
      <c r="K25" s="72">
        <v>1</v>
      </c>
      <c r="L25" s="84"/>
      <c r="M25" s="91"/>
      <c r="N25" s="55"/>
      <c r="O25" s="91"/>
      <c r="P25" s="86"/>
      <c r="Q25" s="55"/>
      <c r="R25" s="84"/>
      <c r="S25" s="93"/>
      <c r="T25" s="55"/>
      <c r="U25" s="93"/>
      <c r="V25" s="86"/>
      <c r="W25" s="75">
        <f>(K25*L25)+(K25*N25)+(K25*P25)+(K25*Q25)+(K25*R25)+(K25*T25)+(K25*V25)</f>
        <v>0</v>
      </c>
    </row>
    <row r="26" spans="3:23" ht="17.399999999999999" x14ac:dyDescent="0.3">
      <c r="C26" s="177" t="s">
        <v>80</v>
      </c>
      <c r="D26" s="178"/>
      <c r="E26" s="62" t="s">
        <v>84</v>
      </c>
      <c r="F26" s="82">
        <v>2</v>
      </c>
      <c r="G26" s="57"/>
      <c r="H26" s="68">
        <v>45931</v>
      </c>
      <c r="I26" s="25" t="s">
        <v>116</v>
      </c>
      <c r="J26" s="25" t="s">
        <v>239</v>
      </c>
      <c r="K26" s="72">
        <v>1</v>
      </c>
      <c r="L26" s="84"/>
      <c r="M26" s="91"/>
      <c r="N26" s="55"/>
      <c r="O26" s="91"/>
      <c r="P26" s="86"/>
      <c r="Q26" s="55"/>
      <c r="R26" s="84"/>
      <c r="S26" s="93"/>
      <c r="T26" s="55"/>
      <c r="U26" s="93"/>
      <c r="V26" s="86"/>
      <c r="W26" s="75">
        <f>(K26*L26)+(K26*N26)+(K26*P26)+(K26*Q26)+(K26*R26)+(K26*T26)+(K26*V26)</f>
        <v>0</v>
      </c>
    </row>
    <row r="27" spans="3:23" ht="17.399999999999999" x14ac:dyDescent="0.3">
      <c r="C27" s="177" t="s">
        <v>80</v>
      </c>
      <c r="D27" s="178"/>
      <c r="E27" s="62" t="s">
        <v>85</v>
      </c>
      <c r="F27" s="82">
        <v>3</v>
      </c>
      <c r="G27" s="57"/>
      <c r="H27" s="68">
        <v>45931</v>
      </c>
      <c r="I27" s="25" t="s">
        <v>116</v>
      </c>
      <c r="J27" s="25" t="s">
        <v>239</v>
      </c>
      <c r="K27" s="72">
        <v>1</v>
      </c>
      <c r="L27" s="84"/>
      <c r="M27" s="91"/>
      <c r="N27" s="91"/>
      <c r="O27" s="55"/>
      <c r="P27" s="86"/>
      <c r="Q27" s="55"/>
      <c r="R27" s="84"/>
      <c r="S27" s="93"/>
      <c r="T27" s="93"/>
      <c r="U27" s="55"/>
      <c r="V27" s="86"/>
      <c r="W27" s="75">
        <f>(K27*L27)+(K27*O27)+(K27*P27)+(K27*Q27)+(K27*R27)+(K27*U27)+(K27*V27)</f>
        <v>0</v>
      </c>
    </row>
    <row r="28" spans="3:23" ht="17.399999999999999" x14ac:dyDescent="0.3">
      <c r="C28" s="177" t="s">
        <v>80</v>
      </c>
      <c r="D28" s="178"/>
      <c r="E28" s="62" t="s">
        <v>86</v>
      </c>
      <c r="F28" s="82">
        <v>2</v>
      </c>
      <c r="G28" s="57"/>
      <c r="H28" s="68">
        <v>45931</v>
      </c>
      <c r="I28" s="25" t="s">
        <v>116</v>
      </c>
      <c r="J28" s="25" t="s">
        <v>239</v>
      </c>
      <c r="K28" s="72">
        <v>1</v>
      </c>
      <c r="L28" s="84"/>
      <c r="M28" s="91"/>
      <c r="N28" s="55"/>
      <c r="O28" s="91"/>
      <c r="P28" s="86"/>
      <c r="Q28" s="55"/>
      <c r="R28" s="84"/>
      <c r="S28" s="93"/>
      <c r="T28" s="55"/>
      <c r="U28" s="93"/>
      <c r="V28" s="86"/>
      <c r="W28" s="75">
        <f>(K28*L28)+(K28*N28)+(K28*P28)+(K28*Q28)+(K28*R28)+(K28*T28)+(K28*V28)</f>
        <v>0</v>
      </c>
    </row>
    <row r="29" spans="3:23" ht="17.399999999999999" x14ac:dyDescent="0.3">
      <c r="C29" s="177" t="s">
        <v>80</v>
      </c>
      <c r="D29" s="178"/>
      <c r="E29" s="62" t="s">
        <v>87</v>
      </c>
      <c r="F29" s="82">
        <v>3</v>
      </c>
      <c r="G29" s="57"/>
      <c r="H29" s="68">
        <v>45931</v>
      </c>
      <c r="I29" s="25" t="s">
        <v>116</v>
      </c>
      <c r="J29" s="25" t="s">
        <v>239</v>
      </c>
      <c r="K29" s="72">
        <v>1</v>
      </c>
      <c r="L29" s="84"/>
      <c r="M29" s="91"/>
      <c r="N29" s="91"/>
      <c r="O29" s="55"/>
      <c r="P29" s="86"/>
      <c r="Q29" s="55"/>
      <c r="R29" s="84"/>
      <c r="S29" s="93"/>
      <c r="T29" s="93"/>
      <c r="U29" s="55"/>
      <c r="V29" s="86"/>
      <c r="W29" s="75">
        <f>(K29*L29)+(K29*O29)+(K29*P29)+(K29*Q29)+(K29*R29)+(K29*U29)+(K29*V29)</f>
        <v>0</v>
      </c>
    </row>
    <row r="30" spans="3:23" ht="17.399999999999999" x14ac:dyDescent="0.3">
      <c r="C30" s="177" t="s">
        <v>88</v>
      </c>
      <c r="D30" s="178"/>
      <c r="E30" s="62" t="s">
        <v>96</v>
      </c>
      <c r="F30" s="82">
        <v>1</v>
      </c>
      <c r="G30" s="57"/>
      <c r="H30" s="68">
        <v>45931</v>
      </c>
      <c r="I30" s="25" t="s">
        <v>116</v>
      </c>
      <c r="J30" s="25" t="s">
        <v>239</v>
      </c>
      <c r="K30" s="72">
        <v>1</v>
      </c>
      <c r="L30" s="84"/>
      <c r="M30" s="55"/>
      <c r="N30" s="91"/>
      <c r="O30" s="91"/>
      <c r="P30" s="86"/>
      <c r="Q30" s="55"/>
      <c r="R30" s="84"/>
      <c r="S30" s="55"/>
      <c r="T30" s="93"/>
      <c r="U30" s="93"/>
      <c r="V30" s="86"/>
      <c r="W30" s="75">
        <f>(K30*L30)+(K30*M30)+(K30*P30)+(K30*Q30)+(K30*R30)+(K30*S30)+(K30*V30)</f>
        <v>0</v>
      </c>
    </row>
    <row r="31" spans="3:23" ht="17.399999999999999" x14ac:dyDescent="0.3">
      <c r="C31" s="177" t="s">
        <v>89</v>
      </c>
      <c r="D31" s="178"/>
      <c r="E31" s="62" t="s">
        <v>96</v>
      </c>
      <c r="F31" s="82">
        <v>1</v>
      </c>
      <c r="G31" s="57"/>
      <c r="H31" s="68">
        <v>45931</v>
      </c>
      <c r="I31" s="25" t="s">
        <v>116</v>
      </c>
      <c r="J31" s="25" t="s">
        <v>239</v>
      </c>
      <c r="K31" s="72">
        <v>1</v>
      </c>
      <c r="L31" s="84"/>
      <c r="M31" s="55"/>
      <c r="N31" s="91"/>
      <c r="O31" s="91"/>
      <c r="P31" s="86"/>
      <c r="Q31" s="55"/>
      <c r="R31" s="84"/>
      <c r="S31" s="55"/>
      <c r="T31" s="93"/>
      <c r="U31" s="93"/>
      <c r="V31" s="86"/>
      <c r="W31" s="75">
        <f>(K31*L31)+(K31*M31)+(K31*P31)+(K31*Q31)+(K31*R31)+(K31*S31)+(K31*T31)+(K31*V31)</f>
        <v>0</v>
      </c>
    </row>
    <row r="32" spans="3:23" ht="17.399999999999999" x14ac:dyDescent="0.3">
      <c r="C32" s="177" t="s">
        <v>90</v>
      </c>
      <c r="D32" s="178"/>
      <c r="E32" s="62" t="s">
        <v>97</v>
      </c>
      <c r="F32" s="82">
        <v>1</v>
      </c>
      <c r="G32" s="57"/>
      <c r="H32" s="68">
        <v>45931</v>
      </c>
      <c r="I32" s="25" t="s">
        <v>116</v>
      </c>
      <c r="J32" s="25" t="s">
        <v>239</v>
      </c>
      <c r="K32" s="72">
        <v>1</v>
      </c>
      <c r="L32" s="84"/>
      <c r="M32" s="55"/>
      <c r="N32" s="91"/>
      <c r="O32" s="91"/>
      <c r="P32" s="86"/>
      <c r="Q32" s="55"/>
      <c r="R32" s="84"/>
      <c r="S32" s="55"/>
      <c r="T32" s="93"/>
      <c r="U32" s="93"/>
      <c r="V32" s="86"/>
      <c r="W32" s="75">
        <f>(K32*L32)+(K32*M32)+(K32*P32)+(K32*Q32)+(K32*R32)+(K32*S32)+(K32*V32)</f>
        <v>0</v>
      </c>
    </row>
    <row r="33" spans="3:23" ht="17.399999999999999" x14ac:dyDescent="0.3">
      <c r="C33" s="177" t="s">
        <v>91</v>
      </c>
      <c r="D33" s="178"/>
      <c r="E33" s="62" t="s">
        <v>96</v>
      </c>
      <c r="F33" s="82">
        <v>1</v>
      </c>
      <c r="G33" s="57"/>
      <c r="H33" s="68">
        <v>45931</v>
      </c>
      <c r="I33" s="25" t="s">
        <v>116</v>
      </c>
      <c r="J33" s="25" t="s">
        <v>239</v>
      </c>
      <c r="K33" s="72">
        <v>1</v>
      </c>
      <c r="L33" s="84"/>
      <c r="M33" s="55"/>
      <c r="N33" s="91"/>
      <c r="O33" s="91"/>
      <c r="P33" s="86"/>
      <c r="Q33" s="55"/>
      <c r="R33" s="84"/>
      <c r="S33" s="55"/>
      <c r="T33" s="93"/>
      <c r="U33" s="93"/>
      <c r="V33" s="86"/>
      <c r="W33" s="75">
        <f>(K33*L33)+(K33*M33)+(K33*P33)+(K33*Q33)+(K33*R33)+(K33*S33)+(K33*V33)</f>
        <v>0</v>
      </c>
    </row>
    <row r="34" spans="3:23" ht="17.399999999999999" x14ac:dyDescent="0.3">
      <c r="C34" s="177" t="s">
        <v>92</v>
      </c>
      <c r="D34" s="178"/>
      <c r="E34" s="62" t="s">
        <v>96</v>
      </c>
      <c r="F34" s="82">
        <v>1</v>
      </c>
      <c r="G34" s="57"/>
      <c r="H34" s="68">
        <v>45931</v>
      </c>
      <c r="I34" s="25" t="s">
        <v>116</v>
      </c>
      <c r="J34" s="25" t="s">
        <v>239</v>
      </c>
      <c r="K34" s="72">
        <v>1</v>
      </c>
      <c r="L34" s="84"/>
      <c r="M34" s="55"/>
      <c r="N34" s="91"/>
      <c r="O34" s="91"/>
      <c r="P34" s="86"/>
      <c r="Q34" s="55"/>
      <c r="R34" s="84"/>
      <c r="S34" s="55"/>
      <c r="T34" s="93"/>
      <c r="U34" s="93"/>
      <c r="V34" s="86"/>
      <c r="W34" s="75">
        <f>(K34*L34)+(K34*M34)+(K34*P34)+(K34*Q34)+(K34*R34)+(K34*S34)+(K34*V34)</f>
        <v>0</v>
      </c>
    </row>
    <row r="35" spans="3:23" ht="17.399999999999999" x14ac:dyDescent="0.3">
      <c r="C35" s="177" t="s">
        <v>93</v>
      </c>
      <c r="D35" s="178"/>
      <c r="E35" s="62" t="s">
        <v>98</v>
      </c>
      <c r="F35" s="82">
        <v>1</v>
      </c>
      <c r="G35" s="57"/>
      <c r="H35" s="68">
        <v>45931</v>
      </c>
      <c r="I35" s="25" t="s">
        <v>116</v>
      </c>
      <c r="J35" s="25" t="s">
        <v>239</v>
      </c>
      <c r="K35" s="72">
        <v>1</v>
      </c>
      <c r="L35" s="84"/>
      <c r="M35" s="55"/>
      <c r="N35" s="91"/>
      <c r="O35" s="91"/>
      <c r="P35" s="86"/>
      <c r="Q35" s="55"/>
      <c r="R35" s="84"/>
      <c r="S35" s="55"/>
      <c r="T35" s="93"/>
      <c r="U35" s="93"/>
      <c r="V35" s="86"/>
      <c r="W35" s="75">
        <f>(K35*L35)+(K35*M35)+(K35*P35)+(K35*Q35)+(K35*R35)+(K35*S35)+(K35*V35)</f>
        <v>0</v>
      </c>
    </row>
    <row r="36" spans="3:23" ht="17.399999999999999" x14ac:dyDescent="0.3">
      <c r="C36" s="177" t="s">
        <v>94</v>
      </c>
      <c r="D36" s="178"/>
      <c r="E36" s="62" t="s">
        <v>99</v>
      </c>
      <c r="F36" s="82">
        <v>1</v>
      </c>
      <c r="G36" s="57"/>
      <c r="H36" s="68">
        <v>45931</v>
      </c>
      <c r="I36" s="25" t="s">
        <v>116</v>
      </c>
      <c r="J36" s="25" t="s">
        <v>239</v>
      </c>
      <c r="K36" s="72">
        <v>1</v>
      </c>
      <c r="L36" s="84"/>
      <c r="M36" s="55"/>
      <c r="N36" s="91"/>
      <c r="O36" s="91"/>
      <c r="P36" s="86"/>
      <c r="Q36" s="55"/>
      <c r="R36" s="84"/>
      <c r="S36" s="55"/>
      <c r="T36" s="93"/>
      <c r="U36" s="93"/>
      <c r="V36" s="86"/>
      <c r="W36" s="75">
        <f>(K36*L36)+(K36*M36)+(K36*P36)+(K36*Q36)+(K36*R36)+(K36*S36)+(K36*V36)</f>
        <v>0</v>
      </c>
    </row>
    <row r="37" spans="3:23" ht="17.399999999999999" x14ac:dyDescent="0.3">
      <c r="C37" s="177" t="s">
        <v>95</v>
      </c>
      <c r="D37" s="178"/>
      <c r="E37" s="62" t="s">
        <v>100</v>
      </c>
      <c r="F37" s="82">
        <v>2</v>
      </c>
      <c r="G37" s="57"/>
      <c r="H37" s="68">
        <v>45931</v>
      </c>
      <c r="I37" s="25" t="s">
        <v>116</v>
      </c>
      <c r="J37" s="25" t="s">
        <v>239</v>
      </c>
      <c r="K37" s="72">
        <v>1</v>
      </c>
      <c r="L37" s="84"/>
      <c r="M37" s="91"/>
      <c r="N37" s="55"/>
      <c r="O37" s="91"/>
      <c r="P37" s="86"/>
      <c r="Q37" s="55"/>
      <c r="R37" s="84"/>
      <c r="S37" s="93"/>
      <c r="T37" s="55"/>
      <c r="U37" s="93"/>
      <c r="V37" s="86"/>
      <c r="W37" s="75">
        <f>(K37*L37)+(K37*N37)+(K37*P37)+(K37*Q37)+(K37*R37)+(K37*T37)+(K37*V37)</f>
        <v>0</v>
      </c>
    </row>
    <row r="38" spans="3:23" ht="17.399999999999999" x14ac:dyDescent="0.3">
      <c r="C38" s="177" t="s">
        <v>95</v>
      </c>
      <c r="D38" s="178"/>
      <c r="E38" s="62" t="s">
        <v>101</v>
      </c>
      <c r="F38" s="82">
        <v>2</v>
      </c>
      <c r="G38" s="57"/>
      <c r="H38" s="68">
        <v>45931</v>
      </c>
      <c r="I38" s="25" t="s">
        <v>116</v>
      </c>
      <c r="J38" s="25" t="s">
        <v>239</v>
      </c>
      <c r="K38" s="72">
        <v>1</v>
      </c>
      <c r="L38" s="84"/>
      <c r="M38" s="91"/>
      <c r="N38" s="55"/>
      <c r="O38" s="91"/>
      <c r="P38" s="86"/>
      <c r="Q38" s="55"/>
      <c r="R38" s="84"/>
      <c r="S38" s="93"/>
      <c r="T38" s="55"/>
      <c r="U38" s="93"/>
      <c r="V38" s="86"/>
      <c r="W38" s="75">
        <f>(K38*L38)+(K38*N38)+(K38*P38)+(K38*Q38)+(K38*R38)+(K38*T38)+(K38*V38)</f>
        <v>0</v>
      </c>
    </row>
    <row r="39" spans="3:23" ht="17.399999999999999" x14ac:dyDescent="0.3">
      <c r="C39" s="177" t="s">
        <v>102</v>
      </c>
      <c r="D39" s="178"/>
      <c r="E39" s="62" t="s">
        <v>103</v>
      </c>
      <c r="F39" s="82">
        <v>3</v>
      </c>
      <c r="G39" s="57"/>
      <c r="H39" s="68">
        <v>45931</v>
      </c>
      <c r="I39" s="25" t="s">
        <v>116</v>
      </c>
      <c r="J39" s="25" t="s">
        <v>239</v>
      </c>
      <c r="K39" s="72">
        <v>1</v>
      </c>
      <c r="L39" s="84"/>
      <c r="M39" s="91"/>
      <c r="N39" s="91"/>
      <c r="O39" s="55"/>
      <c r="P39" s="86"/>
      <c r="Q39" s="55"/>
      <c r="R39" s="84"/>
      <c r="S39" s="93"/>
      <c r="T39" s="93"/>
      <c r="U39" s="55"/>
      <c r="V39" s="86"/>
      <c r="W39" s="75">
        <f t="shared" ref="W39:W50" si="0">(K39*L39)+(K39*O39)+(K39*P39)+(K39*Q39)+(K39*R39)+(K39*U39)+(K39*V39)</f>
        <v>0</v>
      </c>
    </row>
    <row r="40" spans="3:23" ht="17.399999999999999" x14ac:dyDescent="0.3">
      <c r="C40" s="177" t="s">
        <v>102</v>
      </c>
      <c r="D40" s="178"/>
      <c r="E40" s="62" t="s">
        <v>104</v>
      </c>
      <c r="F40" s="82">
        <v>3</v>
      </c>
      <c r="G40" s="57"/>
      <c r="H40" s="68">
        <v>45931</v>
      </c>
      <c r="I40" s="25" t="s">
        <v>116</v>
      </c>
      <c r="J40" s="25" t="s">
        <v>239</v>
      </c>
      <c r="K40" s="72">
        <v>1</v>
      </c>
      <c r="L40" s="84"/>
      <c r="M40" s="91"/>
      <c r="N40" s="91"/>
      <c r="O40" s="55"/>
      <c r="P40" s="86"/>
      <c r="Q40" s="55"/>
      <c r="R40" s="84"/>
      <c r="S40" s="93"/>
      <c r="T40" s="93"/>
      <c r="U40" s="55"/>
      <c r="V40" s="86"/>
      <c r="W40" s="75">
        <f t="shared" si="0"/>
        <v>0</v>
      </c>
    </row>
    <row r="41" spans="3:23" ht="17.399999999999999" x14ac:dyDescent="0.3">
      <c r="C41" s="177" t="s">
        <v>102</v>
      </c>
      <c r="D41" s="178"/>
      <c r="E41" s="62" t="s">
        <v>105</v>
      </c>
      <c r="F41" s="82">
        <v>3</v>
      </c>
      <c r="G41" s="57"/>
      <c r="H41" s="68">
        <v>45931</v>
      </c>
      <c r="I41" s="25" t="s">
        <v>116</v>
      </c>
      <c r="J41" s="25" t="s">
        <v>239</v>
      </c>
      <c r="K41" s="72">
        <v>1</v>
      </c>
      <c r="L41" s="84"/>
      <c r="M41" s="91"/>
      <c r="N41" s="91"/>
      <c r="O41" s="55"/>
      <c r="P41" s="86"/>
      <c r="Q41" s="55"/>
      <c r="R41" s="84"/>
      <c r="S41" s="93"/>
      <c r="T41" s="93"/>
      <c r="U41" s="55"/>
      <c r="V41" s="86"/>
      <c r="W41" s="75">
        <f t="shared" si="0"/>
        <v>0</v>
      </c>
    </row>
    <row r="42" spans="3:23" ht="17.399999999999999" x14ac:dyDescent="0.3">
      <c r="C42" s="177" t="s">
        <v>102</v>
      </c>
      <c r="D42" s="178"/>
      <c r="E42" s="62" t="s">
        <v>106</v>
      </c>
      <c r="F42" s="82">
        <v>3</v>
      </c>
      <c r="G42" s="57"/>
      <c r="H42" s="68">
        <v>45931</v>
      </c>
      <c r="I42" s="25" t="s">
        <v>116</v>
      </c>
      <c r="J42" s="25" t="s">
        <v>239</v>
      </c>
      <c r="K42" s="72">
        <v>1</v>
      </c>
      <c r="L42" s="84"/>
      <c r="M42" s="91"/>
      <c r="N42" s="91"/>
      <c r="O42" s="55"/>
      <c r="P42" s="86"/>
      <c r="Q42" s="55"/>
      <c r="R42" s="84"/>
      <c r="S42" s="93"/>
      <c r="T42" s="93"/>
      <c r="U42" s="55"/>
      <c r="V42" s="86"/>
      <c r="W42" s="75">
        <f t="shared" si="0"/>
        <v>0</v>
      </c>
    </row>
    <row r="43" spans="3:23" ht="17.399999999999999" x14ac:dyDescent="0.3">
      <c r="C43" s="177" t="s">
        <v>102</v>
      </c>
      <c r="D43" s="178"/>
      <c r="E43" s="62" t="s">
        <v>107</v>
      </c>
      <c r="F43" s="82">
        <v>3</v>
      </c>
      <c r="G43" s="57"/>
      <c r="H43" s="68">
        <v>45931</v>
      </c>
      <c r="I43" s="25" t="s">
        <v>116</v>
      </c>
      <c r="J43" s="25" t="s">
        <v>239</v>
      </c>
      <c r="K43" s="72">
        <v>1</v>
      </c>
      <c r="L43" s="84"/>
      <c r="M43" s="91"/>
      <c r="N43" s="91"/>
      <c r="O43" s="55"/>
      <c r="P43" s="86"/>
      <c r="Q43" s="55"/>
      <c r="R43" s="84"/>
      <c r="S43" s="93"/>
      <c r="T43" s="93"/>
      <c r="U43" s="55"/>
      <c r="V43" s="86"/>
      <c r="W43" s="75">
        <f t="shared" si="0"/>
        <v>0</v>
      </c>
    </row>
    <row r="44" spans="3:23" ht="17.399999999999999" x14ac:dyDescent="0.3">
      <c r="C44" s="177" t="s">
        <v>102</v>
      </c>
      <c r="D44" s="178"/>
      <c r="E44" s="62" t="s">
        <v>108</v>
      </c>
      <c r="F44" s="82">
        <v>3</v>
      </c>
      <c r="G44" s="57"/>
      <c r="H44" s="68">
        <v>45931</v>
      </c>
      <c r="I44" s="25" t="s">
        <v>116</v>
      </c>
      <c r="J44" s="25" t="s">
        <v>239</v>
      </c>
      <c r="K44" s="72">
        <v>1</v>
      </c>
      <c r="L44" s="84"/>
      <c r="M44" s="91"/>
      <c r="N44" s="91"/>
      <c r="O44" s="55"/>
      <c r="P44" s="86"/>
      <c r="Q44" s="55"/>
      <c r="R44" s="84"/>
      <c r="S44" s="93"/>
      <c r="T44" s="93"/>
      <c r="U44" s="55"/>
      <c r="V44" s="86"/>
      <c r="W44" s="75">
        <f t="shared" si="0"/>
        <v>0</v>
      </c>
    </row>
    <row r="45" spans="3:23" ht="17.399999999999999" x14ac:dyDescent="0.3">
      <c r="C45" s="177" t="s">
        <v>102</v>
      </c>
      <c r="D45" s="178"/>
      <c r="E45" s="62" t="s">
        <v>109</v>
      </c>
      <c r="F45" s="82">
        <v>3</v>
      </c>
      <c r="G45" s="57"/>
      <c r="H45" s="68">
        <v>45931</v>
      </c>
      <c r="I45" s="25" t="s">
        <v>116</v>
      </c>
      <c r="J45" s="25" t="s">
        <v>239</v>
      </c>
      <c r="K45" s="72">
        <v>1</v>
      </c>
      <c r="L45" s="84"/>
      <c r="M45" s="91"/>
      <c r="N45" s="91"/>
      <c r="O45" s="55"/>
      <c r="P45" s="86"/>
      <c r="Q45" s="55"/>
      <c r="R45" s="84"/>
      <c r="S45" s="93"/>
      <c r="T45" s="93"/>
      <c r="U45" s="55"/>
      <c r="V45" s="86"/>
      <c r="W45" s="75">
        <f t="shared" si="0"/>
        <v>0</v>
      </c>
    </row>
    <row r="46" spans="3:23" ht="17.399999999999999" x14ac:dyDescent="0.3">
      <c r="C46" s="177" t="s">
        <v>102</v>
      </c>
      <c r="D46" s="178"/>
      <c r="E46" s="62" t="s">
        <v>110</v>
      </c>
      <c r="F46" s="82">
        <v>3</v>
      </c>
      <c r="G46" s="57"/>
      <c r="H46" s="68">
        <v>45931</v>
      </c>
      <c r="I46" s="25" t="s">
        <v>116</v>
      </c>
      <c r="J46" s="25" t="s">
        <v>239</v>
      </c>
      <c r="K46" s="72">
        <v>1</v>
      </c>
      <c r="L46" s="84"/>
      <c r="M46" s="91"/>
      <c r="N46" s="91"/>
      <c r="O46" s="55"/>
      <c r="P46" s="86"/>
      <c r="Q46" s="55"/>
      <c r="R46" s="84"/>
      <c r="S46" s="93"/>
      <c r="T46" s="93"/>
      <c r="U46" s="55"/>
      <c r="V46" s="86"/>
      <c r="W46" s="75">
        <f t="shared" si="0"/>
        <v>0</v>
      </c>
    </row>
    <row r="47" spans="3:23" ht="17.399999999999999" x14ac:dyDescent="0.3">
      <c r="C47" s="177" t="s">
        <v>111</v>
      </c>
      <c r="D47" s="178"/>
      <c r="E47" s="62" t="s">
        <v>112</v>
      </c>
      <c r="F47" s="82">
        <v>3</v>
      </c>
      <c r="G47" s="57"/>
      <c r="H47" s="68">
        <v>45931</v>
      </c>
      <c r="I47" s="25" t="s">
        <v>116</v>
      </c>
      <c r="J47" s="25" t="s">
        <v>239</v>
      </c>
      <c r="K47" s="72">
        <v>1</v>
      </c>
      <c r="L47" s="84"/>
      <c r="M47" s="91"/>
      <c r="N47" s="91"/>
      <c r="O47" s="55"/>
      <c r="P47" s="86"/>
      <c r="Q47" s="55"/>
      <c r="R47" s="84"/>
      <c r="S47" s="93"/>
      <c r="T47" s="93"/>
      <c r="U47" s="55"/>
      <c r="V47" s="86"/>
      <c r="W47" s="75">
        <f t="shared" si="0"/>
        <v>0</v>
      </c>
    </row>
    <row r="48" spans="3:23" ht="17.399999999999999" x14ac:dyDescent="0.3">
      <c r="C48" s="177" t="s">
        <v>111</v>
      </c>
      <c r="D48" s="178"/>
      <c r="E48" s="62" t="s">
        <v>113</v>
      </c>
      <c r="F48" s="82">
        <v>3</v>
      </c>
      <c r="G48" s="57"/>
      <c r="H48" s="68">
        <v>45931</v>
      </c>
      <c r="I48" s="25" t="s">
        <v>116</v>
      </c>
      <c r="J48" s="25" t="s">
        <v>239</v>
      </c>
      <c r="K48" s="72">
        <v>1</v>
      </c>
      <c r="L48" s="84"/>
      <c r="M48" s="91"/>
      <c r="N48" s="91"/>
      <c r="O48" s="55"/>
      <c r="P48" s="86"/>
      <c r="Q48" s="55"/>
      <c r="R48" s="84"/>
      <c r="S48" s="93"/>
      <c r="T48" s="93"/>
      <c r="U48" s="55"/>
      <c r="V48" s="86"/>
      <c r="W48" s="75">
        <f t="shared" si="0"/>
        <v>0</v>
      </c>
    </row>
    <row r="49" spans="3:23" ht="17.399999999999999" x14ac:dyDescent="0.3">
      <c r="C49" s="177" t="s">
        <v>111</v>
      </c>
      <c r="D49" s="178"/>
      <c r="E49" s="62" t="s">
        <v>114</v>
      </c>
      <c r="F49" s="82">
        <v>3</v>
      </c>
      <c r="G49" s="57"/>
      <c r="H49" s="68">
        <v>45931</v>
      </c>
      <c r="I49" s="25" t="s">
        <v>116</v>
      </c>
      <c r="J49" s="25" t="s">
        <v>239</v>
      </c>
      <c r="K49" s="72">
        <v>1</v>
      </c>
      <c r="L49" s="84"/>
      <c r="M49" s="91"/>
      <c r="N49" s="91"/>
      <c r="O49" s="55"/>
      <c r="P49" s="86"/>
      <c r="Q49" s="55"/>
      <c r="R49" s="84"/>
      <c r="S49" s="93"/>
      <c r="T49" s="93"/>
      <c r="U49" s="55"/>
      <c r="V49" s="86"/>
      <c r="W49" s="75">
        <f t="shared" si="0"/>
        <v>0</v>
      </c>
    </row>
    <row r="50" spans="3:23" ht="17.399999999999999" x14ac:dyDescent="0.3">
      <c r="C50" s="177" t="s">
        <v>111</v>
      </c>
      <c r="D50" s="178"/>
      <c r="E50" s="62" t="s">
        <v>115</v>
      </c>
      <c r="F50" s="82">
        <v>3</v>
      </c>
      <c r="G50" s="57"/>
      <c r="H50" s="68">
        <v>45931</v>
      </c>
      <c r="I50" s="25" t="s">
        <v>116</v>
      </c>
      <c r="J50" s="25" t="s">
        <v>239</v>
      </c>
      <c r="K50" s="72">
        <v>1</v>
      </c>
      <c r="L50" s="84"/>
      <c r="M50" s="91"/>
      <c r="N50" s="91"/>
      <c r="O50" s="55"/>
      <c r="P50" s="86"/>
      <c r="Q50" s="55"/>
      <c r="R50" s="84"/>
      <c r="S50" s="93"/>
      <c r="T50" s="93"/>
      <c r="U50" s="55"/>
      <c r="V50" s="86"/>
      <c r="W50" s="75">
        <f t="shared" si="0"/>
        <v>0</v>
      </c>
    </row>
    <row r="51" spans="3:23" ht="17.399999999999999" x14ac:dyDescent="0.3">
      <c r="C51" s="177" t="s">
        <v>117</v>
      </c>
      <c r="D51" s="178"/>
      <c r="E51" s="62" t="s">
        <v>124</v>
      </c>
      <c r="F51" s="82">
        <v>1</v>
      </c>
      <c r="G51" s="57"/>
      <c r="H51" s="68">
        <v>45931</v>
      </c>
      <c r="I51" s="25" t="s">
        <v>116</v>
      </c>
      <c r="J51" s="25" t="s">
        <v>239</v>
      </c>
      <c r="K51" s="72">
        <v>1</v>
      </c>
      <c r="L51" s="84"/>
      <c r="M51" s="55"/>
      <c r="N51" s="91"/>
      <c r="O51" s="91"/>
      <c r="P51" s="86"/>
      <c r="Q51" s="55"/>
      <c r="R51" s="84"/>
      <c r="S51" s="55"/>
      <c r="T51" s="93"/>
      <c r="U51" s="93"/>
      <c r="V51" s="86"/>
      <c r="W51" s="75">
        <f>(K51*L51)+(K51*M51)+(K51*P51)+(K51*Q51)+(K51*R51)+(K51*S51)+(K51*V51)</f>
        <v>0</v>
      </c>
    </row>
    <row r="52" spans="3:23" ht="17.399999999999999" x14ac:dyDescent="0.3">
      <c r="C52" s="177" t="s">
        <v>118</v>
      </c>
      <c r="D52" s="178"/>
      <c r="E52" s="62" t="s">
        <v>96</v>
      </c>
      <c r="F52" s="82">
        <v>1</v>
      </c>
      <c r="G52" s="57"/>
      <c r="H52" s="68">
        <v>45931</v>
      </c>
      <c r="I52" s="25" t="s">
        <v>116</v>
      </c>
      <c r="J52" s="25" t="s">
        <v>239</v>
      </c>
      <c r="K52" s="72">
        <v>1</v>
      </c>
      <c r="L52" s="84"/>
      <c r="M52" s="55"/>
      <c r="N52" s="91"/>
      <c r="O52" s="91"/>
      <c r="P52" s="86"/>
      <c r="Q52" s="55"/>
      <c r="R52" s="84"/>
      <c r="S52" s="55"/>
      <c r="T52" s="93"/>
      <c r="U52" s="93"/>
      <c r="V52" s="86"/>
      <c r="W52" s="75">
        <f>(K52*L52)+(K52*M52)+(K52*P52)+(K52*Q52)+(K52*R52)+(K52*S52)+(K52*V52)</f>
        <v>0</v>
      </c>
    </row>
    <row r="53" spans="3:23" ht="17.399999999999999" x14ac:dyDescent="0.3">
      <c r="C53" s="177" t="s">
        <v>119</v>
      </c>
      <c r="D53" s="178"/>
      <c r="E53" s="62" t="s">
        <v>125</v>
      </c>
      <c r="F53" s="82">
        <v>3</v>
      </c>
      <c r="G53" s="57"/>
      <c r="H53" s="68">
        <v>45931</v>
      </c>
      <c r="I53" s="25" t="s">
        <v>116</v>
      </c>
      <c r="J53" s="25" t="s">
        <v>239</v>
      </c>
      <c r="K53" s="72">
        <v>1</v>
      </c>
      <c r="L53" s="84"/>
      <c r="M53" s="91"/>
      <c r="N53" s="91"/>
      <c r="O53" s="55"/>
      <c r="P53" s="86"/>
      <c r="Q53" s="55"/>
      <c r="R53" s="84"/>
      <c r="S53" s="93"/>
      <c r="T53" s="93"/>
      <c r="U53" s="55"/>
      <c r="V53" s="86"/>
      <c r="W53" s="75">
        <f>(K53*L53)+(K53*O53)+(K53*P53)+(K53*Q53)+(K53*R53)+(K53*U53)+(K53*V53)</f>
        <v>0</v>
      </c>
    </row>
    <row r="54" spans="3:23" ht="17.399999999999999" x14ac:dyDescent="0.3">
      <c r="C54" s="177" t="s">
        <v>119</v>
      </c>
      <c r="D54" s="178"/>
      <c r="E54" s="62" t="s">
        <v>126</v>
      </c>
      <c r="F54" s="82">
        <v>3</v>
      </c>
      <c r="G54" s="57"/>
      <c r="H54" s="68">
        <v>45931</v>
      </c>
      <c r="I54" s="25" t="s">
        <v>116</v>
      </c>
      <c r="J54" s="25" t="s">
        <v>239</v>
      </c>
      <c r="K54" s="72">
        <v>1</v>
      </c>
      <c r="L54" s="84"/>
      <c r="M54" s="91"/>
      <c r="N54" s="91"/>
      <c r="O54" s="55"/>
      <c r="P54" s="86"/>
      <c r="Q54" s="55"/>
      <c r="R54" s="84"/>
      <c r="S54" s="93"/>
      <c r="T54" s="93"/>
      <c r="U54" s="55"/>
      <c r="V54" s="86"/>
      <c r="W54" s="75">
        <f>(K54*L54)+(K54*O54)+(K54*P54)+(K54*Q54)+(K54*R54)+(K54*U54)+(K54*V54)</f>
        <v>0</v>
      </c>
    </row>
    <row r="55" spans="3:23" ht="17.399999999999999" x14ac:dyDescent="0.3">
      <c r="C55" s="177" t="s">
        <v>119</v>
      </c>
      <c r="D55" s="178"/>
      <c r="E55" s="62" t="s">
        <v>127</v>
      </c>
      <c r="F55" s="82">
        <v>3</v>
      </c>
      <c r="G55" s="57"/>
      <c r="H55" s="68">
        <v>45931</v>
      </c>
      <c r="I55" s="25" t="s">
        <v>116</v>
      </c>
      <c r="J55" s="25" t="s">
        <v>239</v>
      </c>
      <c r="K55" s="72">
        <v>1</v>
      </c>
      <c r="L55" s="84"/>
      <c r="M55" s="91"/>
      <c r="N55" s="91"/>
      <c r="O55" s="55"/>
      <c r="P55" s="86"/>
      <c r="Q55" s="55"/>
      <c r="R55" s="84"/>
      <c r="S55" s="93"/>
      <c r="T55" s="93"/>
      <c r="U55" s="55"/>
      <c r="V55" s="86"/>
      <c r="W55" s="75">
        <f>(K55*L55)+(K55*O55)+(K55*P55)+(K55*Q55)+(K55*R55)+(K55*U55)+(K55*V55)</f>
        <v>0</v>
      </c>
    </row>
    <row r="56" spans="3:23" ht="17.399999999999999" x14ac:dyDescent="0.3">
      <c r="C56" s="177" t="s">
        <v>119</v>
      </c>
      <c r="D56" s="178"/>
      <c r="E56" s="62" t="s">
        <v>128</v>
      </c>
      <c r="F56" s="82">
        <v>3</v>
      </c>
      <c r="G56" s="57"/>
      <c r="H56" s="68">
        <v>45931</v>
      </c>
      <c r="I56" s="25" t="s">
        <v>116</v>
      </c>
      <c r="J56" s="25" t="s">
        <v>239</v>
      </c>
      <c r="K56" s="72">
        <v>1</v>
      </c>
      <c r="L56" s="84"/>
      <c r="M56" s="91"/>
      <c r="N56" s="91"/>
      <c r="O56" s="55"/>
      <c r="P56" s="86"/>
      <c r="Q56" s="55"/>
      <c r="R56" s="84"/>
      <c r="S56" s="93"/>
      <c r="T56" s="93"/>
      <c r="U56" s="55"/>
      <c r="V56" s="86"/>
      <c r="W56" s="75">
        <f>(K56*L56)+(K56*O56)+(K56*P56)+(K56*Q56)+(K56*R56)+(K56*U56)+(K56*V56)</f>
        <v>0</v>
      </c>
    </row>
    <row r="57" spans="3:23" ht="17.399999999999999" x14ac:dyDescent="0.3">
      <c r="C57" s="177" t="s">
        <v>120</v>
      </c>
      <c r="D57" s="178"/>
      <c r="E57" s="62" t="s">
        <v>129</v>
      </c>
      <c r="F57" s="82">
        <v>2</v>
      </c>
      <c r="G57" s="57"/>
      <c r="H57" s="68">
        <v>45931</v>
      </c>
      <c r="I57" s="25" t="s">
        <v>116</v>
      </c>
      <c r="J57" s="25" t="s">
        <v>239</v>
      </c>
      <c r="K57" s="72">
        <v>1</v>
      </c>
      <c r="L57" s="84"/>
      <c r="M57" s="91"/>
      <c r="N57" s="55"/>
      <c r="O57" s="91"/>
      <c r="P57" s="86"/>
      <c r="Q57" s="55"/>
      <c r="R57" s="84"/>
      <c r="S57" s="93"/>
      <c r="T57" s="55"/>
      <c r="U57" s="93"/>
      <c r="V57" s="86"/>
      <c r="W57" s="75">
        <f>(K57*L57)+(K57*N57)+(K57*P57)+(K57*Q57)+(K57*R57)+(K57*T57)+(K57*V57)</f>
        <v>0</v>
      </c>
    </row>
    <row r="58" spans="3:23" ht="17.399999999999999" x14ac:dyDescent="0.3">
      <c r="C58" s="177" t="s">
        <v>120</v>
      </c>
      <c r="D58" s="178"/>
      <c r="E58" s="62" t="s">
        <v>130</v>
      </c>
      <c r="F58" s="82">
        <v>2</v>
      </c>
      <c r="G58" s="57"/>
      <c r="H58" s="68">
        <v>45931</v>
      </c>
      <c r="I58" s="25" t="s">
        <v>116</v>
      </c>
      <c r="J58" s="25" t="s">
        <v>239</v>
      </c>
      <c r="K58" s="72">
        <v>1</v>
      </c>
      <c r="L58" s="84"/>
      <c r="M58" s="91"/>
      <c r="N58" s="55"/>
      <c r="O58" s="91"/>
      <c r="P58" s="86"/>
      <c r="Q58" s="55"/>
      <c r="R58" s="84"/>
      <c r="S58" s="93"/>
      <c r="T58" s="55"/>
      <c r="U58" s="93"/>
      <c r="V58" s="86"/>
      <c r="W58" s="75">
        <f>(K58*L58)+(K58*N58)+(K58*P58)+(K58*Q58)+(K58*R58)+(K58*T58)+(K58*V58)</f>
        <v>0</v>
      </c>
    </row>
    <row r="59" spans="3:23" ht="17.399999999999999" x14ac:dyDescent="0.3">
      <c r="C59" s="177" t="s">
        <v>121</v>
      </c>
      <c r="D59" s="178"/>
      <c r="E59" s="62" t="s">
        <v>131</v>
      </c>
      <c r="F59" s="82">
        <v>2</v>
      </c>
      <c r="G59" s="57"/>
      <c r="H59" s="68">
        <v>45931</v>
      </c>
      <c r="I59" s="25" t="s">
        <v>116</v>
      </c>
      <c r="J59" s="25" t="s">
        <v>239</v>
      </c>
      <c r="K59" s="72">
        <v>1</v>
      </c>
      <c r="L59" s="84"/>
      <c r="M59" s="91"/>
      <c r="N59" s="55"/>
      <c r="O59" s="91"/>
      <c r="P59" s="86"/>
      <c r="Q59" s="55"/>
      <c r="R59" s="84"/>
      <c r="S59" s="93"/>
      <c r="T59" s="55"/>
      <c r="U59" s="93"/>
      <c r="V59" s="86"/>
      <c r="W59" s="75">
        <f>(K59*L59)+(K59*N59)+(K59*P59)+(K59*Q59)+(K59*R59)+(K59*T59)+(K59*V59)</f>
        <v>0</v>
      </c>
    </row>
    <row r="60" spans="3:23" ht="17.399999999999999" x14ac:dyDescent="0.3">
      <c r="C60" s="177" t="s">
        <v>121</v>
      </c>
      <c r="D60" s="178"/>
      <c r="E60" s="62" t="s">
        <v>132</v>
      </c>
      <c r="F60" s="82">
        <v>2</v>
      </c>
      <c r="G60" s="57"/>
      <c r="H60" s="68">
        <v>45931</v>
      </c>
      <c r="I60" s="25" t="s">
        <v>116</v>
      </c>
      <c r="J60" s="25" t="s">
        <v>239</v>
      </c>
      <c r="K60" s="72">
        <v>1</v>
      </c>
      <c r="L60" s="84"/>
      <c r="M60" s="91"/>
      <c r="N60" s="55"/>
      <c r="O60" s="91"/>
      <c r="P60" s="86"/>
      <c r="Q60" s="55"/>
      <c r="R60" s="84"/>
      <c r="S60" s="93"/>
      <c r="T60" s="55"/>
      <c r="U60" s="93"/>
      <c r="V60" s="86"/>
      <c r="W60" s="75">
        <f>(K60*L60)+(K60*N60)+(K60*P60)+(K60*Q60)+(K60*R60)+(K60*T60)+(K60*V60)</f>
        <v>0</v>
      </c>
    </row>
    <row r="61" spans="3:23" ht="17.399999999999999" x14ac:dyDescent="0.3">
      <c r="C61" s="177" t="s">
        <v>122</v>
      </c>
      <c r="D61" s="178"/>
      <c r="E61" s="62" t="s">
        <v>96</v>
      </c>
      <c r="F61" s="82">
        <v>1</v>
      </c>
      <c r="G61" s="57"/>
      <c r="H61" s="68">
        <v>45931</v>
      </c>
      <c r="I61" s="25" t="s">
        <v>116</v>
      </c>
      <c r="J61" s="25" t="s">
        <v>239</v>
      </c>
      <c r="K61" s="72">
        <v>1</v>
      </c>
      <c r="L61" s="84"/>
      <c r="M61" s="55"/>
      <c r="N61" s="91"/>
      <c r="O61" s="91"/>
      <c r="P61" s="86"/>
      <c r="Q61" s="55"/>
      <c r="R61" s="84"/>
      <c r="S61" s="55"/>
      <c r="T61" s="93"/>
      <c r="U61" s="93"/>
      <c r="V61" s="86"/>
      <c r="W61" s="75">
        <f>(K61*L61)+(K61*M61)+(K61*P61)+(K61*Q61)+(K61*R61)+(K61*S61)+(K61*V61)</f>
        <v>0</v>
      </c>
    </row>
    <row r="62" spans="3:23" ht="17.399999999999999" x14ac:dyDescent="0.3">
      <c r="C62" s="177" t="s">
        <v>122</v>
      </c>
      <c r="D62" s="178"/>
      <c r="E62" s="62" t="s">
        <v>133</v>
      </c>
      <c r="F62" s="82">
        <v>1</v>
      </c>
      <c r="G62" s="57"/>
      <c r="H62" s="68">
        <v>45931</v>
      </c>
      <c r="I62" s="25" t="s">
        <v>116</v>
      </c>
      <c r="J62" s="25" t="s">
        <v>239</v>
      </c>
      <c r="K62" s="72">
        <v>1</v>
      </c>
      <c r="L62" s="84"/>
      <c r="M62" s="55"/>
      <c r="N62" s="91"/>
      <c r="O62" s="91"/>
      <c r="P62" s="86"/>
      <c r="Q62" s="55"/>
      <c r="R62" s="84"/>
      <c r="S62" s="55"/>
      <c r="T62" s="93"/>
      <c r="U62" s="93"/>
      <c r="V62" s="86"/>
      <c r="W62" s="75">
        <f>(K62*L62)+(K62*M62)+(K62*P62)+(K62*Q62)+(K62*R62)+(K62*S62)+(K62*V62)</f>
        <v>0</v>
      </c>
    </row>
    <row r="63" spans="3:23" ht="17.399999999999999" x14ac:dyDescent="0.3">
      <c r="C63" s="177" t="s">
        <v>123</v>
      </c>
      <c r="D63" s="178"/>
      <c r="E63" s="62" t="s">
        <v>134</v>
      </c>
      <c r="F63" s="82">
        <v>3</v>
      </c>
      <c r="G63" s="57"/>
      <c r="H63" s="68">
        <v>45931</v>
      </c>
      <c r="I63" s="25" t="s">
        <v>116</v>
      </c>
      <c r="J63" s="25" t="s">
        <v>239</v>
      </c>
      <c r="K63" s="72">
        <v>1</v>
      </c>
      <c r="L63" s="84"/>
      <c r="M63" s="91"/>
      <c r="N63" s="91"/>
      <c r="O63" s="55"/>
      <c r="P63" s="86"/>
      <c r="Q63" s="55"/>
      <c r="R63" s="84"/>
      <c r="S63" s="93"/>
      <c r="T63" s="93"/>
      <c r="U63" s="55"/>
      <c r="V63" s="86"/>
      <c r="W63" s="75">
        <f t="shared" ref="W63:W74" si="1">(K63*L63)+(K63*O63)+(K63*P63)+(K63*Q63)+(K63*R63)+(K63*U63)+(K63*V63)</f>
        <v>0</v>
      </c>
    </row>
    <row r="64" spans="3:23" ht="17.399999999999999" x14ac:dyDescent="0.3">
      <c r="C64" s="177" t="s">
        <v>123</v>
      </c>
      <c r="D64" s="178"/>
      <c r="E64" s="62" t="s">
        <v>135</v>
      </c>
      <c r="F64" s="82">
        <v>3</v>
      </c>
      <c r="G64" s="57"/>
      <c r="H64" s="68">
        <v>45931</v>
      </c>
      <c r="I64" s="25" t="s">
        <v>116</v>
      </c>
      <c r="J64" s="25" t="s">
        <v>239</v>
      </c>
      <c r="K64" s="72">
        <v>1</v>
      </c>
      <c r="L64" s="84"/>
      <c r="M64" s="91"/>
      <c r="N64" s="91"/>
      <c r="O64" s="55"/>
      <c r="P64" s="86"/>
      <c r="Q64" s="55"/>
      <c r="R64" s="84"/>
      <c r="S64" s="93"/>
      <c r="T64" s="93"/>
      <c r="U64" s="55"/>
      <c r="V64" s="86"/>
      <c r="W64" s="75">
        <f t="shared" si="1"/>
        <v>0</v>
      </c>
    </row>
    <row r="65" spans="3:23" ht="17.399999999999999" x14ac:dyDescent="0.3">
      <c r="C65" s="177" t="s">
        <v>123</v>
      </c>
      <c r="D65" s="178"/>
      <c r="E65" s="62" t="s">
        <v>136</v>
      </c>
      <c r="F65" s="82">
        <v>3</v>
      </c>
      <c r="G65" s="57"/>
      <c r="H65" s="68">
        <v>45931</v>
      </c>
      <c r="I65" s="25" t="s">
        <v>116</v>
      </c>
      <c r="J65" s="25" t="s">
        <v>239</v>
      </c>
      <c r="K65" s="72">
        <v>1</v>
      </c>
      <c r="L65" s="84"/>
      <c r="M65" s="91"/>
      <c r="N65" s="91"/>
      <c r="O65" s="55"/>
      <c r="P65" s="86"/>
      <c r="Q65" s="55"/>
      <c r="R65" s="84"/>
      <c r="S65" s="93"/>
      <c r="T65" s="93"/>
      <c r="U65" s="55"/>
      <c r="V65" s="86"/>
      <c r="W65" s="75">
        <f t="shared" si="1"/>
        <v>0</v>
      </c>
    </row>
    <row r="66" spans="3:23" ht="17.399999999999999" x14ac:dyDescent="0.3">
      <c r="C66" s="177" t="s">
        <v>123</v>
      </c>
      <c r="D66" s="178"/>
      <c r="E66" s="62" t="s">
        <v>137</v>
      </c>
      <c r="F66" s="82">
        <v>3</v>
      </c>
      <c r="G66" s="57"/>
      <c r="H66" s="68">
        <v>45931</v>
      </c>
      <c r="I66" s="25" t="s">
        <v>116</v>
      </c>
      <c r="J66" s="25" t="s">
        <v>239</v>
      </c>
      <c r="K66" s="72">
        <v>1</v>
      </c>
      <c r="L66" s="84"/>
      <c r="M66" s="91"/>
      <c r="N66" s="91"/>
      <c r="O66" s="55"/>
      <c r="P66" s="86"/>
      <c r="Q66" s="55"/>
      <c r="R66" s="84"/>
      <c r="S66" s="93"/>
      <c r="T66" s="93"/>
      <c r="U66" s="55"/>
      <c r="V66" s="86"/>
      <c r="W66" s="75">
        <f t="shared" si="1"/>
        <v>0</v>
      </c>
    </row>
    <row r="67" spans="3:23" ht="17.399999999999999" x14ac:dyDescent="0.3">
      <c r="C67" s="177" t="s">
        <v>123</v>
      </c>
      <c r="D67" s="178"/>
      <c r="E67" s="62" t="s">
        <v>138</v>
      </c>
      <c r="F67" s="82">
        <v>3</v>
      </c>
      <c r="G67" s="57"/>
      <c r="H67" s="68">
        <v>45931</v>
      </c>
      <c r="I67" s="25" t="s">
        <v>116</v>
      </c>
      <c r="J67" s="25" t="s">
        <v>239</v>
      </c>
      <c r="K67" s="72">
        <v>1</v>
      </c>
      <c r="L67" s="84"/>
      <c r="M67" s="91"/>
      <c r="N67" s="91"/>
      <c r="O67" s="55"/>
      <c r="P67" s="86"/>
      <c r="Q67" s="55"/>
      <c r="R67" s="84"/>
      <c r="S67" s="93"/>
      <c r="T67" s="93"/>
      <c r="U67" s="55"/>
      <c r="V67" s="86"/>
      <c r="W67" s="75">
        <f t="shared" si="1"/>
        <v>0</v>
      </c>
    </row>
    <row r="68" spans="3:23" ht="17.399999999999999" x14ac:dyDescent="0.3">
      <c r="C68" s="177" t="s">
        <v>123</v>
      </c>
      <c r="D68" s="178"/>
      <c r="E68" s="62" t="s">
        <v>139</v>
      </c>
      <c r="F68" s="82">
        <v>3</v>
      </c>
      <c r="G68" s="57"/>
      <c r="H68" s="68">
        <v>45931</v>
      </c>
      <c r="I68" s="25" t="s">
        <v>116</v>
      </c>
      <c r="J68" s="25" t="s">
        <v>239</v>
      </c>
      <c r="K68" s="72">
        <v>1</v>
      </c>
      <c r="L68" s="84"/>
      <c r="M68" s="91"/>
      <c r="N68" s="91"/>
      <c r="O68" s="55"/>
      <c r="P68" s="86"/>
      <c r="Q68" s="55"/>
      <c r="R68" s="84"/>
      <c r="S68" s="93"/>
      <c r="T68" s="93"/>
      <c r="U68" s="55"/>
      <c r="V68" s="86"/>
      <c r="W68" s="75">
        <f t="shared" si="1"/>
        <v>0</v>
      </c>
    </row>
    <row r="69" spans="3:23" ht="17.399999999999999" x14ac:dyDescent="0.3">
      <c r="C69" s="177" t="s">
        <v>123</v>
      </c>
      <c r="D69" s="178"/>
      <c r="E69" s="62" t="s">
        <v>140</v>
      </c>
      <c r="F69" s="82">
        <v>3</v>
      </c>
      <c r="G69" s="57"/>
      <c r="H69" s="68">
        <v>45931</v>
      </c>
      <c r="I69" s="25" t="s">
        <v>116</v>
      </c>
      <c r="J69" s="25" t="s">
        <v>239</v>
      </c>
      <c r="K69" s="72">
        <v>1</v>
      </c>
      <c r="L69" s="84"/>
      <c r="M69" s="91"/>
      <c r="N69" s="91"/>
      <c r="O69" s="55"/>
      <c r="P69" s="86"/>
      <c r="Q69" s="55"/>
      <c r="R69" s="84"/>
      <c r="S69" s="93"/>
      <c r="T69" s="93"/>
      <c r="U69" s="55"/>
      <c r="V69" s="86"/>
      <c r="W69" s="75">
        <f t="shared" si="1"/>
        <v>0</v>
      </c>
    </row>
    <row r="70" spans="3:23" ht="17.399999999999999" x14ac:dyDescent="0.3">
      <c r="C70" s="177" t="s">
        <v>123</v>
      </c>
      <c r="D70" s="178"/>
      <c r="E70" s="62" t="s">
        <v>141</v>
      </c>
      <c r="F70" s="82">
        <v>3</v>
      </c>
      <c r="G70" s="57"/>
      <c r="H70" s="68">
        <v>45931</v>
      </c>
      <c r="I70" s="25" t="s">
        <v>116</v>
      </c>
      <c r="J70" s="25" t="s">
        <v>239</v>
      </c>
      <c r="K70" s="72">
        <v>1</v>
      </c>
      <c r="L70" s="84"/>
      <c r="M70" s="91"/>
      <c r="N70" s="91"/>
      <c r="O70" s="55"/>
      <c r="P70" s="86"/>
      <c r="Q70" s="55"/>
      <c r="R70" s="84"/>
      <c r="S70" s="93"/>
      <c r="T70" s="93"/>
      <c r="U70" s="55"/>
      <c r="V70" s="86"/>
      <c r="W70" s="75">
        <f t="shared" si="1"/>
        <v>0</v>
      </c>
    </row>
    <row r="71" spans="3:23" ht="17.399999999999999" x14ac:dyDescent="0.3">
      <c r="C71" s="177" t="s">
        <v>142</v>
      </c>
      <c r="D71" s="178"/>
      <c r="E71" s="62" t="s">
        <v>156</v>
      </c>
      <c r="F71" s="82">
        <v>3</v>
      </c>
      <c r="G71" s="57"/>
      <c r="H71" s="68">
        <v>45931</v>
      </c>
      <c r="I71" s="25" t="s">
        <v>116</v>
      </c>
      <c r="J71" s="25" t="s">
        <v>239</v>
      </c>
      <c r="K71" s="72">
        <v>1</v>
      </c>
      <c r="L71" s="84"/>
      <c r="M71" s="91"/>
      <c r="N71" s="91"/>
      <c r="O71" s="55"/>
      <c r="P71" s="86"/>
      <c r="Q71" s="55"/>
      <c r="R71" s="84"/>
      <c r="S71" s="93"/>
      <c r="T71" s="93"/>
      <c r="U71" s="55"/>
      <c r="V71" s="86"/>
      <c r="W71" s="75">
        <f t="shared" si="1"/>
        <v>0</v>
      </c>
    </row>
    <row r="72" spans="3:23" ht="17.399999999999999" x14ac:dyDescent="0.3">
      <c r="C72" s="177" t="s">
        <v>142</v>
      </c>
      <c r="D72" s="178"/>
      <c r="E72" s="62" t="s">
        <v>155</v>
      </c>
      <c r="F72" s="82">
        <v>3</v>
      </c>
      <c r="G72" s="57"/>
      <c r="H72" s="68">
        <v>45931</v>
      </c>
      <c r="I72" s="25" t="s">
        <v>116</v>
      </c>
      <c r="J72" s="25" t="s">
        <v>239</v>
      </c>
      <c r="K72" s="72">
        <v>1</v>
      </c>
      <c r="L72" s="84"/>
      <c r="M72" s="91"/>
      <c r="N72" s="91"/>
      <c r="O72" s="55"/>
      <c r="P72" s="86"/>
      <c r="Q72" s="55"/>
      <c r="R72" s="84"/>
      <c r="S72" s="93"/>
      <c r="T72" s="93"/>
      <c r="U72" s="55"/>
      <c r="V72" s="86"/>
      <c r="W72" s="75">
        <f t="shared" si="1"/>
        <v>0</v>
      </c>
    </row>
    <row r="73" spans="3:23" ht="17.399999999999999" x14ac:dyDescent="0.3">
      <c r="C73" s="177" t="s">
        <v>142</v>
      </c>
      <c r="D73" s="178"/>
      <c r="E73" s="62" t="s">
        <v>154</v>
      </c>
      <c r="F73" s="82">
        <v>3</v>
      </c>
      <c r="G73" s="57"/>
      <c r="H73" s="68">
        <v>45931</v>
      </c>
      <c r="I73" s="25" t="s">
        <v>116</v>
      </c>
      <c r="J73" s="25" t="s">
        <v>239</v>
      </c>
      <c r="K73" s="72">
        <v>1</v>
      </c>
      <c r="L73" s="84"/>
      <c r="M73" s="91"/>
      <c r="N73" s="91"/>
      <c r="O73" s="55"/>
      <c r="P73" s="86"/>
      <c r="Q73" s="55"/>
      <c r="R73" s="84"/>
      <c r="S73" s="93"/>
      <c r="T73" s="93"/>
      <c r="U73" s="55"/>
      <c r="V73" s="86"/>
      <c r="W73" s="75">
        <f t="shared" si="1"/>
        <v>0</v>
      </c>
    </row>
    <row r="74" spans="3:23" ht="17.399999999999999" x14ac:dyDescent="0.3">
      <c r="C74" s="177" t="s">
        <v>142</v>
      </c>
      <c r="D74" s="178"/>
      <c r="E74" s="62" t="s">
        <v>153</v>
      </c>
      <c r="F74" s="82">
        <v>3</v>
      </c>
      <c r="G74" s="57"/>
      <c r="H74" s="68">
        <v>45931</v>
      </c>
      <c r="I74" s="25" t="s">
        <v>116</v>
      </c>
      <c r="J74" s="25" t="s">
        <v>239</v>
      </c>
      <c r="K74" s="72">
        <v>1</v>
      </c>
      <c r="L74" s="84"/>
      <c r="M74" s="91"/>
      <c r="N74" s="91"/>
      <c r="O74" s="55"/>
      <c r="P74" s="86"/>
      <c r="Q74" s="55"/>
      <c r="R74" s="84"/>
      <c r="S74" s="93"/>
      <c r="T74" s="93"/>
      <c r="U74" s="55"/>
      <c r="V74" s="86"/>
      <c r="W74" s="75">
        <f t="shared" si="1"/>
        <v>0</v>
      </c>
    </row>
    <row r="75" spans="3:23" ht="17.399999999999999" x14ac:dyDescent="0.3">
      <c r="C75" s="177" t="s">
        <v>143</v>
      </c>
      <c r="D75" s="178"/>
      <c r="E75" s="62" t="s">
        <v>157</v>
      </c>
      <c r="F75" s="82">
        <v>2</v>
      </c>
      <c r="G75" s="57"/>
      <c r="H75" s="68">
        <v>45931</v>
      </c>
      <c r="I75" s="25" t="s">
        <v>116</v>
      </c>
      <c r="J75" s="25" t="s">
        <v>239</v>
      </c>
      <c r="K75" s="72">
        <v>1</v>
      </c>
      <c r="L75" s="84"/>
      <c r="M75" s="91"/>
      <c r="N75" s="55"/>
      <c r="O75" s="91"/>
      <c r="P75" s="86"/>
      <c r="Q75" s="55"/>
      <c r="R75" s="84"/>
      <c r="S75" s="93"/>
      <c r="T75" s="55"/>
      <c r="U75" s="93"/>
      <c r="V75" s="86"/>
      <c r="W75" s="75">
        <f>(K75*L75)+(K75*N75)+(K75*P75)+(K75*Q75)+(K75*R75)+(K75*T75)+(K75*V75)</f>
        <v>0</v>
      </c>
    </row>
    <row r="76" spans="3:23" ht="17.399999999999999" x14ac:dyDescent="0.3">
      <c r="C76" s="177" t="s">
        <v>143</v>
      </c>
      <c r="D76" s="178"/>
      <c r="E76" s="62" t="s">
        <v>87</v>
      </c>
      <c r="F76" s="82">
        <v>2</v>
      </c>
      <c r="G76" s="57"/>
      <c r="H76" s="68">
        <v>45931</v>
      </c>
      <c r="I76" s="25" t="s">
        <v>116</v>
      </c>
      <c r="J76" s="25" t="s">
        <v>239</v>
      </c>
      <c r="K76" s="72">
        <v>1</v>
      </c>
      <c r="L76" s="84"/>
      <c r="M76" s="91"/>
      <c r="N76" s="55"/>
      <c r="O76" s="91"/>
      <c r="P76" s="86"/>
      <c r="Q76" s="55"/>
      <c r="R76" s="84"/>
      <c r="S76" s="93"/>
      <c r="T76" s="55"/>
      <c r="U76" s="93"/>
      <c r="V76" s="86"/>
      <c r="W76" s="75">
        <f>(K76*L76)+(K76*N76)+(K76*P76)+(K76*Q76)+(K76*R76)+(K76*T76)+(K76*V76)</f>
        <v>0</v>
      </c>
    </row>
    <row r="77" spans="3:23" ht="17.399999999999999" x14ac:dyDescent="0.3">
      <c r="C77" s="177" t="s">
        <v>144</v>
      </c>
      <c r="D77" s="178"/>
      <c r="E77" s="62" t="s">
        <v>158</v>
      </c>
      <c r="F77" s="82">
        <v>1</v>
      </c>
      <c r="G77" s="57"/>
      <c r="H77" s="68">
        <v>45931</v>
      </c>
      <c r="I77" s="25" t="s">
        <v>116</v>
      </c>
      <c r="J77" s="25" t="s">
        <v>239</v>
      </c>
      <c r="K77" s="72">
        <v>1</v>
      </c>
      <c r="L77" s="84"/>
      <c r="M77" s="55"/>
      <c r="N77" s="91"/>
      <c r="O77" s="91"/>
      <c r="P77" s="86"/>
      <c r="Q77" s="55"/>
      <c r="R77" s="84"/>
      <c r="S77" s="55"/>
      <c r="T77" s="93"/>
      <c r="U77" s="93"/>
      <c r="V77" s="86"/>
      <c r="W77" s="75">
        <f>(K77*L77)+(K77*M77)+(K77*P77)+(K77*Q77)+(K77*R77)+(K77*S77)+(K77*V77)</f>
        <v>0</v>
      </c>
    </row>
    <row r="78" spans="3:23" ht="17.399999999999999" x14ac:dyDescent="0.3">
      <c r="C78" s="177" t="s">
        <v>145</v>
      </c>
      <c r="D78" s="178"/>
      <c r="E78" s="62" t="s">
        <v>159</v>
      </c>
      <c r="F78" s="82">
        <v>3</v>
      </c>
      <c r="G78" s="57"/>
      <c r="H78" s="68">
        <v>45931</v>
      </c>
      <c r="I78" s="25" t="s">
        <v>116</v>
      </c>
      <c r="J78" s="25" t="s">
        <v>239</v>
      </c>
      <c r="K78" s="72">
        <v>1</v>
      </c>
      <c r="L78" s="84"/>
      <c r="M78" s="91"/>
      <c r="N78" s="91"/>
      <c r="O78" s="55"/>
      <c r="P78" s="86"/>
      <c r="Q78" s="55"/>
      <c r="R78" s="84"/>
      <c r="S78" s="93"/>
      <c r="T78" s="93"/>
      <c r="U78" s="55"/>
      <c r="V78" s="86"/>
      <c r="W78" s="75">
        <f>(K78*L78)+(K78*O78)+(K78*P78)+(K78*Q78)+(K78*R78)+(K78*U78)+(K78*V78)</f>
        <v>0</v>
      </c>
    </row>
    <row r="79" spans="3:23" ht="17.399999999999999" x14ac:dyDescent="0.3">
      <c r="C79" s="177" t="s">
        <v>146</v>
      </c>
      <c r="D79" s="178"/>
      <c r="E79" s="62" t="s">
        <v>160</v>
      </c>
      <c r="F79" s="82">
        <v>1</v>
      </c>
      <c r="G79" s="57"/>
      <c r="H79" s="68">
        <v>45931</v>
      </c>
      <c r="I79" s="25" t="s">
        <v>116</v>
      </c>
      <c r="J79" s="25" t="s">
        <v>239</v>
      </c>
      <c r="K79" s="72">
        <v>1</v>
      </c>
      <c r="L79" s="84"/>
      <c r="M79" s="55"/>
      <c r="N79" s="91"/>
      <c r="O79" s="91"/>
      <c r="P79" s="86"/>
      <c r="Q79" s="55"/>
      <c r="R79" s="84"/>
      <c r="S79" s="55"/>
      <c r="T79" s="93"/>
      <c r="U79" s="93"/>
      <c r="V79" s="86"/>
      <c r="W79" s="75">
        <f t="shared" ref="W79:W84" si="2">(K79*L79)+(K79*M79)+(K79*P79)+(K79*Q79)+(K79*R79)+(K79*S79)+(K79*V79)</f>
        <v>0</v>
      </c>
    </row>
    <row r="80" spans="3:23" ht="17.399999999999999" x14ac:dyDescent="0.3">
      <c r="C80" s="177" t="s">
        <v>146</v>
      </c>
      <c r="D80" s="178"/>
      <c r="E80" s="62" t="s">
        <v>161</v>
      </c>
      <c r="F80" s="82">
        <v>1</v>
      </c>
      <c r="G80" s="57"/>
      <c r="H80" s="68">
        <v>45931</v>
      </c>
      <c r="I80" s="25" t="s">
        <v>116</v>
      </c>
      <c r="J80" s="25" t="s">
        <v>239</v>
      </c>
      <c r="K80" s="72">
        <v>1</v>
      </c>
      <c r="L80" s="84"/>
      <c r="M80" s="55"/>
      <c r="N80" s="91"/>
      <c r="O80" s="91"/>
      <c r="P80" s="86"/>
      <c r="Q80" s="55"/>
      <c r="R80" s="84"/>
      <c r="S80" s="55"/>
      <c r="T80" s="93"/>
      <c r="U80" s="93"/>
      <c r="V80" s="86"/>
      <c r="W80" s="75">
        <f t="shared" si="2"/>
        <v>0</v>
      </c>
    </row>
    <row r="81" spans="3:23" ht="17.399999999999999" x14ac:dyDescent="0.3">
      <c r="C81" s="177" t="s">
        <v>146</v>
      </c>
      <c r="D81" s="178"/>
      <c r="E81" s="58" t="s">
        <v>162</v>
      </c>
      <c r="F81" s="82">
        <v>1</v>
      </c>
      <c r="G81" s="57"/>
      <c r="H81" s="68">
        <v>45931</v>
      </c>
      <c r="I81" s="25" t="s">
        <v>116</v>
      </c>
      <c r="J81" s="25" t="s">
        <v>239</v>
      </c>
      <c r="K81" s="72">
        <v>1</v>
      </c>
      <c r="L81" s="84"/>
      <c r="M81" s="55"/>
      <c r="N81" s="91"/>
      <c r="O81" s="91"/>
      <c r="P81" s="86"/>
      <c r="Q81" s="55"/>
      <c r="R81" s="84"/>
      <c r="S81" s="55"/>
      <c r="T81" s="93"/>
      <c r="U81" s="93"/>
      <c r="V81" s="86"/>
      <c r="W81" s="75">
        <f t="shared" si="2"/>
        <v>0</v>
      </c>
    </row>
    <row r="82" spans="3:23" ht="17.399999999999999" x14ac:dyDescent="0.3">
      <c r="C82" s="177" t="s">
        <v>146</v>
      </c>
      <c r="D82" s="178"/>
      <c r="E82" s="62" t="s">
        <v>163</v>
      </c>
      <c r="F82" s="82">
        <v>1</v>
      </c>
      <c r="G82" s="57"/>
      <c r="H82" s="68">
        <v>45931</v>
      </c>
      <c r="I82" s="25" t="s">
        <v>116</v>
      </c>
      <c r="J82" s="25" t="s">
        <v>239</v>
      </c>
      <c r="K82" s="72">
        <v>1</v>
      </c>
      <c r="L82" s="84"/>
      <c r="M82" s="55"/>
      <c r="N82" s="91"/>
      <c r="O82" s="91"/>
      <c r="P82" s="86"/>
      <c r="Q82" s="55"/>
      <c r="R82" s="84"/>
      <c r="S82" s="55"/>
      <c r="T82" s="93"/>
      <c r="U82" s="93"/>
      <c r="V82" s="86"/>
      <c r="W82" s="75">
        <f t="shared" si="2"/>
        <v>0</v>
      </c>
    </row>
    <row r="83" spans="3:23" ht="17.399999999999999" x14ac:dyDescent="0.3">
      <c r="C83" s="177" t="s">
        <v>147</v>
      </c>
      <c r="D83" s="178"/>
      <c r="E83" s="62" t="s">
        <v>164</v>
      </c>
      <c r="F83" s="82">
        <v>1</v>
      </c>
      <c r="G83" s="57"/>
      <c r="H83" s="68">
        <v>45931</v>
      </c>
      <c r="I83" s="25" t="s">
        <v>116</v>
      </c>
      <c r="J83" s="25" t="s">
        <v>239</v>
      </c>
      <c r="K83" s="72">
        <v>1</v>
      </c>
      <c r="L83" s="84"/>
      <c r="M83" s="55"/>
      <c r="N83" s="91"/>
      <c r="O83" s="91"/>
      <c r="P83" s="86"/>
      <c r="Q83" s="55"/>
      <c r="R83" s="84"/>
      <c r="S83" s="55"/>
      <c r="T83" s="93"/>
      <c r="U83" s="93"/>
      <c r="V83" s="86"/>
      <c r="W83" s="75">
        <f t="shared" si="2"/>
        <v>0</v>
      </c>
    </row>
    <row r="84" spans="3:23" ht="17.399999999999999" x14ac:dyDescent="0.3">
      <c r="C84" s="177" t="s">
        <v>148</v>
      </c>
      <c r="D84" s="178"/>
      <c r="E84" s="62" t="s">
        <v>96</v>
      </c>
      <c r="F84" s="82">
        <v>1</v>
      </c>
      <c r="G84" s="57"/>
      <c r="H84" s="68">
        <v>45931</v>
      </c>
      <c r="I84" s="25" t="s">
        <v>116</v>
      </c>
      <c r="J84" s="25" t="s">
        <v>239</v>
      </c>
      <c r="K84" s="72">
        <v>1</v>
      </c>
      <c r="L84" s="84"/>
      <c r="M84" s="55"/>
      <c r="N84" s="91"/>
      <c r="O84" s="91"/>
      <c r="P84" s="86"/>
      <c r="Q84" s="55"/>
      <c r="R84" s="84"/>
      <c r="S84" s="55"/>
      <c r="T84" s="93"/>
      <c r="U84" s="93"/>
      <c r="V84" s="86"/>
      <c r="W84" s="75">
        <f t="shared" si="2"/>
        <v>0</v>
      </c>
    </row>
    <row r="85" spans="3:23" ht="17.399999999999999" x14ac:dyDescent="0.3">
      <c r="C85" s="177" t="s">
        <v>149</v>
      </c>
      <c r="D85" s="178"/>
      <c r="E85" s="62" t="s">
        <v>165</v>
      </c>
      <c r="F85" s="82">
        <v>2</v>
      </c>
      <c r="G85" s="57"/>
      <c r="H85" s="68">
        <v>45931</v>
      </c>
      <c r="I85" s="25" t="s">
        <v>116</v>
      </c>
      <c r="J85" s="25" t="s">
        <v>239</v>
      </c>
      <c r="K85" s="72">
        <v>1</v>
      </c>
      <c r="L85" s="84"/>
      <c r="M85" s="91"/>
      <c r="N85" s="55"/>
      <c r="O85" s="91"/>
      <c r="P85" s="86"/>
      <c r="Q85" s="55"/>
      <c r="R85" s="84"/>
      <c r="S85" s="93"/>
      <c r="T85" s="55"/>
      <c r="U85" s="93"/>
      <c r="V85" s="86"/>
      <c r="W85" s="75">
        <f>(K85*L85)+(K85*N85)+(K85*P85)+(K85*Q85)+(K85*R85)+(K85*T85)+(K85*V85)</f>
        <v>0</v>
      </c>
    </row>
    <row r="86" spans="3:23" ht="17.399999999999999" x14ac:dyDescent="0.3">
      <c r="C86" s="177" t="s">
        <v>149</v>
      </c>
      <c r="D86" s="178"/>
      <c r="E86" s="62" t="s">
        <v>166</v>
      </c>
      <c r="F86" s="82">
        <v>2</v>
      </c>
      <c r="G86" s="57"/>
      <c r="H86" s="68">
        <v>45931</v>
      </c>
      <c r="I86" s="25" t="s">
        <v>116</v>
      </c>
      <c r="J86" s="25" t="s">
        <v>239</v>
      </c>
      <c r="K86" s="72">
        <v>1</v>
      </c>
      <c r="L86" s="84"/>
      <c r="M86" s="91"/>
      <c r="N86" s="55"/>
      <c r="O86" s="91"/>
      <c r="P86" s="86"/>
      <c r="Q86" s="55"/>
      <c r="R86" s="84"/>
      <c r="S86" s="93"/>
      <c r="T86" s="55"/>
      <c r="U86" s="93"/>
      <c r="V86" s="86"/>
      <c r="W86" s="75">
        <f>(K86*L86)+(K86*N86)+(K86*P86)+(K86*Q86)+(K86*R86)+(K86*T86)+(K86*V86)</f>
        <v>0</v>
      </c>
    </row>
    <row r="87" spans="3:23" ht="17.399999999999999" x14ac:dyDescent="0.3">
      <c r="C87" s="177" t="s">
        <v>150</v>
      </c>
      <c r="D87" s="178"/>
      <c r="E87" s="62" t="s">
        <v>167</v>
      </c>
      <c r="F87" s="82">
        <v>1</v>
      </c>
      <c r="G87" s="57"/>
      <c r="H87" s="68">
        <v>45931</v>
      </c>
      <c r="I87" s="25" t="s">
        <v>116</v>
      </c>
      <c r="J87" s="25" t="s">
        <v>239</v>
      </c>
      <c r="K87" s="72">
        <v>1</v>
      </c>
      <c r="L87" s="84"/>
      <c r="M87" s="55"/>
      <c r="N87" s="91"/>
      <c r="O87" s="91"/>
      <c r="P87" s="86"/>
      <c r="Q87" s="55"/>
      <c r="R87" s="84"/>
      <c r="S87" s="55"/>
      <c r="T87" s="93"/>
      <c r="U87" s="93"/>
      <c r="V87" s="86"/>
      <c r="W87" s="75">
        <f t="shared" ref="W87:W94" si="3">(K87*L87)+(K87*M87)+(K87*P87)+(K87*Q87)+(K87*R87)+(K87*S87)+(K87*V87)</f>
        <v>0</v>
      </c>
    </row>
    <row r="88" spans="3:23" ht="17.399999999999999" x14ac:dyDescent="0.3">
      <c r="C88" s="177" t="s">
        <v>151</v>
      </c>
      <c r="D88" s="178"/>
      <c r="E88" s="62" t="s">
        <v>168</v>
      </c>
      <c r="F88" s="82">
        <v>1</v>
      </c>
      <c r="G88" s="57"/>
      <c r="H88" s="68">
        <v>45931</v>
      </c>
      <c r="I88" s="25" t="s">
        <v>116</v>
      </c>
      <c r="J88" s="25" t="s">
        <v>239</v>
      </c>
      <c r="K88" s="72">
        <v>1</v>
      </c>
      <c r="L88" s="84"/>
      <c r="M88" s="55"/>
      <c r="N88" s="91"/>
      <c r="O88" s="91"/>
      <c r="P88" s="86"/>
      <c r="Q88" s="55"/>
      <c r="R88" s="84"/>
      <c r="S88" s="55"/>
      <c r="T88" s="93"/>
      <c r="U88" s="93"/>
      <c r="V88" s="86"/>
      <c r="W88" s="75">
        <f t="shared" si="3"/>
        <v>0</v>
      </c>
    </row>
    <row r="89" spans="3:23" ht="17.399999999999999" x14ac:dyDescent="0.3">
      <c r="C89" s="177" t="s">
        <v>152</v>
      </c>
      <c r="D89" s="178"/>
      <c r="E89" s="62" t="s">
        <v>169</v>
      </c>
      <c r="F89" s="82">
        <v>1</v>
      </c>
      <c r="G89" s="57"/>
      <c r="H89" s="68">
        <v>45931</v>
      </c>
      <c r="I89" s="25" t="s">
        <v>116</v>
      </c>
      <c r="J89" s="25" t="s">
        <v>239</v>
      </c>
      <c r="K89" s="72">
        <v>1</v>
      </c>
      <c r="L89" s="84"/>
      <c r="M89" s="55"/>
      <c r="N89" s="91"/>
      <c r="O89" s="91"/>
      <c r="P89" s="86"/>
      <c r="Q89" s="55"/>
      <c r="R89" s="84"/>
      <c r="S89" s="55"/>
      <c r="T89" s="93"/>
      <c r="U89" s="93"/>
      <c r="V89" s="86"/>
      <c r="W89" s="75">
        <f t="shared" si="3"/>
        <v>0</v>
      </c>
    </row>
    <row r="90" spans="3:23" ht="17.399999999999999" x14ac:dyDescent="0.3">
      <c r="C90" s="177" t="s">
        <v>170</v>
      </c>
      <c r="D90" s="178" t="s">
        <v>170</v>
      </c>
      <c r="E90" s="62" t="s">
        <v>96</v>
      </c>
      <c r="F90" s="82">
        <v>1</v>
      </c>
      <c r="G90" s="57"/>
      <c r="H90" s="68">
        <v>45931</v>
      </c>
      <c r="I90" s="25" t="s">
        <v>116</v>
      </c>
      <c r="J90" s="25" t="s">
        <v>239</v>
      </c>
      <c r="K90" s="72">
        <v>1</v>
      </c>
      <c r="L90" s="84"/>
      <c r="M90" s="55"/>
      <c r="N90" s="91"/>
      <c r="O90" s="91"/>
      <c r="P90" s="86"/>
      <c r="Q90" s="55"/>
      <c r="R90" s="84"/>
      <c r="S90" s="55"/>
      <c r="T90" s="93"/>
      <c r="U90" s="93"/>
      <c r="V90" s="86"/>
      <c r="W90" s="75">
        <f t="shared" si="3"/>
        <v>0</v>
      </c>
    </row>
    <row r="91" spans="3:23" ht="17.399999999999999" x14ac:dyDescent="0.3">
      <c r="C91" s="177" t="s">
        <v>170</v>
      </c>
      <c r="D91" s="178" t="s">
        <v>170</v>
      </c>
      <c r="E91" s="62" t="s">
        <v>185</v>
      </c>
      <c r="F91" s="82">
        <v>1</v>
      </c>
      <c r="G91" s="57"/>
      <c r="H91" s="68">
        <v>45931</v>
      </c>
      <c r="I91" s="25" t="s">
        <v>116</v>
      </c>
      <c r="J91" s="25" t="s">
        <v>239</v>
      </c>
      <c r="K91" s="72">
        <v>1</v>
      </c>
      <c r="L91" s="84"/>
      <c r="M91" s="55"/>
      <c r="N91" s="91"/>
      <c r="O91" s="91"/>
      <c r="P91" s="86"/>
      <c r="Q91" s="55"/>
      <c r="R91" s="84"/>
      <c r="S91" s="55"/>
      <c r="T91" s="93"/>
      <c r="U91" s="93"/>
      <c r="V91" s="86"/>
      <c r="W91" s="75">
        <f t="shared" si="3"/>
        <v>0</v>
      </c>
    </row>
    <row r="92" spans="3:23" ht="17.399999999999999" x14ac:dyDescent="0.3">
      <c r="C92" s="177" t="s">
        <v>171</v>
      </c>
      <c r="D92" s="178"/>
      <c r="E92" s="62" t="s">
        <v>96</v>
      </c>
      <c r="F92" s="82">
        <v>1</v>
      </c>
      <c r="G92" s="57"/>
      <c r="H92" s="68">
        <v>45931</v>
      </c>
      <c r="I92" s="25" t="s">
        <v>116</v>
      </c>
      <c r="J92" s="25" t="s">
        <v>239</v>
      </c>
      <c r="K92" s="72">
        <v>1</v>
      </c>
      <c r="L92" s="84"/>
      <c r="M92" s="55"/>
      <c r="N92" s="91"/>
      <c r="O92" s="91"/>
      <c r="P92" s="86"/>
      <c r="Q92" s="55"/>
      <c r="R92" s="84"/>
      <c r="S92" s="55"/>
      <c r="T92" s="93"/>
      <c r="U92" s="93"/>
      <c r="V92" s="86"/>
      <c r="W92" s="75">
        <f t="shared" si="3"/>
        <v>0</v>
      </c>
    </row>
    <row r="93" spans="3:23" ht="17.399999999999999" x14ac:dyDescent="0.3">
      <c r="C93" s="177" t="s">
        <v>172</v>
      </c>
      <c r="D93" s="178"/>
      <c r="E93" s="62" t="s">
        <v>186</v>
      </c>
      <c r="F93" s="82">
        <v>1</v>
      </c>
      <c r="G93" s="57"/>
      <c r="H93" s="68">
        <v>45931</v>
      </c>
      <c r="I93" s="25" t="s">
        <v>116</v>
      </c>
      <c r="J93" s="25" t="s">
        <v>239</v>
      </c>
      <c r="K93" s="72">
        <v>1</v>
      </c>
      <c r="L93" s="84"/>
      <c r="M93" s="55"/>
      <c r="N93" s="91"/>
      <c r="O93" s="91"/>
      <c r="P93" s="86"/>
      <c r="Q93" s="55"/>
      <c r="R93" s="84"/>
      <c r="S93" s="55"/>
      <c r="T93" s="93"/>
      <c r="U93" s="93"/>
      <c r="V93" s="86"/>
      <c r="W93" s="75">
        <f t="shared" si="3"/>
        <v>0</v>
      </c>
    </row>
    <row r="94" spans="3:23" ht="17.399999999999999" x14ac:dyDescent="0.3">
      <c r="C94" s="177" t="s">
        <v>173</v>
      </c>
      <c r="D94" s="178"/>
      <c r="E94" s="62" t="s">
        <v>187</v>
      </c>
      <c r="F94" s="82">
        <v>1</v>
      </c>
      <c r="G94" s="57"/>
      <c r="H94" s="68">
        <v>45931</v>
      </c>
      <c r="I94" s="25" t="s">
        <v>116</v>
      </c>
      <c r="J94" s="25" t="s">
        <v>239</v>
      </c>
      <c r="K94" s="72">
        <v>1</v>
      </c>
      <c r="L94" s="84"/>
      <c r="M94" s="55"/>
      <c r="N94" s="91"/>
      <c r="O94" s="91"/>
      <c r="P94" s="86"/>
      <c r="Q94" s="55"/>
      <c r="R94" s="84"/>
      <c r="S94" s="55"/>
      <c r="T94" s="93"/>
      <c r="U94" s="93"/>
      <c r="V94" s="86"/>
      <c r="W94" s="75">
        <f t="shared" si="3"/>
        <v>0</v>
      </c>
    </row>
    <row r="95" spans="3:23" ht="17.399999999999999" x14ac:dyDescent="0.3">
      <c r="C95" s="177" t="s">
        <v>174</v>
      </c>
      <c r="D95" s="178"/>
      <c r="E95" s="62" t="s">
        <v>131</v>
      </c>
      <c r="F95" s="82">
        <v>2</v>
      </c>
      <c r="G95" s="57"/>
      <c r="H95" s="68">
        <v>45931</v>
      </c>
      <c r="I95" s="25" t="s">
        <v>116</v>
      </c>
      <c r="J95" s="25" t="s">
        <v>239</v>
      </c>
      <c r="K95" s="72">
        <v>1</v>
      </c>
      <c r="L95" s="84"/>
      <c r="M95" s="91"/>
      <c r="N95" s="55"/>
      <c r="O95" s="91"/>
      <c r="P95" s="86"/>
      <c r="Q95" s="55"/>
      <c r="R95" s="84"/>
      <c r="S95" s="93"/>
      <c r="T95" s="55"/>
      <c r="U95" s="93"/>
      <c r="V95" s="86"/>
      <c r="W95" s="75">
        <f>(K95*L95)+(K95*N95)+(K95*P95)+(K95*Q95)+(K95*R95)+(K95*T95)+(K95*V95)</f>
        <v>0</v>
      </c>
    </row>
    <row r="96" spans="3:23" ht="17.399999999999999" x14ac:dyDescent="0.3">
      <c r="C96" s="177" t="s">
        <v>174</v>
      </c>
      <c r="D96" s="178"/>
      <c r="E96" s="62" t="s">
        <v>132</v>
      </c>
      <c r="F96" s="82">
        <v>2</v>
      </c>
      <c r="G96" s="57"/>
      <c r="H96" s="68">
        <v>45931</v>
      </c>
      <c r="I96" s="25" t="s">
        <v>116</v>
      </c>
      <c r="J96" s="25" t="s">
        <v>239</v>
      </c>
      <c r="K96" s="72">
        <v>1</v>
      </c>
      <c r="L96" s="84"/>
      <c r="M96" s="91"/>
      <c r="N96" s="55"/>
      <c r="O96" s="91"/>
      <c r="P96" s="86"/>
      <c r="Q96" s="55"/>
      <c r="R96" s="84"/>
      <c r="S96" s="93"/>
      <c r="T96" s="55"/>
      <c r="U96" s="93"/>
      <c r="V96" s="86"/>
      <c r="W96" s="75">
        <f>(K96*L96)+(K96*N96)+(K96*P96)+(K96*Q96)+(K96*R96)+(K96*T96)+(K96*V96)</f>
        <v>0</v>
      </c>
    </row>
    <row r="97" spans="3:23" ht="17.399999999999999" x14ac:dyDescent="0.3">
      <c r="C97" s="177" t="s">
        <v>175</v>
      </c>
      <c r="D97" s="178"/>
      <c r="E97" s="62" t="s">
        <v>188</v>
      </c>
      <c r="F97" s="82">
        <v>1</v>
      </c>
      <c r="G97" s="57"/>
      <c r="H97" s="68">
        <v>45931</v>
      </c>
      <c r="I97" s="25" t="s">
        <v>116</v>
      </c>
      <c r="J97" s="25" t="s">
        <v>239</v>
      </c>
      <c r="K97" s="72">
        <v>1</v>
      </c>
      <c r="L97" s="84"/>
      <c r="M97" s="55"/>
      <c r="N97" s="91"/>
      <c r="O97" s="91"/>
      <c r="P97" s="86"/>
      <c r="Q97" s="55"/>
      <c r="R97" s="84"/>
      <c r="S97" s="55"/>
      <c r="T97" s="93"/>
      <c r="U97" s="93"/>
      <c r="V97" s="86"/>
      <c r="W97" s="75">
        <f>(K97*L97)+(K97*M97)+(K97*P97)+(K97*Q97)+(K97*R97)+(K97*S97)+(K97*V97)</f>
        <v>0</v>
      </c>
    </row>
    <row r="98" spans="3:23" ht="17.399999999999999" x14ac:dyDescent="0.3">
      <c r="C98" s="177" t="s">
        <v>174</v>
      </c>
      <c r="D98" s="178"/>
      <c r="E98" s="62" t="s">
        <v>189</v>
      </c>
      <c r="F98" s="82">
        <v>1</v>
      </c>
      <c r="G98" s="57"/>
      <c r="H98" s="68">
        <v>45931</v>
      </c>
      <c r="I98" s="25" t="s">
        <v>116</v>
      </c>
      <c r="J98" s="25" t="s">
        <v>239</v>
      </c>
      <c r="K98" s="72">
        <v>1</v>
      </c>
      <c r="L98" s="84"/>
      <c r="M98" s="55"/>
      <c r="N98" s="91"/>
      <c r="O98" s="91"/>
      <c r="P98" s="86"/>
      <c r="Q98" s="55"/>
      <c r="R98" s="84"/>
      <c r="S98" s="55"/>
      <c r="T98" s="93"/>
      <c r="U98" s="93"/>
      <c r="V98" s="86"/>
      <c r="W98" s="75">
        <f>(K98*L98)+(K98*M98)+(K98*P98)+(K98*Q98)+(K98*R98)+(K98*S98)+(K98*V98)</f>
        <v>0</v>
      </c>
    </row>
    <row r="99" spans="3:23" ht="17.399999999999999" x14ac:dyDescent="0.3">
      <c r="C99" s="177" t="s">
        <v>176</v>
      </c>
      <c r="D99" s="178"/>
      <c r="E99" s="62" t="s">
        <v>190</v>
      </c>
      <c r="F99" s="82">
        <v>1</v>
      </c>
      <c r="G99" s="57"/>
      <c r="H99" s="68">
        <v>45931</v>
      </c>
      <c r="I99" s="25" t="s">
        <v>116</v>
      </c>
      <c r="J99" s="25" t="s">
        <v>239</v>
      </c>
      <c r="K99" s="72">
        <v>1</v>
      </c>
      <c r="L99" s="84"/>
      <c r="M99" s="55"/>
      <c r="N99" s="91"/>
      <c r="O99" s="91"/>
      <c r="P99" s="86"/>
      <c r="Q99" s="55"/>
      <c r="R99" s="84"/>
      <c r="S99" s="55"/>
      <c r="T99" s="93"/>
      <c r="U99" s="93"/>
      <c r="V99" s="86"/>
      <c r="W99" s="75">
        <f>(K99*L99)+(K99*M99)+(K99*P99)+(K99*Q99)+(K99*R99)+(K99*S99)+(K99*V99)</f>
        <v>0</v>
      </c>
    </row>
    <row r="100" spans="3:23" ht="17.399999999999999" x14ac:dyDescent="0.3">
      <c r="C100" s="177" t="s">
        <v>177</v>
      </c>
      <c r="D100" s="178"/>
      <c r="E100" s="62" t="s">
        <v>191</v>
      </c>
      <c r="F100" s="82">
        <v>1</v>
      </c>
      <c r="G100" s="57"/>
      <c r="H100" s="68">
        <v>45931</v>
      </c>
      <c r="I100" s="25" t="s">
        <v>116</v>
      </c>
      <c r="J100" s="25" t="s">
        <v>239</v>
      </c>
      <c r="K100" s="72">
        <v>1</v>
      </c>
      <c r="L100" s="84"/>
      <c r="M100" s="55"/>
      <c r="N100" s="91"/>
      <c r="O100" s="91"/>
      <c r="P100" s="86"/>
      <c r="Q100" s="55"/>
      <c r="R100" s="84"/>
      <c r="S100" s="55"/>
      <c r="T100" s="93"/>
      <c r="U100" s="93"/>
      <c r="V100" s="86"/>
      <c r="W100" s="75">
        <f>(K100*L100)+(K100*M100)+(K100*P100)+(K100*Q100)+(K100*R100)+(K100*S100)+(K100*V100)</f>
        <v>0</v>
      </c>
    </row>
    <row r="101" spans="3:23" ht="17.399999999999999" x14ac:dyDescent="0.3">
      <c r="C101" s="177" t="s">
        <v>177</v>
      </c>
      <c r="D101" s="178"/>
      <c r="E101" s="62" t="s">
        <v>192</v>
      </c>
      <c r="F101" s="82">
        <v>2</v>
      </c>
      <c r="G101" s="57"/>
      <c r="H101" s="68">
        <v>45931</v>
      </c>
      <c r="I101" s="25" t="s">
        <v>116</v>
      </c>
      <c r="J101" s="25" t="s">
        <v>239</v>
      </c>
      <c r="K101" s="72">
        <v>1</v>
      </c>
      <c r="L101" s="84"/>
      <c r="M101" s="91"/>
      <c r="N101" s="55"/>
      <c r="O101" s="91"/>
      <c r="P101" s="86"/>
      <c r="Q101" s="55"/>
      <c r="R101" s="84"/>
      <c r="S101" s="93"/>
      <c r="T101" s="55"/>
      <c r="U101" s="93"/>
      <c r="V101" s="86"/>
      <c r="W101" s="75">
        <f>(K101*L101)+(K101*N101)+(K101*P101)+(K101*Q101)+(K101*R101)+(K101*T101)+(K101*V101)</f>
        <v>0</v>
      </c>
    </row>
    <row r="102" spans="3:23" ht="17.399999999999999" x14ac:dyDescent="0.3">
      <c r="C102" s="177" t="s">
        <v>177</v>
      </c>
      <c r="D102" s="178"/>
      <c r="E102" s="62" t="s">
        <v>193</v>
      </c>
      <c r="F102" s="82">
        <v>2</v>
      </c>
      <c r="G102" s="57"/>
      <c r="H102" s="68">
        <v>45931</v>
      </c>
      <c r="I102" s="25" t="s">
        <v>116</v>
      </c>
      <c r="J102" s="25" t="s">
        <v>239</v>
      </c>
      <c r="K102" s="72">
        <v>1</v>
      </c>
      <c r="L102" s="84"/>
      <c r="M102" s="91"/>
      <c r="N102" s="55"/>
      <c r="O102" s="91"/>
      <c r="P102" s="86"/>
      <c r="Q102" s="55"/>
      <c r="R102" s="84"/>
      <c r="S102" s="93"/>
      <c r="T102" s="55"/>
      <c r="U102" s="93"/>
      <c r="V102" s="86"/>
      <c r="W102" s="75">
        <f>(K102*L102)+(K102*N102)+(K102*P102)+(K102*Q102)+(K102*R102)+(K102*T102)+(K102*V102)</f>
        <v>0</v>
      </c>
    </row>
    <row r="103" spans="3:23" ht="17.399999999999999" x14ac:dyDescent="0.3">
      <c r="C103" s="177" t="s">
        <v>178</v>
      </c>
      <c r="D103" s="178"/>
      <c r="E103" s="62" t="s">
        <v>194</v>
      </c>
      <c r="F103" s="82">
        <v>1</v>
      </c>
      <c r="G103" s="57"/>
      <c r="H103" s="68">
        <v>45931</v>
      </c>
      <c r="I103" s="25" t="s">
        <v>116</v>
      </c>
      <c r="J103" s="25" t="s">
        <v>239</v>
      </c>
      <c r="K103" s="72">
        <v>1</v>
      </c>
      <c r="L103" s="84"/>
      <c r="M103" s="55"/>
      <c r="N103" s="91"/>
      <c r="O103" s="91"/>
      <c r="P103" s="86"/>
      <c r="Q103" s="55"/>
      <c r="R103" s="84"/>
      <c r="S103" s="55"/>
      <c r="T103" s="93"/>
      <c r="U103" s="93"/>
      <c r="V103" s="86"/>
      <c r="W103" s="75">
        <f>(K103*L103)+(K103*M103)+(K103*P103)+(K103*Q103)+(K103*R103)+(K103*S103)+(K103*V103)</f>
        <v>0</v>
      </c>
    </row>
    <row r="104" spans="3:23" ht="17.399999999999999" x14ac:dyDescent="0.3">
      <c r="C104" s="177" t="s">
        <v>179</v>
      </c>
      <c r="D104" s="178"/>
      <c r="E104" s="62" t="s">
        <v>195</v>
      </c>
      <c r="F104" s="82">
        <v>1</v>
      </c>
      <c r="G104" s="57"/>
      <c r="H104" s="68">
        <v>45931</v>
      </c>
      <c r="I104" s="25" t="s">
        <v>116</v>
      </c>
      <c r="J104" s="25" t="s">
        <v>239</v>
      </c>
      <c r="K104" s="72">
        <v>1</v>
      </c>
      <c r="L104" s="84"/>
      <c r="M104" s="55"/>
      <c r="N104" s="91"/>
      <c r="O104" s="91"/>
      <c r="P104" s="86"/>
      <c r="Q104" s="55"/>
      <c r="R104" s="84"/>
      <c r="S104" s="55"/>
      <c r="T104" s="93"/>
      <c r="U104" s="93"/>
      <c r="V104" s="86"/>
      <c r="W104" s="75">
        <f>(K104*L104)+(K104*M104)+(K104*P104)+(K104*Q104)+(K104*R104)+(K104*S104)+(K104*V104)</f>
        <v>0</v>
      </c>
    </row>
    <row r="105" spans="3:23" ht="17.399999999999999" x14ac:dyDescent="0.3">
      <c r="C105" s="177" t="s">
        <v>180</v>
      </c>
      <c r="D105" s="178"/>
      <c r="E105" s="62" t="s">
        <v>196</v>
      </c>
      <c r="F105" s="82">
        <v>1</v>
      </c>
      <c r="G105" s="57"/>
      <c r="H105" s="68">
        <v>45931</v>
      </c>
      <c r="I105" s="25" t="s">
        <v>116</v>
      </c>
      <c r="J105" s="25" t="s">
        <v>239</v>
      </c>
      <c r="K105" s="72">
        <v>1</v>
      </c>
      <c r="L105" s="84"/>
      <c r="M105" s="55"/>
      <c r="N105" s="91"/>
      <c r="O105" s="91"/>
      <c r="P105" s="86"/>
      <c r="Q105" s="55"/>
      <c r="R105" s="84"/>
      <c r="S105" s="55"/>
      <c r="T105" s="93"/>
      <c r="U105" s="93"/>
      <c r="V105" s="86"/>
      <c r="W105" s="75">
        <f>(K105*L105)+(K105*M105)+(K105*P105)+(K105*Q105)+(K105*R105)+(K105*S105)+(K105*V105)</f>
        <v>0</v>
      </c>
    </row>
    <row r="106" spans="3:23" ht="17.399999999999999" x14ac:dyDescent="0.3">
      <c r="C106" s="177" t="s">
        <v>181</v>
      </c>
      <c r="D106" s="178"/>
      <c r="E106" s="62" t="s">
        <v>197</v>
      </c>
      <c r="F106" s="82">
        <v>1</v>
      </c>
      <c r="G106" s="57"/>
      <c r="H106" s="68">
        <v>45931</v>
      </c>
      <c r="I106" s="25" t="s">
        <v>116</v>
      </c>
      <c r="J106" s="25" t="s">
        <v>239</v>
      </c>
      <c r="K106" s="72">
        <v>1</v>
      </c>
      <c r="L106" s="84"/>
      <c r="M106" s="55"/>
      <c r="N106" s="91"/>
      <c r="O106" s="91"/>
      <c r="P106" s="86"/>
      <c r="Q106" s="55"/>
      <c r="R106" s="84"/>
      <c r="S106" s="55"/>
      <c r="T106" s="93"/>
      <c r="U106" s="93"/>
      <c r="V106" s="86"/>
      <c r="W106" s="75">
        <f>(K106*L106)+(K106*M106)+(K106*P106)+(K106*Q106)+(K106*R106)+(K106*S106)+(K106*V106)</f>
        <v>0</v>
      </c>
    </row>
    <row r="107" spans="3:23" ht="17.399999999999999" x14ac:dyDescent="0.3">
      <c r="C107" s="177" t="s">
        <v>182</v>
      </c>
      <c r="D107" s="178"/>
      <c r="E107" s="62" t="s">
        <v>198</v>
      </c>
      <c r="F107" s="82">
        <v>2</v>
      </c>
      <c r="G107" s="57"/>
      <c r="H107" s="68">
        <v>45931</v>
      </c>
      <c r="I107" s="25" t="s">
        <v>116</v>
      </c>
      <c r="J107" s="25" t="s">
        <v>239</v>
      </c>
      <c r="K107" s="72">
        <v>1</v>
      </c>
      <c r="L107" s="84"/>
      <c r="M107" s="91"/>
      <c r="N107" s="55"/>
      <c r="O107" s="91"/>
      <c r="P107" s="86"/>
      <c r="Q107" s="55"/>
      <c r="R107" s="84"/>
      <c r="S107" s="93"/>
      <c r="T107" s="55"/>
      <c r="U107" s="93"/>
      <c r="V107" s="86"/>
      <c r="W107" s="75">
        <f>(K107*L107)+(K107*N107)+(K107*P107)+(K107*Q107)+(K107*R107)+(K107*T107)+(K107*V107)</f>
        <v>0</v>
      </c>
    </row>
    <row r="108" spans="3:23" ht="17.399999999999999" x14ac:dyDescent="0.3">
      <c r="C108" s="177" t="s">
        <v>183</v>
      </c>
      <c r="D108" s="178"/>
      <c r="E108" s="62" t="s">
        <v>199</v>
      </c>
      <c r="F108" s="82">
        <v>1</v>
      </c>
      <c r="G108" s="57"/>
      <c r="H108" s="68">
        <v>45931</v>
      </c>
      <c r="I108" s="25" t="s">
        <v>116</v>
      </c>
      <c r="J108" s="25" t="s">
        <v>239</v>
      </c>
      <c r="K108" s="72">
        <v>1</v>
      </c>
      <c r="L108" s="84"/>
      <c r="M108" s="55"/>
      <c r="N108" s="91"/>
      <c r="O108" s="91"/>
      <c r="P108" s="86"/>
      <c r="Q108" s="55"/>
      <c r="R108" s="84"/>
      <c r="S108" s="55"/>
      <c r="T108" s="93"/>
      <c r="U108" s="93"/>
      <c r="V108" s="86"/>
      <c r="W108" s="75">
        <f>(K108*L108)+(K108*M108)+(K108*P108)+(K108*Q108)+(K108*R108)+(K108*S108)+(K108*V108)</f>
        <v>0</v>
      </c>
    </row>
    <row r="109" spans="3:23" ht="17.399999999999999" x14ac:dyDescent="0.3">
      <c r="C109" s="177" t="s">
        <v>59</v>
      </c>
      <c r="D109" s="178"/>
      <c r="E109" s="62" t="s">
        <v>160</v>
      </c>
      <c r="F109" s="82">
        <v>1</v>
      </c>
      <c r="G109" s="57"/>
      <c r="H109" s="68">
        <v>45931</v>
      </c>
      <c r="I109" s="25" t="s">
        <v>116</v>
      </c>
      <c r="J109" s="25" t="s">
        <v>239</v>
      </c>
      <c r="K109" s="72">
        <v>1</v>
      </c>
      <c r="L109" s="84"/>
      <c r="M109" s="55"/>
      <c r="N109" s="91"/>
      <c r="O109" s="91"/>
      <c r="P109" s="86"/>
      <c r="Q109" s="55"/>
      <c r="R109" s="84"/>
      <c r="S109" s="55"/>
      <c r="T109" s="93"/>
      <c r="U109" s="93"/>
      <c r="V109" s="86"/>
      <c r="W109" s="75">
        <f>(K109*L109)+(K109*M109)+(K109*P109)+(K109*Q109)+(K109*R109)+(K109*S109)+(K109*V109)</f>
        <v>0</v>
      </c>
    </row>
    <row r="110" spans="3:23" ht="17.399999999999999" x14ac:dyDescent="0.3">
      <c r="C110" s="177" t="s">
        <v>59</v>
      </c>
      <c r="D110" s="178"/>
      <c r="E110" s="62" t="s">
        <v>161</v>
      </c>
      <c r="F110" s="82">
        <v>1</v>
      </c>
      <c r="G110" s="57"/>
      <c r="H110" s="68">
        <v>45931</v>
      </c>
      <c r="I110" s="25" t="s">
        <v>116</v>
      </c>
      <c r="J110" s="25" t="s">
        <v>239</v>
      </c>
      <c r="K110" s="72">
        <v>1</v>
      </c>
      <c r="L110" s="84"/>
      <c r="M110" s="55"/>
      <c r="N110" s="91"/>
      <c r="O110" s="91"/>
      <c r="P110" s="86"/>
      <c r="Q110" s="55"/>
      <c r="R110" s="84"/>
      <c r="S110" s="55"/>
      <c r="T110" s="93"/>
      <c r="U110" s="93"/>
      <c r="V110" s="86"/>
      <c r="W110" s="75">
        <f>(K110*L110)+(K110*M110)+(K110*P110)+(K110*Q110)+(K110*R110)+(K110*S110)+(K110*V110)</f>
        <v>0</v>
      </c>
    </row>
    <row r="111" spans="3:23" ht="17.399999999999999" x14ac:dyDescent="0.3">
      <c r="C111" s="177" t="s">
        <v>184</v>
      </c>
      <c r="D111" s="178"/>
      <c r="E111" s="62" t="s">
        <v>97</v>
      </c>
      <c r="F111" s="82">
        <v>2</v>
      </c>
      <c r="G111" s="57"/>
      <c r="H111" s="68">
        <v>45931</v>
      </c>
      <c r="I111" s="25" t="s">
        <v>116</v>
      </c>
      <c r="J111" s="25" t="s">
        <v>239</v>
      </c>
      <c r="K111" s="72">
        <v>1</v>
      </c>
      <c r="L111" s="84"/>
      <c r="M111" s="91"/>
      <c r="N111" s="55"/>
      <c r="O111" s="91"/>
      <c r="P111" s="86"/>
      <c r="Q111" s="55"/>
      <c r="R111" s="84"/>
      <c r="S111" s="93"/>
      <c r="T111" s="55"/>
      <c r="U111" s="93"/>
      <c r="V111" s="86"/>
      <c r="W111" s="75">
        <f>(K111*L111)+(K111*N111)+(K111*P111)+(K111*Q111)+(K111*R111)+(K111*T111)+(K111*V111)</f>
        <v>0</v>
      </c>
    </row>
    <row r="112" spans="3:23" ht="17.399999999999999" x14ac:dyDescent="0.3">
      <c r="C112" s="179" t="s">
        <v>184</v>
      </c>
      <c r="D112" s="180"/>
      <c r="E112" s="64" t="s">
        <v>200</v>
      </c>
      <c r="F112" s="138">
        <v>3</v>
      </c>
      <c r="G112" s="66"/>
      <c r="H112" s="159">
        <v>45931</v>
      </c>
      <c r="I112" s="69" t="s">
        <v>116</v>
      </c>
      <c r="J112" s="69" t="s">
        <v>239</v>
      </c>
      <c r="K112" s="73">
        <v>1</v>
      </c>
      <c r="L112" s="85"/>
      <c r="M112" s="92"/>
      <c r="N112" s="92"/>
      <c r="O112" s="74"/>
      <c r="P112" s="87"/>
      <c r="Q112" s="74"/>
      <c r="R112" s="85"/>
      <c r="S112" s="94"/>
      <c r="T112" s="94"/>
      <c r="U112" s="74"/>
      <c r="V112" s="87"/>
      <c r="W112" s="76">
        <f>(K112*L112)+(K112*O112)+(K112*P112)+(K112*Q112)+(K112*R112)+(K112*U112)+(K112*V112)</f>
        <v>0</v>
      </c>
    </row>
    <row r="114" spans="3:23" ht="17.399999999999999" customHeight="1" x14ac:dyDescent="0.3">
      <c r="C114" s="181" t="s">
        <v>55</v>
      </c>
      <c r="D114" s="182"/>
      <c r="E114" s="182"/>
      <c r="F114" s="182"/>
      <c r="G114" s="182"/>
      <c r="H114" s="182"/>
      <c r="I114" s="182"/>
      <c r="J114" s="182"/>
      <c r="K114" s="51" t="s">
        <v>56</v>
      </c>
      <c r="L114" s="50" t="s">
        <v>57</v>
      </c>
      <c r="M114" s="50"/>
      <c r="N114" s="50"/>
      <c r="O114" s="50"/>
      <c r="P114" s="50"/>
      <c r="Q114" s="50"/>
      <c r="R114" s="50"/>
      <c r="S114" s="50"/>
      <c r="T114" s="50"/>
      <c r="U114" s="50"/>
      <c r="V114" s="50"/>
      <c r="W114" s="50"/>
    </row>
    <row r="115" spans="3:23" ht="17.399999999999999" customHeight="1" x14ac:dyDescent="0.3">
      <c r="C115" s="48"/>
      <c r="D115" s="48"/>
      <c r="E115" s="48"/>
      <c r="F115" s="48"/>
      <c r="G115" s="48"/>
      <c r="H115" s="48"/>
      <c r="I115" s="48"/>
      <c r="J115" s="48"/>
      <c r="K115" s="16"/>
      <c r="L115" s="17"/>
      <c r="M115" s="17"/>
      <c r="N115" s="17"/>
      <c r="O115" s="17"/>
      <c r="P115" s="17"/>
      <c r="Q115" s="17"/>
      <c r="R115" s="17"/>
      <c r="S115" s="17"/>
      <c r="T115" s="17"/>
      <c r="U115" s="17"/>
      <c r="V115" s="17"/>
      <c r="W115" s="18"/>
    </row>
    <row r="116" spans="3:23" x14ac:dyDescent="0.3">
      <c r="C116" s="171" t="s">
        <v>238</v>
      </c>
      <c r="D116" s="172"/>
      <c r="E116" s="172"/>
      <c r="F116" s="172"/>
      <c r="G116" s="172"/>
      <c r="H116" s="172"/>
      <c r="I116" s="172"/>
      <c r="J116" s="172"/>
      <c r="K116" s="52">
        <v>1</v>
      </c>
      <c r="L116" s="173">
        <v>0</v>
      </c>
      <c r="M116" s="173"/>
      <c r="N116" s="173"/>
      <c r="O116" s="173"/>
      <c r="P116" s="173"/>
      <c r="Q116" s="173"/>
      <c r="R116" s="173"/>
      <c r="S116" s="173"/>
      <c r="T116" s="173"/>
      <c r="U116" s="173"/>
      <c r="V116" s="173"/>
      <c r="W116" s="53"/>
    </row>
    <row r="117" spans="3:23" x14ac:dyDescent="0.3">
      <c r="C117" s="171" t="s">
        <v>204</v>
      </c>
      <c r="D117" s="172"/>
      <c r="E117" s="172"/>
      <c r="F117" s="172"/>
      <c r="G117" s="172"/>
      <c r="H117" s="172"/>
      <c r="I117" s="172"/>
      <c r="J117" s="172"/>
      <c r="K117" s="52">
        <v>1</v>
      </c>
      <c r="L117" s="173">
        <v>0</v>
      </c>
      <c r="M117" s="173"/>
      <c r="N117" s="173"/>
      <c r="O117" s="173"/>
      <c r="P117" s="173"/>
      <c r="Q117" s="173"/>
      <c r="R117" s="173"/>
      <c r="S117" s="173"/>
      <c r="T117" s="173"/>
      <c r="U117" s="173"/>
      <c r="V117" s="173"/>
      <c r="W117" s="53"/>
    </row>
    <row r="118" spans="3:23" x14ac:dyDescent="0.3">
      <c r="C118" s="171" t="s">
        <v>258</v>
      </c>
      <c r="D118" s="172"/>
      <c r="E118" s="172"/>
      <c r="F118" s="172"/>
      <c r="G118" s="172"/>
      <c r="H118" s="172"/>
      <c r="I118" s="172"/>
      <c r="J118" s="172"/>
      <c r="K118" s="52">
        <v>1</v>
      </c>
      <c r="L118" s="173">
        <v>0</v>
      </c>
      <c r="M118" s="173"/>
      <c r="N118" s="173"/>
      <c r="O118" s="173"/>
      <c r="P118" s="173"/>
      <c r="Q118" s="173"/>
      <c r="R118" s="173"/>
      <c r="S118" s="173"/>
      <c r="T118" s="173"/>
      <c r="U118" s="173"/>
      <c r="V118" s="173"/>
      <c r="W118" s="53"/>
    </row>
    <row r="119" spans="3:23" ht="17.399999999999999" customHeight="1" x14ac:dyDescent="0.3">
      <c r="C119" s="48"/>
      <c r="D119" s="48"/>
      <c r="E119" s="48"/>
      <c r="F119" s="48"/>
      <c r="G119" s="48"/>
      <c r="H119" s="48"/>
      <c r="I119" s="48"/>
      <c r="J119" s="48"/>
      <c r="K119" s="16"/>
      <c r="L119" s="17"/>
      <c r="M119" s="17"/>
      <c r="N119" s="17"/>
      <c r="O119" s="17"/>
      <c r="P119" s="17"/>
      <c r="Q119" s="17"/>
      <c r="R119" s="17"/>
      <c r="S119" s="17"/>
      <c r="T119" s="17"/>
      <c r="U119" s="17"/>
      <c r="V119" s="17"/>
      <c r="W119" s="18"/>
    </row>
    <row r="120" spans="3:23" x14ac:dyDescent="0.3">
      <c r="C120" s="174" t="s">
        <v>201</v>
      </c>
      <c r="D120" s="175"/>
      <c r="E120" s="175"/>
      <c r="F120" s="175"/>
      <c r="G120" s="175"/>
      <c r="H120" s="175"/>
      <c r="I120" s="175"/>
      <c r="J120" s="175"/>
      <c r="K120" s="175"/>
      <c r="L120" s="175"/>
      <c r="M120" s="175"/>
      <c r="N120" s="175"/>
      <c r="O120" s="175"/>
      <c r="P120" s="175"/>
      <c r="Q120" s="175"/>
      <c r="R120" s="175"/>
      <c r="S120" s="175"/>
      <c r="T120" s="175"/>
      <c r="U120" s="175"/>
      <c r="V120" s="176"/>
      <c r="W120" s="54">
        <f>SUM(W13:W112)</f>
        <v>0</v>
      </c>
    </row>
  </sheetData>
  <autoFilter ref="C10:W11" xr:uid="{479DDD7F-555F-4330-AC94-6FA908913945}">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112">
    <mergeCell ref="C104:D104"/>
    <mergeCell ref="C105:D105"/>
    <mergeCell ref="C106:D106"/>
    <mergeCell ref="C107:D107"/>
    <mergeCell ref="C108:D108"/>
    <mergeCell ref="C109:D109"/>
    <mergeCell ref="C110:D110"/>
    <mergeCell ref="C33:D33"/>
    <mergeCell ref="C34:D34"/>
    <mergeCell ref="C39:D39"/>
    <mergeCell ref="C88:D88"/>
    <mergeCell ref="C54:D54"/>
    <mergeCell ref="C55:D55"/>
    <mergeCell ref="C56:D56"/>
    <mergeCell ref="C57:D57"/>
    <mergeCell ref="C58:D58"/>
    <mergeCell ref="C59:D59"/>
    <mergeCell ref="C60:D60"/>
    <mergeCell ref="C61:D61"/>
    <mergeCell ref="C62:D62"/>
    <mergeCell ref="C17:D17"/>
    <mergeCell ref="C18:D18"/>
    <mergeCell ref="C26:D26"/>
    <mergeCell ref="C27:D27"/>
    <mergeCell ref="C31:D31"/>
    <mergeCell ref="C14:D14"/>
    <mergeCell ref="C8:W8"/>
    <mergeCell ref="C11:D11"/>
    <mergeCell ref="C10:W10"/>
    <mergeCell ref="C12:D12"/>
    <mergeCell ref="C13:D13"/>
    <mergeCell ref="C28:D28"/>
    <mergeCell ref="C15:D15"/>
    <mergeCell ref="C16:D16"/>
    <mergeCell ref="C19:D19"/>
    <mergeCell ref="C20:D20"/>
    <mergeCell ref="C21:D21"/>
    <mergeCell ref="C22:D22"/>
    <mergeCell ref="C23:D23"/>
    <mergeCell ref="C24:D24"/>
    <mergeCell ref="C25:D25"/>
    <mergeCell ref="C29:D29"/>
    <mergeCell ref="C30:D30"/>
    <mergeCell ref="C35:D35"/>
    <mergeCell ref="C36:D36"/>
    <mergeCell ref="C37:D37"/>
    <mergeCell ref="C38:D38"/>
    <mergeCell ref="C65:D65"/>
    <mergeCell ref="C66:D66"/>
    <mergeCell ref="C67:D67"/>
    <mergeCell ref="C68:D68"/>
    <mergeCell ref="C63:D63"/>
    <mergeCell ref="C64:D64"/>
    <mergeCell ref="C32:D32"/>
    <mergeCell ref="C69:D69"/>
    <mergeCell ref="C49:D49"/>
    <mergeCell ref="C50:D50"/>
    <mergeCell ref="C51:D51"/>
    <mergeCell ref="C52:D52"/>
    <mergeCell ref="C53:D53"/>
    <mergeCell ref="C40:D40"/>
    <mergeCell ref="C41:D41"/>
    <mergeCell ref="C42:D42"/>
    <mergeCell ref="C43:D43"/>
    <mergeCell ref="C44:D44"/>
    <mergeCell ref="C45:D45"/>
    <mergeCell ref="C46:D46"/>
    <mergeCell ref="C47:D47"/>
    <mergeCell ref="C48:D48"/>
    <mergeCell ref="C70:D70"/>
    <mergeCell ref="C92:D92"/>
    <mergeCell ref="C93:D93"/>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117:J117"/>
    <mergeCell ref="L117:V117"/>
    <mergeCell ref="C120:V120"/>
    <mergeCell ref="C116:J116"/>
    <mergeCell ref="C87:D87"/>
    <mergeCell ref="C100:D100"/>
    <mergeCell ref="C101:D101"/>
    <mergeCell ref="C102:D102"/>
    <mergeCell ref="C103:D103"/>
    <mergeCell ref="C111:D111"/>
    <mergeCell ref="C112:D112"/>
    <mergeCell ref="C114:J114"/>
    <mergeCell ref="L116:V116"/>
    <mergeCell ref="C94:D94"/>
    <mergeCell ref="C97:D97"/>
    <mergeCell ref="C99:D99"/>
    <mergeCell ref="C98:D98"/>
    <mergeCell ref="C89:D89"/>
    <mergeCell ref="C90:D90"/>
    <mergeCell ref="C91:D91"/>
    <mergeCell ref="C95:D95"/>
    <mergeCell ref="C118:J118"/>
    <mergeCell ref="L118:V118"/>
    <mergeCell ref="C96:D96"/>
  </mergeCells>
  <conditionalFormatting sqref="C116:C118 K116:K118">
    <cfRule type="notContainsBlanks" dxfId="17" priority="156">
      <formula>LEN(TRIM(C116))&gt;0</formula>
    </cfRule>
  </conditionalFormatting>
  <conditionalFormatting sqref="C13:F112 H13:K112">
    <cfRule type="notContainsBlanks" dxfId="16" priority="43">
      <formula>LEN(TRIM(C13))&gt;0</formula>
    </cfRule>
  </conditionalFormatting>
  <conditionalFormatting sqref="D3 D5:D6">
    <cfRule type="notContainsBlanks" dxfId="15" priority="164">
      <formula>LEN(TRIM(D3))&gt;0</formula>
    </cfRule>
  </conditionalFormatting>
  <pageMargins left="0.7" right="0.7" top="0.75" bottom="0.75" header="0.3" footer="0.3"/>
  <ignoredErrors>
    <ignoredError sqref="E104" numberStoredAsText="1"/>
    <ignoredError sqref="W23"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16720-89F2-4E94-8E53-252F4B127335}">
  <dimension ref="C3:N75"/>
  <sheetViews>
    <sheetView showGridLines="0" topLeftCell="A40" zoomScale="70" zoomScaleNormal="70" workbookViewId="0">
      <selection activeCell="K43" sqref="K43"/>
    </sheetView>
  </sheetViews>
  <sheetFormatPr defaultRowHeight="14.4" x14ac:dyDescent="0.3"/>
  <cols>
    <col min="3" max="3" width="29.6640625" customWidth="1"/>
    <col min="4" max="4" width="26.44140625" customWidth="1"/>
    <col min="5" max="5" width="21.6640625" customWidth="1"/>
    <col min="6" max="6" width="26.44140625" customWidth="1"/>
    <col min="7" max="7" width="19.44140625" customWidth="1"/>
    <col min="8" max="8" width="24.44140625" customWidth="1"/>
    <col min="9" max="9" width="25.44140625" customWidth="1"/>
    <col min="10" max="10" width="19.6640625" bestFit="1" customWidth="1"/>
    <col min="11" max="11" width="25.88671875" customWidth="1"/>
    <col min="12" max="12" width="34.6640625" customWidth="1"/>
    <col min="13" max="14" width="9.6640625" bestFit="1" customWidth="1"/>
  </cols>
  <sheetData>
    <row r="3" spans="3:14" ht="16.2" x14ac:dyDescent="0.4">
      <c r="C3" s="1" t="s">
        <v>0</v>
      </c>
      <c r="D3" s="38" t="str">
        <f>'Invulinstructie inschrijver'!D3</f>
        <v>GVB</v>
      </c>
      <c r="E3" s="40"/>
      <c r="F3" s="40"/>
      <c r="G3" s="40"/>
      <c r="H3" s="40"/>
      <c r="I3" s="40"/>
      <c r="J3" s="40"/>
      <c r="K3" s="40"/>
      <c r="L3" s="44"/>
    </row>
    <row r="4" spans="3:14" ht="16.2" x14ac:dyDescent="0.4">
      <c r="C4" s="1" t="s">
        <v>1</v>
      </c>
      <c r="D4" s="38" t="str">
        <f>'Invulinstructie inschrijver'!D4</f>
        <v>Versie 1.0</v>
      </c>
      <c r="E4" s="40"/>
      <c r="F4" s="40"/>
      <c r="G4" s="40"/>
      <c r="H4" s="40"/>
      <c r="I4" s="40"/>
      <c r="J4" s="40"/>
      <c r="K4" s="40"/>
      <c r="L4" s="44"/>
    </row>
    <row r="5" spans="3:14" ht="16.2" x14ac:dyDescent="0.4">
      <c r="C5" s="4" t="s">
        <v>2</v>
      </c>
      <c r="D5" s="42">
        <f>'Invulinstructie inschrijver'!D5</f>
        <v>45658</v>
      </c>
      <c r="E5" s="40"/>
      <c r="F5" s="40"/>
      <c r="G5" s="40"/>
      <c r="H5" s="40"/>
      <c r="I5" s="40"/>
      <c r="J5" s="40"/>
      <c r="K5" s="40"/>
      <c r="L5" s="44"/>
    </row>
    <row r="6" spans="3:14" ht="16.2" x14ac:dyDescent="0.4">
      <c r="C6" s="4" t="s">
        <v>10</v>
      </c>
      <c r="D6" s="39">
        <f>'1. Ondertekening'!D6</f>
        <v>0</v>
      </c>
      <c r="E6" s="40"/>
      <c r="F6" s="40"/>
      <c r="G6" s="40"/>
      <c r="H6" s="40"/>
      <c r="I6" s="40"/>
      <c r="J6" s="40"/>
      <c r="K6" s="40"/>
      <c r="L6" s="44"/>
    </row>
    <row r="8" spans="3:14" ht="21" x14ac:dyDescent="0.5">
      <c r="C8" s="161" t="s">
        <v>229</v>
      </c>
      <c r="D8" s="161"/>
      <c r="E8" s="161"/>
      <c r="F8" s="161"/>
      <c r="G8" s="161"/>
      <c r="H8" s="161"/>
      <c r="I8" s="161"/>
      <c r="J8" s="161"/>
      <c r="K8" s="161"/>
      <c r="L8" s="161"/>
    </row>
    <row r="10" spans="3:14" ht="21" x14ac:dyDescent="0.5">
      <c r="C10" s="185" t="s">
        <v>26</v>
      </c>
      <c r="D10" s="186"/>
      <c r="E10" s="186"/>
      <c r="F10" s="186"/>
      <c r="G10" s="186"/>
      <c r="H10" s="186"/>
      <c r="I10" s="186"/>
      <c r="J10" s="186"/>
      <c r="K10" s="186"/>
      <c r="L10" s="187"/>
    </row>
    <row r="12" spans="3:14" ht="17.399999999999999" x14ac:dyDescent="0.3">
      <c r="C12" s="183" t="s">
        <v>208</v>
      </c>
      <c r="D12" s="197"/>
      <c r="E12" s="197"/>
      <c r="F12" s="197"/>
      <c r="G12" s="197"/>
      <c r="H12" s="197"/>
      <c r="I12" s="197"/>
      <c r="J12" s="197"/>
      <c r="K12" s="197"/>
      <c r="L12" s="184"/>
    </row>
    <row r="13" spans="3:14" x14ac:dyDescent="0.3">
      <c r="C13" s="194" t="s">
        <v>27</v>
      </c>
      <c r="D13" s="195"/>
      <c r="E13" s="196"/>
      <c r="F13" s="11" t="s">
        <v>29</v>
      </c>
      <c r="G13" s="191" t="s">
        <v>209</v>
      </c>
      <c r="H13" s="192"/>
      <c r="I13" s="193" t="s">
        <v>212</v>
      </c>
      <c r="J13" s="193"/>
      <c r="K13" s="95" t="s">
        <v>30</v>
      </c>
      <c r="L13" s="12" t="s">
        <v>210</v>
      </c>
    </row>
    <row r="14" spans="3:14" x14ac:dyDescent="0.3">
      <c r="C14" s="177" t="s">
        <v>44</v>
      </c>
      <c r="D14" s="190"/>
      <c r="E14" s="178"/>
      <c r="F14" s="108"/>
      <c r="G14" s="103"/>
      <c r="H14" s="96" t="s">
        <v>211</v>
      </c>
      <c r="I14" s="107"/>
      <c r="J14" s="97" t="s">
        <v>211</v>
      </c>
      <c r="K14" s="84">
        <v>0</v>
      </c>
      <c r="L14" s="126" t="e">
        <f>(K14/I14)*G14</f>
        <v>#DIV/0!</v>
      </c>
      <c r="N14" s="127"/>
    </row>
    <row r="15" spans="3:14" x14ac:dyDescent="0.3">
      <c r="C15" s="177" t="s">
        <v>45</v>
      </c>
      <c r="D15" s="190"/>
      <c r="E15" s="178"/>
      <c r="F15" s="108"/>
      <c r="G15" s="103"/>
      <c r="H15" s="96" t="s">
        <v>211</v>
      </c>
      <c r="I15" s="107"/>
      <c r="J15" s="97" t="s">
        <v>211</v>
      </c>
      <c r="K15" s="84">
        <v>0</v>
      </c>
      <c r="L15" s="126" t="e">
        <f t="shared" ref="L15:L20" si="0">(K15/I15)*G15</f>
        <v>#DIV/0!</v>
      </c>
      <c r="N15" s="130"/>
    </row>
    <row r="16" spans="3:14" x14ac:dyDescent="0.3">
      <c r="C16" s="177" t="s">
        <v>33</v>
      </c>
      <c r="D16" s="190"/>
      <c r="E16" s="178"/>
      <c r="F16" s="108"/>
      <c r="G16" s="103"/>
      <c r="H16" s="96" t="s">
        <v>211</v>
      </c>
      <c r="I16" s="107"/>
      <c r="J16" s="97" t="s">
        <v>211</v>
      </c>
      <c r="K16" s="84">
        <v>0</v>
      </c>
      <c r="L16" s="126" t="e">
        <f t="shared" si="0"/>
        <v>#DIV/0!</v>
      </c>
      <c r="N16" s="109"/>
    </row>
    <row r="17" spans="3:14" x14ac:dyDescent="0.3">
      <c r="C17" s="177" t="s">
        <v>34</v>
      </c>
      <c r="D17" s="190"/>
      <c r="E17" s="178"/>
      <c r="F17" s="108"/>
      <c r="G17" s="103"/>
      <c r="H17" s="96" t="s">
        <v>211</v>
      </c>
      <c r="I17" s="107"/>
      <c r="J17" s="97" t="s">
        <v>211</v>
      </c>
      <c r="K17" s="84">
        <v>0</v>
      </c>
      <c r="L17" s="126" t="e">
        <f t="shared" si="0"/>
        <v>#DIV/0!</v>
      </c>
      <c r="N17" s="109"/>
    </row>
    <row r="18" spans="3:14" x14ac:dyDescent="0.3">
      <c r="C18" s="177" t="s">
        <v>213</v>
      </c>
      <c r="D18" s="190"/>
      <c r="E18" s="178"/>
      <c r="F18" s="108"/>
      <c r="G18" s="103"/>
      <c r="H18" s="96" t="s">
        <v>211</v>
      </c>
      <c r="I18" s="107"/>
      <c r="J18" s="97" t="s">
        <v>211</v>
      </c>
      <c r="K18" s="84">
        <v>0</v>
      </c>
      <c r="L18" s="126" t="e">
        <f t="shared" si="0"/>
        <v>#DIV/0!</v>
      </c>
      <c r="N18" s="109"/>
    </row>
    <row r="19" spans="3:14" x14ac:dyDescent="0.3">
      <c r="C19" s="177" t="s">
        <v>230</v>
      </c>
      <c r="D19" s="190"/>
      <c r="E19" s="178"/>
      <c r="F19" s="116"/>
      <c r="G19" s="103"/>
      <c r="H19" s="96" t="s">
        <v>211</v>
      </c>
      <c r="I19" s="107"/>
      <c r="J19" s="97" t="s">
        <v>211</v>
      </c>
      <c r="K19" s="84">
        <v>0</v>
      </c>
      <c r="L19" s="126" t="e">
        <f t="shared" si="0"/>
        <v>#DIV/0!</v>
      </c>
      <c r="N19" s="109"/>
    </row>
    <row r="20" spans="3:14" x14ac:dyDescent="0.3">
      <c r="C20" s="177" t="s">
        <v>242</v>
      </c>
      <c r="D20" s="190"/>
      <c r="E20" s="178"/>
      <c r="F20" s="116"/>
      <c r="G20" s="103"/>
      <c r="H20" s="96" t="s">
        <v>211</v>
      </c>
      <c r="I20" s="107"/>
      <c r="J20" s="97" t="s">
        <v>211</v>
      </c>
      <c r="K20" s="84">
        <v>0</v>
      </c>
      <c r="L20" s="126" t="e">
        <f t="shared" si="0"/>
        <v>#DIV/0!</v>
      </c>
      <c r="N20" s="109"/>
    </row>
    <row r="21" spans="3:14" x14ac:dyDescent="0.3">
      <c r="C21" s="98"/>
      <c r="D21" s="99"/>
      <c r="E21" s="100"/>
      <c r="F21" s="13"/>
      <c r="G21" s="101"/>
      <c r="H21" s="102"/>
      <c r="I21" s="15"/>
      <c r="J21" s="15"/>
      <c r="K21" s="104"/>
      <c r="L21" s="119"/>
    </row>
    <row r="22" spans="3:14" x14ac:dyDescent="0.3">
      <c r="C22" s="198"/>
      <c r="D22" s="198"/>
      <c r="E22" s="198"/>
      <c r="F22" s="198"/>
      <c r="G22" s="198"/>
      <c r="H22" s="198"/>
      <c r="I22" s="198"/>
      <c r="J22" s="198"/>
      <c r="K22" s="105"/>
    </row>
    <row r="23" spans="3:14" ht="17.399999999999999" customHeight="1" x14ac:dyDescent="0.3">
      <c r="C23" s="183" t="s">
        <v>214</v>
      </c>
      <c r="D23" s="197"/>
      <c r="E23" s="197"/>
      <c r="F23" s="203"/>
      <c r="G23" s="203"/>
      <c r="H23" s="197"/>
      <c r="I23" s="197"/>
    </row>
    <row r="24" spans="3:14" ht="33.6" customHeight="1" x14ac:dyDescent="0.3">
      <c r="C24" s="194" t="s">
        <v>27</v>
      </c>
      <c r="D24" s="195"/>
      <c r="E24" s="195"/>
      <c r="F24" s="95" t="s">
        <v>226</v>
      </c>
      <c r="G24" s="11" t="s">
        <v>227</v>
      </c>
      <c r="H24" s="114" t="s">
        <v>210</v>
      </c>
      <c r="I24" s="115" t="s">
        <v>228</v>
      </c>
    </row>
    <row r="25" spans="3:14" x14ac:dyDescent="0.3">
      <c r="C25" s="204" t="s">
        <v>215</v>
      </c>
      <c r="D25" s="205"/>
      <c r="E25" s="206"/>
      <c r="F25" s="140">
        <f>G25*$F$44</f>
        <v>115527.90000000001</v>
      </c>
      <c r="G25" s="141">
        <v>0.05</v>
      </c>
      <c r="H25" s="154" t="e">
        <f>L14+L15+L16</f>
        <v>#DIV/0!</v>
      </c>
      <c r="I25" s="152" t="e">
        <f>(F25/$F$41)*H25</f>
        <v>#DIV/0!</v>
      </c>
    </row>
    <row r="26" spans="3:14" x14ac:dyDescent="0.3">
      <c r="C26" s="177" t="s">
        <v>216</v>
      </c>
      <c r="D26" s="190"/>
      <c r="E26" s="178"/>
      <c r="F26" s="142">
        <f t="shared" ref="F26:F39" si="1">G26*$F$44</f>
        <v>69316.739999999991</v>
      </c>
      <c r="G26" s="143">
        <v>0.03</v>
      </c>
      <c r="H26" s="155" t="e">
        <f>L14+L15</f>
        <v>#DIV/0!</v>
      </c>
      <c r="I26" s="153" t="e">
        <f>(F26/$F$41)*H26</f>
        <v>#DIV/0!</v>
      </c>
      <c r="L26" s="127"/>
    </row>
    <row r="27" spans="3:14" x14ac:dyDescent="0.3">
      <c r="C27" s="177" t="s">
        <v>217</v>
      </c>
      <c r="D27" s="190"/>
      <c r="E27" s="178"/>
      <c r="F27" s="142">
        <f t="shared" si="1"/>
        <v>92422.32</v>
      </c>
      <c r="G27" s="143">
        <v>0.04</v>
      </c>
      <c r="H27" s="155" t="e">
        <f>L14+L16</f>
        <v>#DIV/0!</v>
      </c>
      <c r="I27" s="153" t="e">
        <f>(F27/$F$41)*H27</f>
        <v>#DIV/0!</v>
      </c>
      <c r="L27" s="130"/>
      <c r="M27" s="130"/>
      <c r="N27" s="130"/>
    </row>
    <row r="28" spans="3:14" x14ac:dyDescent="0.3">
      <c r="C28" s="177" t="s">
        <v>218</v>
      </c>
      <c r="D28" s="190"/>
      <c r="E28" s="178"/>
      <c r="F28" s="142">
        <f t="shared" si="1"/>
        <v>531428.34</v>
      </c>
      <c r="G28" s="143">
        <v>0.23</v>
      </c>
      <c r="H28" s="155" t="e">
        <f>L14</f>
        <v>#DIV/0!</v>
      </c>
      <c r="I28" s="153" t="e">
        <f>(F28/$F$41)*H28</f>
        <v>#DIV/0!</v>
      </c>
      <c r="L28" s="130"/>
      <c r="M28" s="130"/>
      <c r="N28" s="130"/>
    </row>
    <row r="29" spans="3:14" x14ac:dyDescent="0.3">
      <c r="C29" s="177" t="s">
        <v>219</v>
      </c>
      <c r="D29" s="190"/>
      <c r="E29" s="178"/>
      <c r="F29" s="142">
        <f t="shared" si="1"/>
        <v>23105.58</v>
      </c>
      <c r="G29" s="143">
        <v>0.01</v>
      </c>
      <c r="H29" s="155" t="e">
        <f>L14+L15+L16</f>
        <v>#DIV/0!</v>
      </c>
      <c r="I29" s="153" t="e">
        <f t="shared" ref="I29:I37" si="2">(F29/$F$41)*H29</f>
        <v>#DIV/0!</v>
      </c>
      <c r="L29" s="130"/>
      <c r="M29" s="130"/>
      <c r="N29" s="130"/>
    </row>
    <row r="30" spans="3:14" x14ac:dyDescent="0.3">
      <c r="C30" s="177" t="s">
        <v>220</v>
      </c>
      <c r="D30" s="190"/>
      <c r="E30" s="178"/>
      <c r="F30" s="142">
        <f t="shared" si="1"/>
        <v>23105.58</v>
      </c>
      <c r="G30" s="143">
        <v>0.01</v>
      </c>
      <c r="H30" s="155" t="e">
        <f>L14+L15</f>
        <v>#DIV/0!</v>
      </c>
      <c r="I30" s="153" t="e">
        <f t="shared" si="2"/>
        <v>#DIV/0!</v>
      </c>
      <c r="L30" s="130"/>
      <c r="M30" s="130"/>
      <c r="N30" s="130"/>
    </row>
    <row r="31" spans="3:14" x14ac:dyDescent="0.3">
      <c r="C31" s="177" t="s">
        <v>221</v>
      </c>
      <c r="D31" s="190"/>
      <c r="E31" s="178"/>
      <c r="F31" s="142">
        <f t="shared" si="1"/>
        <v>23105.58</v>
      </c>
      <c r="G31" s="143">
        <v>0.01</v>
      </c>
      <c r="H31" s="155" t="e">
        <f>L14+L16</f>
        <v>#DIV/0!</v>
      </c>
      <c r="I31" s="153" t="e">
        <f t="shared" si="2"/>
        <v>#DIV/0!</v>
      </c>
    </row>
    <row r="32" spans="3:14" x14ac:dyDescent="0.3">
      <c r="C32" s="177" t="s">
        <v>222</v>
      </c>
      <c r="D32" s="190"/>
      <c r="E32" s="178"/>
      <c r="F32" s="142">
        <f t="shared" si="1"/>
        <v>115527.90000000001</v>
      </c>
      <c r="G32" s="143">
        <v>0.05</v>
      </c>
      <c r="H32" s="155" t="e">
        <f>L14</f>
        <v>#DIV/0!</v>
      </c>
      <c r="I32" s="153" t="e">
        <f t="shared" si="2"/>
        <v>#DIV/0!</v>
      </c>
    </row>
    <row r="33" spans="3:9" x14ac:dyDescent="0.3">
      <c r="C33" s="177" t="s">
        <v>223</v>
      </c>
      <c r="D33" s="190"/>
      <c r="E33" s="178"/>
      <c r="F33" s="142">
        <f t="shared" si="1"/>
        <v>115527.90000000001</v>
      </c>
      <c r="G33" s="143">
        <v>0.05</v>
      </c>
      <c r="H33" s="155" t="e">
        <f>L17</f>
        <v>#DIV/0!</v>
      </c>
      <c r="I33" s="153" t="e">
        <f t="shared" si="2"/>
        <v>#DIV/0!</v>
      </c>
    </row>
    <row r="34" spans="3:9" x14ac:dyDescent="0.3">
      <c r="C34" s="177" t="s">
        <v>224</v>
      </c>
      <c r="D34" s="190"/>
      <c r="E34" s="178"/>
      <c r="F34" s="142">
        <f t="shared" si="1"/>
        <v>277266.95999999996</v>
      </c>
      <c r="G34" s="143">
        <v>0.12</v>
      </c>
      <c r="H34" s="155" t="e">
        <f>L14+L18</f>
        <v>#DIV/0!</v>
      </c>
      <c r="I34" s="153" t="e">
        <f t="shared" si="2"/>
        <v>#DIV/0!</v>
      </c>
    </row>
    <row r="35" spans="3:9" x14ac:dyDescent="0.3">
      <c r="C35" s="177" t="s">
        <v>225</v>
      </c>
      <c r="D35" s="190"/>
      <c r="E35" s="178"/>
      <c r="F35" s="142">
        <f t="shared" si="1"/>
        <v>92422.32</v>
      </c>
      <c r="G35" s="143">
        <v>0.04</v>
      </c>
      <c r="H35" s="155" t="e">
        <f>L14+L18+L16</f>
        <v>#DIV/0!</v>
      </c>
      <c r="I35" s="153" t="e">
        <f t="shared" si="2"/>
        <v>#DIV/0!</v>
      </c>
    </row>
    <row r="36" spans="3:9" x14ac:dyDescent="0.3">
      <c r="C36" s="177" t="s">
        <v>231</v>
      </c>
      <c r="D36" s="190"/>
      <c r="E36" s="178"/>
      <c r="F36" s="142">
        <f t="shared" si="1"/>
        <v>115527.90000000001</v>
      </c>
      <c r="G36" s="143">
        <v>0.05</v>
      </c>
      <c r="H36" s="155" t="e">
        <f>L14+L19</f>
        <v>#DIV/0!</v>
      </c>
      <c r="I36" s="153" t="e">
        <f t="shared" si="2"/>
        <v>#DIV/0!</v>
      </c>
    </row>
    <row r="37" spans="3:9" x14ac:dyDescent="0.3">
      <c r="C37" s="177" t="s">
        <v>232</v>
      </c>
      <c r="D37" s="190"/>
      <c r="E37" s="178"/>
      <c r="F37" s="142">
        <f t="shared" si="1"/>
        <v>23105.58</v>
      </c>
      <c r="G37" s="143">
        <v>0.01</v>
      </c>
      <c r="H37" s="155" t="e">
        <f>L14+L16+L19</f>
        <v>#DIV/0!</v>
      </c>
      <c r="I37" s="153" t="e">
        <f t="shared" si="2"/>
        <v>#DIV/0!</v>
      </c>
    </row>
    <row r="38" spans="3:9" x14ac:dyDescent="0.3">
      <c r="C38" s="177" t="s">
        <v>240</v>
      </c>
      <c r="D38" s="190"/>
      <c r="E38" s="178"/>
      <c r="F38" s="142">
        <f t="shared" si="1"/>
        <v>92422.32</v>
      </c>
      <c r="G38" s="143">
        <v>0.04</v>
      </c>
      <c r="H38" s="155" t="e">
        <f>L14+L20</f>
        <v>#DIV/0!</v>
      </c>
      <c r="I38" s="153" t="e">
        <f>(F38/$F$41)*H38</f>
        <v>#DIV/0!</v>
      </c>
    </row>
    <row r="39" spans="3:9" x14ac:dyDescent="0.3">
      <c r="C39" s="177" t="s">
        <v>241</v>
      </c>
      <c r="D39" s="190"/>
      <c r="E39" s="178"/>
      <c r="F39" s="142">
        <f t="shared" si="1"/>
        <v>23105.58</v>
      </c>
      <c r="G39" s="143">
        <v>0.01</v>
      </c>
      <c r="H39" s="155" t="e">
        <f>L14+L16+L20</f>
        <v>#DIV/0!</v>
      </c>
      <c r="I39" s="153" t="e">
        <f>(F39/$F$41)*H39</f>
        <v>#DIV/0!</v>
      </c>
    </row>
    <row r="40" spans="3:9" x14ac:dyDescent="0.3">
      <c r="C40" s="110"/>
      <c r="D40" s="139"/>
      <c r="E40" s="111"/>
      <c r="F40" s="112"/>
      <c r="G40" s="143"/>
      <c r="H40" s="112"/>
      <c r="I40" s="113"/>
    </row>
    <row r="41" spans="3:9" x14ac:dyDescent="0.3">
      <c r="C41" s="177" t="s">
        <v>243</v>
      </c>
      <c r="D41" s="190"/>
      <c r="E41" s="178"/>
      <c r="F41" s="144">
        <v>1742301</v>
      </c>
      <c r="G41" s="145">
        <f>F41/F44</f>
        <v>0.75406070741353393</v>
      </c>
      <c r="H41" s="9"/>
      <c r="I41" s="113"/>
    </row>
    <row r="42" spans="3:9" x14ac:dyDescent="0.3">
      <c r="C42" s="110"/>
      <c r="D42" s="139"/>
      <c r="E42" s="111"/>
      <c r="F42" s="144"/>
      <c r="G42" s="145"/>
      <c r="H42" s="9"/>
      <c r="I42" s="113"/>
    </row>
    <row r="43" spans="3:9" x14ac:dyDescent="0.3">
      <c r="C43" s="177" t="s">
        <v>244</v>
      </c>
      <c r="D43" s="190"/>
      <c r="E43" s="178"/>
      <c r="F43" s="144">
        <f>F44-F41</f>
        <v>568257</v>
      </c>
      <c r="G43" s="145">
        <f>F43/F44</f>
        <v>0.24593929258646613</v>
      </c>
      <c r="H43" s="9"/>
      <c r="I43" s="113"/>
    </row>
    <row r="44" spans="3:9" x14ac:dyDescent="0.3">
      <c r="C44" s="80" t="s">
        <v>245</v>
      </c>
      <c r="D44" s="139"/>
      <c r="E44" s="111"/>
      <c r="F44" s="144">
        <f>'5. Aantal tikken'!G112</f>
        <v>2310558</v>
      </c>
      <c r="G44" s="145">
        <v>1</v>
      </c>
      <c r="H44" s="9"/>
      <c r="I44" s="113"/>
    </row>
    <row r="45" spans="3:9" x14ac:dyDescent="0.3">
      <c r="C45" s="9"/>
      <c r="E45" s="10"/>
      <c r="F45" s="9"/>
      <c r="G45" s="10"/>
      <c r="H45" s="9"/>
      <c r="I45" s="113"/>
    </row>
    <row r="46" spans="3:9" x14ac:dyDescent="0.3">
      <c r="C46" s="101"/>
      <c r="D46" s="121"/>
      <c r="E46" s="122"/>
      <c r="F46" s="146"/>
      <c r="G46" s="147"/>
      <c r="H46" s="101"/>
      <c r="I46" s="124"/>
    </row>
    <row r="47" spans="3:9" x14ac:dyDescent="0.3">
      <c r="C47" s="194" t="s">
        <v>233</v>
      </c>
      <c r="D47" s="195"/>
      <c r="E47" s="195"/>
      <c r="F47" s="43"/>
      <c r="G47" s="117"/>
      <c r="H47" s="118"/>
      <c r="I47" s="157" t="e">
        <f>SUM(I25:I39)</f>
        <v>#DIV/0!</v>
      </c>
    </row>
    <row r="48" spans="3:9" x14ac:dyDescent="0.3">
      <c r="C48" s="194" t="s">
        <v>40</v>
      </c>
      <c r="D48" s="195"/>
      <c r="E48" s="195"/>
      <c r="F48" s="43"/>
      <c r="G48" s="117"/>
      <c r="H48" s="118"/>
      <c r="I48" s="158" t="e">
        <f>I47*F41</f>
        <v>#DIV/0!</v>
      </c>
    </row>
    <row r="50" spans="3:14" ht="17.399999999999999" customHeight="1" x14ac:dyDescent="0.3">
      <c r="C50" s="183" t="s">
        <v>234</v>
      </c>
      <c r="D50" s="197"/>
      <c r="E50" s="197"/>
      <c r="F50" s="197"/>
      <c r="G50" s="197"/>
      <c r="H50" s="197"/>
      <c r="I50" s="197"/>
      <c r="J50" s="197"/>
      <c r="K50" s="197"/>
      <c r="N50" s="127"/>
    </row>
    <row r="51" spans="3:14" x14ac:dyDescent="0.3">
      <c r="C51" s="194" t="s">
        <v>27</v>
      </c>
      <c r="D51" s="195"/>
      <c r="E51" s="196"/>
      <c r="F51" s="11" t="s">
        <v>29</v>
      </c>
      <c r="G51" s="201" t="s">
        <v>212</v>
      </c>
      <c r="H51" s="202"/>
      <c r="I51" s="12" t="s">
        <v>30</v>
      </c>
      <c r="J51" s="95" t="s">
        <v>31</v>
      </c>
      <c r="K51" s="12" t="s">
        <v>32</v>
      </c>
      <c r="L51" s="130"/>
    </row>
    <row r="52" spans="3:14" x14ac:dyDescent="0.3">
      <c r="C52" s="81" t="s">
        <v>35</v>
      </c>
      <c r="D52" s="120"/>
      <c r="E52" s="106"/>
      <c r="F52" s="123"/>
      <c r="G52" s="148">
        <v>1000</v>
      </c>
      <c r="H52" s="128" t="s">
        <v>235</v>
      </c>
      <c r="I52" s="132">
        <v>0</v>
      </c>
      <c r="J52" s="150">
        <v>370</v>
      </c>
      <c r="K52" s="26">
        <f>I52*J52</f>
        <v>0</v>
      </c>
      <c r="L52" s="130"/>
    </row>
    <row r="53" spans="3:14" x14ac:dyDescent="0.3">
      <c r="C53" s="80" t="s">
        <v>36</v>
      </c>
      <c r="E53" s="10"/>
      <c r="F53" s="108"/>
      <c r="G53" s="149">
        <v>1000</v>
      </c>
      <c r="H53" s="97" t="s">
        <v>235</v>
      </c>
      <c r="I53" s="55">
        <v>0</v>
      </c>
      <c r="J53" s="150">
        <v>105</v>
      </c>
      <c r="K53" s="26">
        <f>I53*J53</f>
        <v>0</v>
      </c>
      <c r="L53" s="130"/>
    </row>
    <row r="54" spans="3:14" x14ac:dyDescent="0.3">
      <c r="C54" s="80" t="s">
        <v>202</v>
      </c>
      <c r="E54" s="10"/>
      <c r="F54" s="108"/>
      <c r="G54" s="149">
        <v>20</v>
      </c>
      <c r="H54" s="97" t="s">
        <v>235</v>
      </c>
      <c r="I54" s="55">
        <v>0</v>
      </c>
      <c r="J54" s="150">
        <v>28600</v>
      </c>
      <c r="K54" s="26">
        <f t="shared" ref="K54:K57" si="3">I54*J54</f>
        <v>0</v>
      </c>
    </row>
    <row r="55" spans="3:14" x14ac:dyDescent="0.3">
      <c r="C55" s="80" t="s">
        <v>38</v>
      </c>
      <c r="E55" s="10"/>
      <c r="F55" s="108"/>
      <c r="G55" s="149">
        <v>500</v>
      </c>
      <c r="H55" s="97" t="s">
        <v>235</v>
      </c>
      <c r="I55" s="55">
        <v>0</v>
      </c>
      <c r="J55" s="150">
        <v>230</v>
      </c>
      <c r="K55" s="26">
        <f>I55*J55</f>
        <v>0</v>
      </c>
    </row>
    <row r="56" spans="3:14" x14ac:dyDescent="0.3">
      <c r="C56" s="80" t="s">
        <v>39</v>
      </c>
      <c r="E56" s="10"/>
      <c r="F56" s="108"/>
      <c r="G56" s="149">
        <v>2000</v>
      </c>
      <c r="H56" s="97" t="s">
        <v>235</v>
      </c>
      <c r="I56" s="55">
        <v>0</v>
      </c>
      <c r="J56" s="150">
        <v>350</v>
      </c>
      <c r="K56" s="26">
        <f t="shared" si="3"/>
        <v>0</v>
      </c>
    </row>
    <row r="57" spans="3:14" x14ac:dyDescent="0.3">
      <c r="C57" s="80" t="s">
        <v>37</v>
      </c>
      <c r="E57" s="10"/>
      <c r="F57" s="108"/>
      <c r="G57" s="149">
        <v>200</v>
      </c>
      <c r="H57" s="97" t="s">
        <v>235</v>
      </c>
      <c r="I57" s="55">
        <v>0</v>
      </c>
      <c r="J57" s="150">
        <v>45</v>
      </c>
      <c r="K57" s="26">
        <f t="shared" si="3"/>
        <v>0</v>
      </c>
    </row>
    <row r="58" spans="3:14" x14ac:dyDescent="0.3">
      <c r="C58" s="101"/>
      <c r="D58" s="121"/>
      <c r="E58" s="122"/>
      <c r="F58" s="101"/>
      <c r="G58" s="101"/>
      <c r="H58" s="121"/>
      <c r="I58" s="133"/>
      <c r="J58" s="136"/>
      <c r="K58" s="63"/>
    </row>
    <row r="59" spans="3:14" x14ac:dyDescent="0.3">
      <c r="C59" s="194" t="s">
        <v>236</v>
      </c>
      <c r="D59" s="195"/>
      <c r="E59" s="195"/>
      <c r="F59" s="125"/>
      <c r="G59" s="43"/>
      <c r="H59" s="125"/>
      <c r="I59" s="43"/>
      <c r="J59" s="125"/>
      <c r="K59" s="31">
        <f>SUM(K52:K57)</f>
        <v>0</v>
      </c>
    </row>
    <row r="61" spans="3:14" ht="17.399999999999999" x14ac:dyDescent="0.3">
      <c r="C61" s="199" t="s">
        <v>41</v>
      </c>
      <c r="D61" s="200"/>
      <c r="E61" s="200"/>
      <c r="F61" s="200"/>
      <c r="G61" s="200"/>
      <c r="H61" s="200"/>
      <c r="I61" s="200"/>
      <c r="J61" s="200"/>
      <c r="K61" s="200"/>
    </row>
    <row r="62" spans="3:14" x14ac:dyDescent="0.3">
      <c r="C62" s="194" t="s">
        <v>29</v>
      </c>
      <c r="D62" s="195"/>
      <c r="E62" s="196"/>
      <c r="F62" s="11" t="s">
        <v>29</v>
      </c>
      <c r="G62" s="201" t="s">
        <v>28</v>
      </c>
      <c r="H62" s="209"/>
      <c r="I62" s="12" t="s">
        <v>30</v>
      </c>
      <c r="J62" s="11" t="s">
        <v>31</v>
      </c>
      <c r="K62" s="12" t="s">
        <v>32</v>
      </c>
      <c r="M62" s="129"/>
    </row>
    <row r="63" spans="3:14" x14ac:dyDescent="0.3">
      <c r="C63" s="162"/>
      <c r="D63" s="207"/>
      <c r="E63" s="163"/>
      <c r="F63" s="134"/>
      <c r="G63" s="210"/>
      <c r="H63" s="211"/>
      <c r="I63" s="86">
        <v>0</v>
      </c>
      <c r="J63" s="56"/>
      <c r="K63" s="26">
        <f>I63*J63</f>
        <v>0</v>
      </c>
      <c r="M63" s="131"/>
    </row>
    <row r="64" spans="3:14" x14ac:dyDescent="0.3">
      <c r="C64" s="162"/>
      <c r="D64" s="207"/>
      <c r="E64" s="163"/>
      <c r="F64" s="116"/>
      <c r="G64" s="162"/>
      <c r="H64" s="163"/>
      <c r="I64" s="86">
        <v>0</v>
      </c>
      <c r="J64" s="56"/>
      <c r="K64" s="26">
        <f t="shared" ref="K64:K71" si="4">I64*J64</f>
        <v>0</v>
      </c>
      <c r="M64" s="130"/>
    </row>
    <row r="65" spans="3:11" x14ac:dyDescent="0.3">
      <c r="C65" s="162"/>
      <c r="D65" s="207"/>
      <c r="E65" s="163"/>
      <c r="F65" s="116"/>
      <c r="G65" s="162"/>
      <c r="H65" s="163"/>
      <c r="I65" s="86">
        <v>0</v>
      </c>
      <c r="J65" s="56"/>
      <c r="K65" s="26">
        <f t="shared" si="4"/>
        <v>0</v>
      </c>
    </row>
    <row r="66" spans="3:11" x14ac:dyDescent="0.3">
      <c r="C66" s="162"/>
      <c r="D66" s="207"/>
      <c r="E66" s="163"/>
      <c r="F66" s="116"/>
      <c r="G66" s="162"/>
      <c r="H66" s="163"/>
      <c r="I66" s="86">
        <v>0</v>
      </c>
      <c r="J66" s="56"/>
      <c r="K66" s="26">
        <f t="shared" si="4"/>
        <v>0</v>
      </c>
    </row>
    <row r="67" spans="3:11" x14ac:dyDescent="0.3">
      <c r="C67" s="162"/>
      <c r="D67" s="207"/>
      <c r="E67" s="163"/>
      <c r="F67" s="116"/>
      <c r="G67" s="162"/>
      <c r="H67" s="163"/>
      <c r="I67" s="86">
        <v>0</v>
      </c>
      <c r="J67" s="56"/>
      <c r="K67" s="26">
        <f t="shared" si="4"/>
        <v>0</v>
      </c>
    </row>
    <row r="68" spans="3:11" x14ac:dyDescent="0.3">
      <c r="C68" s="162"/>
      <c r="D68" s="207"/>
      <c r="E68" s="163"/>
      <c r="F68" s="116"/>
      <c r="G68" s="162"/>
      <c r="H68" s="163"/>
      <c r="I68" s="86">
        <v>0</v>
      </c>
      <c r="J68" s="56"/>
      <c r="K68" s="26">
        <f t="shared" si="4"/>
        <v>0</v>
      </c>
    </row>
    <row r="69" spans="3:11" x14ac:dyDescent="0.3">
      <c r="C69" s="162"/>
      <c r="D69" s="207"/>
      <c r="E69" s="163"/>
      <c r="F69" s="116"/>
      <c r="G69" s="162"/>
      <c r="H69" s="163"/>
      <c r="I69" s="86">
        <v>0</v>
      </c>
      <c r="J69" s="56"/>
      <c r="K69" s="26">
        <f t="shared" si="4"/>
        <v>0</v>
      </c>
    </row>
    <row r="70" spans="3:11" x14ac:dyDescent="0.3">
      <c r="C70" s="162"/>
      <c r="D70" s="207"/>
      <c r="E70" s="163"/>
      <c r="F70" s="116"/>
      <c r="G70" s="162"/>
      <c r="H70" s="163"/>
      <c r="I70" s="86">
        <v>0</v>
      </c>
      <c r="J70" s="56"/>
      <c r="K70" s="26">
        <f t="shared" si="4"/>
        <v>0</v>
      </c>
    </row>
    <row r="71" spans="3:11" x14ac:dyDescent="0.3">
      <c r="C71" s="162"/>
      <c r="D71" s="207"/>
      <c r="E71" s="163"/>
      <c r="F71" s="116"/>
      <c r="G71" s="162"/>
      <c r="H71" s="163"/>
      <c r="I71" s="86">
        <v>0</v>
      </c>
      <c r="J71" s="56"/>
      <c r="K71" s="26">
        <f t="shared" si="4"/>
        <v>0</v>
      </c>
    </row>
    <row r="72" spans="3:11" x14ac:dyDescent="0.3">
      <c r="C72" s="27"/>
      <c r="D72" s="28"/>
      <c r="E72" s="29"/>
      <c r="F72" s="28"/>
      <c r="G72" s="27"/>
      <c r="H72" s="29"/>
      <c r="I72" s="135"/>
      <c r="J72" s="19"/>
      <c r="K72" s="30"/>
    </row>
    <row r="73" spans="3:11" x14ac:dyDescent="0.3">
      <c r="C73" s="191" t="s">
        <v>42</v>
      </c>
      <c r="D73" s="193"/>
      <c r="E73" s="193"/>
      <c r="F73" s="193"/>
      <c r="G73" s="208"/>
      <c r="H73" s="208"/>
      <c r="I73" s="193"/>
      <c r="J73" s="192"/>
      <c r="K73" s="31">
        <f>SUM(K63:K72)</f>
        <v>0</v>
      </c>
    </row>
    <row r="74" spans="3:11" x14ac:dyDescent="0.3">
      <c r="C74" s="32"/>
      <c r="D74" s="32"/>
      <c r="E74" s="32"/>
      <c r="F74" s="32"/>
      <c r="G74" s="32"/>
      <c r="H74" s="32"/>
      <c r="I74" s="32"/>
      <c r="J74" s="32"/>
      <c r="K74" s="32"/>
    </row>
    <row r="75" spans="3:11" x14ac:dyDescent="0.3">
      <c r="C75" s="191" t="s">
        <v>43</v>
      </c>
      <c r="D75" s="193"/>
      <c r="E75" s="193"/>
      <c r="F75" s="193"/>
      <c r="G75" s="193"/>
      <c r="H75" s="193"/>
      <c r="I75" s="193"/>
      <c r="J75" s="192"/>
      <c r="K75" s="156" t="e">
        <f>I48+K59+K73</f>
        <v>#DIV/0!</v>
      </c>
    </row>
  </sheetData>
  <mergeCells count="62">
    <mergeCell ref="C62:E62"/>
    <mergeCell ref="G62:H62"/>
    <mergeCell ref="G63:H63"/>
    <mergeCell ref="C63:E63"/>
    <mergeCell ref="C64:E64"/>
    <mergeCell ref="G64:H64"/>
    <mergeCell ref="C65:E65"/>
    <mergeCell ref="C73:J73"/>
    <mergeCell ref="C75:J75"/>
    <mergeCell ref="C66:E66"/>
    <mergeCell ref="C67:E67"/>
    <mergeCell ref="C68:E68"/>
    <mergeCell ref="C69:E69"/>
    <mergeCell ref="C70:E70"/>
    <mergeCell ref="C71:E71"/>
    <mergeCell ref="G69:H69"/>
    <mergeCell ref="G70:H70"/>
    <mergeCell ref="G71:H71"/>
    <mergeCell ref="G65:H65"/>
    <mergeCell ref="G66:H66"/>
    <mergeCell ref="G67:H67"/>
    <mergeCell ref="G68:H68"/>
    <mergeCell ref="C47:E47"/>
    <mergeCell ref="C48:E48"/>
    <mergeCell ref="C38:E38"/>
    <mergeCell ref="C39:E39"/>
    <mergeCell ref="C33:E33"/>
    <mergeCell ref="C34:E34"/>
    <mergeCell ref="C41:E41"/>
    <mergeCell ref="C37:E37"/>
    <mergeCell ref="C61:K61"/>
    <mergeCell ref="C51:E51"/>
    <mergeCell ref="G51:H51"/>
    <mergeCell ref="C59:E59"/>
    <mergeCell ref="C10:L10"/>
    <mergeCell ref="C50:K50"/>
    <mergeCell ref="C23:I23"/>
    <mergeCell ref="C28:E28"/>
    <mergeCell ref="C29:E29"/>
    <mergeCell ref="C30:E30"/>
    <mergeCell ref="C31:E31"/>
    <mergeCell ref="C32:E32"/>
    <mergeCell ref="C43:E43"/>
    <mergeCell ref="C26:E26"/>
    <mergeCell ref="C25:E25"/>
    <mergeCell ref="C35:E35"/>
    <mergeCell ref="C8:L8"/>
    <mergeCell ref="C36:E36"/>
    <mergeCell ref="C17:E17"/>
    <mergeCell ref="G13:H13"/>
    <mergeCell ref="I13:J13"/>
    <mergeCell ref="C14:E14"/>
    <mergeCell ref="C15:E15"/>
    <mergeCell ref="C13:E13"/>
    <mergeCell ref="C12:L12"/>
    <mergeCell ref="C16:E16"/>
    <mergeCell ref="C18:E18"/>
    <mergeCell ref="C19:E19"/>
    <mergeCell ref="C24:E24"/>
    <mergeCell ref="C22:J22"/>
    <mergeCell ref="C27:E27"/>
    <mergeCell ref="C20:E20"/>
  </mergeCells>
  <conditionalFormatting sqref="C14:C20 H14:H20 J14:J20">
    <cfRule type="notContainsBlanks" dxfId="14" priority="17">
      <formula>LEN(TRIM(C14))&gt;0</formula>
    </cfRule>
  </conditionalFormatting>
  <conditionalFormatting sqref="C25:C39">
    <cfRule type="notContainsBlanks" dxfId="13" priority="13">
      <formula>LEN(TRIM(C25))&gt;0</formula>
    </cfRule>
  </conditionalFormatting>
  <conditionalFormatting sqref="C41">
    <cfRule type="notContainsBlanks" dxfId="12" priority="12">
      <formula>LEN(TRIM(C41))&gt;0</formula>
    </cfRule>
  </conditionalFormatting>
  <conditionalFormatting sqref="C43:C44">
    <cfRule type="notContainsBlanks" dxfId="11" priority="1">
      <formula>LEN(TRIM(C43))&gt;0</formula>
    </cfRule>
  </conditionalFormatting>
  <conditionalFormatting sqref="C52:C57">
    <cfRule type="notContainsBlanks" dxfId="10" priority="11">
      <formula>LEN(TRIM(C52))&gt;0</formula>
    </cfRule>
  </conditionalFormatting>
  <conditionalFormatting sqref="D3:D6">
    <cfRule type="notContainsBlanks" dxfId="9" priority="23">
      <formula>LEN(TRIM(D3))&gt;0</formula>
    </cfRule>
  </conditionalFormatting>
  <conditionalFormatting sqref="G52:H57">
    <cfRule type="notContainsBlanks" dxfId="8" priority="3">
      <formula>LEN(TRIM(G52))&gt;0</formula>
    </cfRule>
  </conditionalFormatting>
  <conditionalFormatting sqref="J52:J57">
    <cfRule type="notContainsBlanks" dxfId="7" priority="2">
      <formula>LEN(TRIM(J52))&gt;0</formula>
    </cfRule>
  </conditionalFormatting>
  <conditionalFormatting sqref="L14:L20">
    <cfRule type="notContainsBlanks" dxfId="6" priority="4">
      <formula>LEN(TRIM(L14))&gt;0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4BE89-0BD0-4A1A-99CF-16D8EAFB36E1}">
  <dimension ref="C3:K19"/>
  <sheetViews>
    <sheetView showGridLines="0" zoomScale="70" zoomScaleNormal="70" workbookViewId="0">
      <selection activeCell="D10" sqref="D10"/>
    </sheetView>
  </sheetViews>
  <sheetFormatPr defaultRowHeight="14.4" x14ac:dyDescent="0.3"/>
  <cols>
    <col min="3" max="3" width="70.6640625" customWidth="1"/>
    <col min="4" max="4" width="40.44140625" customWidth="1"/>
    <col min="5" max="5" width="21.6640625" customWidth="1"/>
    <col min="6" max="6" width="24.33203125" customWidth="1"/>
    <col min="7" max="7" width="21.109375" bestFit="1" customWidth="1"/>
  </cols>
  <sheetData>
    <row r="3" spans="3:11" ht="16.2" x14ac:dyDescent="0.4">
      <c r="C3" s="1" t="s">
        <v>0</v>
      </c>
      <c r="D3" s="38" t="str">
        <f>'Invulinstructie inschrijver'!D3</f>
        <v>GVB</v>
      </c>
      <c r="E3" s="40"/>
      <c r="F3" s="40"/>
      <c r="G3" s="40"/>
      <c r="H3" s="43"/>
      <c r="I3" s="43"/>
      <c r="J3" s="43"/>
      <c r="K3" s="44"/>
    </row>
    <row r="4" spans="3:11" ht="16.2" x14ac:dyDescent="0.4">
      <c r="C4" s="1" t="s">
        <v>1</v>
      </c>
      <c r="D4" s="38" t="str">
        <f>'Invulinstructie inschrijver'!D4</f>
        <v>Versie 1.0</v>
      </c>
      <c r="E4" s="40"/>
      <c r="F4" s="40"/>
      <c r="G4" s="40"/>
      <c r="H4" s="43"/>
      <c r="I4" s="43"/>
      <c r="J4" s="43"/>
      <c r="K4" s="44"/>
    </row>
    <row r="5" spans="3:11" ht="16.2" x14ac:dyDescent="0.4">
      <c r="C5" s="4" t="s">
        <v>2</v>
      </c>
      <c r="D5" s="42">
        <f>'Invulinstructie inschrijver'!D5</f>
        <v>45658</v>
      </c>
      <c r="E5" s="40"/>
      <c r="F5" s="40"/>
      <c r="G5" s="40"/>
      <c r="H5" s="43"/>
      <c r="I5" s="43"/>
      <c r="J5" s="43"/>
      <c r="K5" s="44"/>
    </row>
    <row r="6" spans="3:11" ht="16.2" x14ac:dyDescent="0.4">
      <c r="C6" s="4" t="s">
        <v>10</v>
      </c>
      <c r="D6" s="38">
        <f>'1. Ondertekening'!D6</f>
        <v>0</v>
      </c>
      <c r="E6" s="40"/>
      <c r="F6" s="40"/>
      <c r="G6" s="40"/>
      <c r="H6" s="43"/>
      <c r="I6" s="43"/>
      <c r="J6" s="43"/>
      <c r="K6" s="44"/>
    </row>
    <row r="8" spans="3:11" ht="21" x14ac:dyDescent="0.5">
      <c r="C8" s="212" t="s">
        <v>46</v>
      </c>
      <c r="D8" s="161"/>
      <c r="E8" s="161"/>
      <c r="F8" s="161"/>
      <c r="G8" s="161"/>
      <c r="H8" s="161"/>
      <c r="I8" s="161"/>
      <c r="J8" s="161"/>
      <c r="K8" s="161"/>
    </row>
    <row r="9" spans="3:11" x14ac:dyDescent="0.3">
      <c r="C9" s="9"/>
    </row>
    <row r="10" spans="3:11" ht="17.399999999999999" customHeight="1" x14ac:dyDescent="0.3">
      <c r="C10" s="23" t="s">
        <v>47</v>
      </c>
      <c r="D10" s="45">
        <f>'2. Apparatuur'!W120</f>
        <v>0</v>
      </c>
      <c r="E10" s="43"/>
      <c r="F10" s="46"/>
      <c r="G10" s="46"/>
      <c r="H10" s="43"/>
      <c r="I10" s="43"/>
      <c r="J10" s="43"/>
      <c r="K10" s="44"/>
    </row>
    <row r="11" spans="3:11" ht="17.399999999999999" customHeight="1" x14ac:dyDescent="0.3">
      <c r="C11" s="24" t="s">
        <v>48</v>
      </c>
      <c r="D11" s="45" t="e">
        <f>'3. Ingredienten'!K75</f>
        <v>#DIV/0!</v>
      </c>
      <c r="E11" s="43"/>
      <c r="F11" s="46"/>
      <c r="G11" s="46"/>
      <c r="H11" s="43"/>
      <c r="I11" s="43"/>
      <c r="J11" s="43"/>
      <c r="K11" s="44"/>
    </row>
    <row r="12" spans="3:11" x14ac:dyDescent="0.3">
      <c r="C12" s="9"/>
      <c r="D12" s="37"/>
      <c r="F12" s="37"/>
      <c r="G12" s="37"/>
    </row>
    <row r="13" spans="3:11" ht="17.399999999999999" customHeight="1" x14ac:dyDescent="0.3">
      <c r="C13" s="22" t="s">
        <v>49</v>
      </c>
      <c r="D13" s="45" t="e">
        <f>D10+D11</f>
        <v>#DIV/0!</v>
      </c>
      <c r="E13" s="43"/>
      <c r="F13" s="46"/>
      <c r="G13" s="46"/>
      <c r="H13" s="43"/>
      <c r="I13" s="43"/>
      <c r="J13" s="43"/>
      <c r="K13" s="44"/>
    </row>
    <row r="14" spans="3:11" x14ac:dyDescent="0.3">
      <c r="C14" s="9"/>
      <c r="D14" s="37"/>
      <c r="F14" s="37"/>
      <c r="G14" s="37"/>
    </row>
    <row r="15" spans="3:11" ht="17.399999999999999" x14ac:dyDescent="0.3">
      <c r="C15" s="22" t="s">
        <v>50</v>
      </c>
      <c r="D15" s="45" t="e">
        <f>D13</f>
        <v>#DIV/0!</v>
      </c>
      <c r="E15" s="43"/>
      <c r="F15" s="46"/>
      <c r="G15" s="46"/>
      <c r="H15" s="43"/>
      <c r="I15" s="43"/>
      <c r="J15" s="43"/>
      <c r="K15" s="44"/>
    </row>
    <row r="18" spans="3:11" ht="15" customHeight="1" x14ac:dyDescent="0.3">
      <c r="C18" s="77" t="s">
        <v>252</v>
      </c>
      <c r="D18" s="45">
        <v>653000</v>
      </c>
      <c r="E18" s="43"/>
      <c r="F18" s="46"/>
      <c r="G18" s="46"/>
      <c r="H18" s="43"/>
      <c r="I18" s="43"/>
      <c r="J18" s="43"/>
      <c r="K18" s="44"/>
    </row>
    <row r="19" spans="3:11" ht="17.399999999999999" customHeight="1" x14ac:dyDescent="0.3">
      <c r="C19" s="92" t="s">
        <v>246</v>
      </c>
      <c r="D19" s="45">
        <v>760000</v>
      </c>
      <c r="E19" s="43"/>
      <c r="F19" s="46"/>
      <c r="G19" s="46"/>
      <c r="H19" s="43"/>
      <c r="I19" s="43"/>
      <c r="J19" s="43"/>
      <c r="K19" s="44"/>
    </row>
  </sheetData>
  <mergeCells count="1">
    <mergeCell ref="C8:K8"/>
  </mergeCells>
  <conditionalFormatting sqref="D3:D6">
    <cfRule type="notContainsBlanks" dxfId="5" priority="1">
      <formula>LEN(TRIM(D3))&gt;0</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0DBE2-E936-4BD1-AEF7-D57CF31AB286}">
  <dimension ref="C3:H112"/>
  <sheetViews>
    <sheetView showGridLines="0" topLeftCell="A74" zoomScale="70" zoomScaleNormal="70" workbookViewId="0">
      <selection activeCell="J118" sqref="J118"/>
    </sheetView>
  </sheetViews>
  <sheetFormatPr defaultRowHeight="14.4" x14ac:dyDescent="0.3"/>
  <cols>
    <col min="3" max="3" width="29.6640625" customWidth="1"/>
    <col min="4" max="4" width="15.77734375" customWidth="1"/>
    <col min="5" max="5" width="3.44140625" customWidth="1"/>
    <col min="6" max="6" width="50.21875" bestFit="1" customWidth="1"/>
    <col min="7" max="7" width="24.33203125" customWidth="1"/>
    <col min="8" max="8" width="56.6640625" customWidth="1"/>
  </cols>
  <sheetData>
    <row r="3" spans="3:8" ht="16.2" x14ac:dyDescent="0.4">
      <c r="C3" s="1" t="s">
        <v>0</v>
      </c>
      <c r="D3" s="214" t="str">
        <f>'Invulinstructie inschrijver'!D3</f>
        <v>GVB</v>
      </c>
      <c r="E3" s="215"/>
      <c r="F3" s="215"/>
      <c r="G3" s="215"/>
      <c r="H3" s="44"/>
    </row>
    <row r="4" spans="3:8" ht="16.2" x14ac:dyDescent="0.4">
      <c r="C4" s="1" t="s">
        <v>1</v>
      </c>
      <c r="D4" s="214" t="str">
        <f>'Invulinstructie inschrijver'!D4</f>
        <v>Versie 1.0</v>
      </c>
      <c r="E4" s="215"/>
      <c r="F4" s="215"/>
      <c r="G4" s="215"/>
      <c r="H4" s="44"/>
    </row>
    <row r="5" spans="3:8" ht="16.2" x14ac:dyDescent="0.4">
      <c r="C5" s="4" t="s">
        <v>2</v>
      </c>
      <c r="D5" s="216">
        <f>'Invulinstructie inschrijver'!D5</f>
        <v>45658</v>
      </c>
      <c r="E5" s="215"/>
      <c r="F5" s="215"/>
      <c r="G5" s="215"/>
      <c r="H5" s="44"/>
    </row>
    <row r="6" spans="3:8" ht="16.2" x14ac:dyDescent="0.4">
      <c r="C6" s="4" t="s">
        <v>10</v>
      </c>
      <c r="D6" s="217">
        <f>'1. Ondertekening'!D6</f>
        <v>0</v>
      </c>
      <c r="E6" s="218"/>
      <c r="F6" s="218"/>
      <c r="G6" s="218"/>
      <c r="H6" s="44"/>
    </row>
    <row r="8" spans="3:8" ht="21" x14ac:dyDescent="0.5">
      <c r="C8" s="221" t="s">
        <v>51</v>
      </c>
      <c r="D8" s="222"/>
      <c r="E8" s="222"/>
      <c r="F8" s="222"/>
      <c r="G8" s="222"/>
      <c r="H8" s="222"/>
    </row>
    <row r="10" spans="3:8" ht="17.399999999999999" x14ac:dyDescent="0.3">
      <c r="C10" s="219" t="s">
        <v>52</v>
      </c>
      <c r="D10" s="203"/>
      <c r="E10" s="220"/>
      <c r="F10" s="77" t="s">
        <v>62</v>
      </c>
      <c r="G10" s="77" t="s">
        <v>53</v>
      </c>
      <c r="H10" s="77" t="s">
        <v>251</v>
      </c>
    </row>
    <row r="11" spans="3:8" x14ac:dyDescent="0.3">
      <c r="C11" s="188"/>
      <c r="D11" s="213"/>
      <c r="E11" s="189"/>
      <c r="F11" s="61"/>
      <c r="G11" s="78"/>
      <c r="H11" s="78"/>
    </row>
    <row r="12" spans="3:8" x14ac:dyDescent="0.3">
      <c r="C12" s="188" t="s">
        <v>61</v>
      </c>
      <c r="D12" s="213"/>
      <c r="E12" s="189"/>
      <c r="F12" s="58" t="s">
        <v>69</v>
      </c>
      <c r="G12" s="151">
        <v>28291.5</v>
      </c>
      <c r="H12" s="151" t="s">
        <v>250</v>
      </c>
    </row>
    <row r="13" spans="3:8" x14ac:dyDescent="0.3">
      <c r="C13" s="188" t="s">
        <v>61</v>
      </c>
      <c r="D13" s="213"/>
      <c r="E13" s="189"/>
      <c r="F13" s="58" t="s">
        <v>70</v>
      </c>
      <c r="G13" s="151">
        <v>7822.5</v>
      </c>
      <c r="H13" s="151" t="s">
        <v>250</v>
      </c>
    </row>
    <row r="14" spans="3:8" x14ac:dyDescent="0.3">
      <c r="C14" s="188" t="s">
        <v>61</v>
      </c>
      <c r="D14" s="213"/>
      <c r="E14" s="189"/>
      <c r="F14" s="58" t="s">
        <v>71</v>
      </c>
      <c r="G14" s="151">
        <v>5539.5</v>
      </c>
      <c r="H14" s="151" t="s">
        <v>249</v>
      </c>
    </row>
    <row r="15" spans="3:8" x14ac:dyDescent="0.3">
      <c r="C15" s="188" t="s">
        <v>61</v>
      </c>
      <c r="D15" s="213"/>
      <c r="E15" s="189"/>
      <c r="F15" s="58" t="s">
        <v>72</v>
      </c>
      <c r="G15" s="151">
        <v>23829</v>
      </c>
      <c r="H15" s="151" t="s">
        <v>250</v>
      </c>
    </row>
    <row r="16" spans="3:8" x14ac:dyDescent="0.3">
      <c r="C16" s="188" t="s">
        <v>61</v>
      </c>
      <c r="D16" s="213"/>
      <c r="E16" s="189"/>
      <c r="F16" s="58" t="s">
        <v>73</v>
      </c>
      <c r="G16" s="151">
        <v>45451.5</v>
      </c>
      <c r="H16" s="151" t="s">
        <v>250</v>
      </c>
    </row>
    <row r="17" spans="3:8" x14ac:dyDescent="0.3">
      <c r="C17" s="188" t="s">
        <v>61</v>
      </c>
      <c r="D17" s="213"/>
      <c r="E17" s="189"/>
      <c r="F17" s="58" t="s">
        <v>74</v>
      </c>
      <c r="G17" s="151">
        <v>52027.5</v>
      </c>
      <c r="H17" s="151" t="s">
        <v>250</v>
      </c>
    </row>
    <row r="18" spans="3:8" x14ac:dyDescent="0.3">
      <c r="C18" s="188" t="s">
        <v>61</v>
      </c>
      <c r="D18" s="213"/>
      <c r="E18" s="189"/>
      <c r="F18" s="58" t="s">
        <v>75</v>
      </c>
      <c r="G18" s="151">
        <v>33519</v>
      </c>
      <c r="H18" s="151" t="s">
        <v>250</v>
      </c>
    </row>
    <row r="19" spans="3:8" x14ac:dyDescent="0.3">
      <c r="C19" s="188" t="s">
        <v>76</v>
      </c>
      <c r="D19" s="213"/>
      <c r="E19" s="189"/>
      <c r="F19" s="58" t="s">
        <v>77</v>
      </c>
      <c r="G19" s="151">
        <v>39225</v>
      </c>
      <c r="H19" s="151" t="s">
        <v>250</v>
      </c>
    </row>
    <row r="20" spans="3:8" x14ac:dyDescent="0.3">
      <c r="C20" s="188" t="s">
        <v>76</v>
      </c>
      <c r="D20" s="213"/>
      <c r="E20" s="189"/>
      <c r="F20" s="58" t="s">
        <v>78</v>
      </c>
      <c r="G20" s="151">
        <v>36435</v>
      </c>
      <c r="H20" s="151" t="s">
        <v>250</v>
      </c>
    </row>
    <row r="21" spans="3:8" x14ac:dyDescent="0.3">
      <c r="C21" s="188" t="s">
        <v>76</v>
      </c>
      <c r="D21" s="213"/>
      <c r="E21" s="189"/>
      <c r="F21" s="58" t="s">
        <v>79</v>
      </c>
      <c r="G21" s="151">
        <v>47791.5</v>
      </c>
      <c r="H21" s="151" t="s">
        <v>250</v>
      </c>
    </row>
    <row r="22" spans="3:8" x14ac:dyDescent="0.3">
      <c r="C22" s="188" t="s">
        <v>80</v>
      </c>
      <c r="D22" s="213"/>
      <c r="E22" s="189"/>
      <c r="F22" s="58" t="s">
        <v>81</v>
      </c>
      <c r="G22" s="151">
        <v>11221.5</v>
      </c>
      <c r="H22" s="151" t="s">
        <v>250</v>
      </c>
    </row>
    <row r="23" spans="3:8" x14ac:dyDescent="0.3">
      <c r="C23" s="188" t="s">
        <v>80</v>
      </c>
      <c r="D23" s="213"/>
      <c r="E23" s="189"/>
      <c r="F23" s="58" t="s">
        <v>82</v>
      </c>
      <c r="G23" s="151">
        <v>27252</v>
      </c>
      <c r="H23" s="151" t="s">
        <v>250</v>
      </c>
    </row>
    <row r="24" spans="3:8" x14ac:dyDescent="0.3">
      <c r="C24" s="188" t="s">
        <v>80</v>
      </c>
      <c r="D24" s="213"/>
      <c r="E24" s="189"/>
      <c r="F24" s="58" t="s">
        <v>83</v>
      </c>
      <c r="G24" s="151">
        <v>27246</v>
      </c>
      <c r="H24" s="151" t="s">
        <v>250</v>
      </c>
    </row>
    <row r="25" spans="3:8" x14ac:dyDescent="0.3">
      <c r="C25" s="188" t="s">
        <v>80</v>
      </c>
      <c r="D25" s="213"/>
      <c r="E25" s="189"/>
      <c r="F25" s="58" t="s">
        <v>84</v>
      </c>
      <c r="G25" s="151">
        <v>36385.5</v>
      </c>
      <c r="H25" s="151" t="s">
        <v>250</v>
      </c>
    </row>
    <row r="26" spans="3:8" x14ac:dyDescent="0.3">
      <c r="C26" s="188" t="s">
        <v>80</v>
      </c>
      <c r="D26" s="213"/>
      <c r="E26" s="189"/>
      <c r="F26" s="58" t="s">
        <v>85</v>
      </c>
      <c r="G26" s="151">
        <v>24543</v>
      </c>
      <c r="H26" s="151" t="s">
        <v>250</v>
      </c>
    </row>
    <row r="27" spans="3:8" x14ac:dyDescent="0.3">
      <c r="C27" s="188" t="s">
        <v>80</v>
      </c>
      <c r="D27" s="213"/>
      <c r="E27" s="189"/>
      <c r="F27" s="58" t="s">
        <v>86</v>
      </c>
      <c r="G27" s="151">
        <v>27877.5</v>
      </c>
      <c r="H27" s="151" t="s">
        <v>250</v>
      </c>
    </row>
    <row r="28" spans="3:8" x14ac:dyDescent="0.3">
      <c r="C28" s="188" t="s">
        <v>80</v>
      </c>
      <c r="D28" s="213"/>
      <c r="E28" s="189"/>
      <c r="F28" s="58" t="s">
        <v>87</v>
      </c>
      <c r="G28" s="151">
        <v>19888.5</v>
      </c>
      <c r="H28" s="151" t="s">
        <v>250</v>
      </c>
    </row>
    <row r="29" spans="3:8" x14ac:dyDescent="0.3">
      <c r="C29" s="188" t="s">
        <v>88</v>
      </c>
      <c r="D29" s="213"/>
      <c r="E29" s="189"/>
      <c r="F29" s="58" t="s">
        <v>96</v>
      </c>
      <c r="G29" s="151">
        <v>61209</v>
      </c>
      <c r="H29" s="151" t="s">
        <v>250</v>
      </c>
    </row>
    <row r="30" spans="3:8" x14ac:dyDescent="0.3">
      <c r="C30" s="188" t="s">
        <v>89</v>
      </c>
      <c r="D30" s="213"/>
      <c r="E30" s="189"/>
      <c r="F30" s="58" t="s">
        <v>96</v>
      </c>
      <c r="G30" s="151">
        <v>46659</v>
      </c>
      <c r="H30" s="151" t="s">
        <v>250</v>
      </c>
    </row>
    <row r="31" spans="3:8" x14ac:dyDescent="0.3">
      <c r="C31" s="188" t="s">
        <v>90</v>
      </c>
      <c r="D31" s="213"/>
      <c r="E31" s="189"/>
      <c r="F31" s="58" t="s">
        <v>97</v>
      </c>
      <c r="G31" s="151">
        <v>57645</v>
      </c>
      <c r="H31" s="151" t="s">
        <v>250</v>
      </c>
    </row>
    <row r="32" spans="3:8" x14ac:dyDescent="0.3">
      <c r="C32" s="188" t="s">
        <v>91</v>
      </c>
      <c r="D32" s="213"/>
      <c r="E32" s="189"/>
      <c r="F32" s="58" t="s">
        <v>96</v>
      </c>
      <c r="G32" s="151">
        <v>61882.5</v>
      </c>
      <c r="H32" s="151" t="s">
        <v>250</v>
      </c>
    </row>
    <row r="33" spans="3:8" x14ac:dyDescent="0.3">
      <c r="C33" s="188" t="s">
        <v>92</v>
      </c>
      <c r="D33" s="213"/>
      <c r="E33" s="189"/>
      <c r="F33" s="58" t="s">
        <v>96</v>
      </c>
      <c r="G33" s="151">
        <v>3324</v>
      </c>
      <c r="H33" s="151" t="s">
        <v>250</v>
      </c>
    </row>
    <row r="34" spans="3:8" x14ac:dyDescent="0.3">
      <c r="C34" s="188" t="s">
        <v>93</v>
      </c>
      <c r="D34" s="213"/>
      <c r="E34" s="189"/>
      <c r="F34" s="58" t="s">
        <v>98</v>
      </c>
      <c r="G34" s="151">
        <v>61126.5</v>
      </c>
      <c r="H34" s="151" t="s">
        <v>250</v>
      </c>
    </row>
    <row r="35" spans="3:8" x14ac:dyDescent="0.3">
      <c r="C35" s="188" t="s">
        <v>94</v>
      </c>
      <c r="D35" s="213"/>
      <c r="E35" s="189"/>
      <c r="F35" s="58" t="s">
        <v>99</v>
      </c>
      <c r="G35" s="151">
        <v>42301.5</v>
      </c>
      <c r="H35" s="151" t="s">
        <v>250</v>
      </c>
    </row>
    <row r="36" spans="3:8" x14ac:dyDescent="0.3">
      <c r="C36" s="188" t="s">
        <v>95</v>
      </c>
      <c r="D36" s="213"/>
      <c r="E36" s="189"/>
      <c r="F36" s="58" t="s">
        <v>100</v>
      </c>
      <c r="G36" s="151">
        <v>26178</v>
      </c>
      <c r="H36" s="151" t="s">
        <v>250</v>
      </c>
    </row>
    <row r="37" spans="3:8" x14ac:dyDescent="0.3">
      <c r="C37" s="188" t="s">
        <v>95</v>
      </c>
      <c r="D37" s="213"/>
      <c r="E37" s="189"/>
      <c r="F37" s="58" t="s">
        <v>101</v>
      </c>
      <c r="G37" s="151">
        <v>27583.5</v>
      </c>
      <c r="H37" s="151" t="s">
        <v>250</v>
      </c>
    </row>
    <row r="38" spans="3:8" x14ac:dyDescent="0.3">
      <c r="C38" s="188" t="s">
        <v>102</v>
      </c>
      <c r="D38" s="213"/>
      <c r="E38" s="189"/>
      <c r="F38" s="58" t="s">
        <v>103</v>
      </c>
      <c r="G38" s="151">
        <v>2305.5</v>
      </c>
      <c r="H38" s="151" t="s">
        <v>250</v>
      </c>
    </row>
    <row r="39" spans="3:8" x14ac:dyDescent="0.3">
      <c r="C39" s="188" t="s">
        <v>102</v>
      </c>
      <c r="D39" s="213"/>
      <c r="E39" s="189"/>
      <c r="F39" s="58" t="s">
        <v>104</v>
      </c>
      <c r="G39" s="151">
        <v>24802.5</v>
      </c>
      <c r="H39" s="151" t="s">
        <v>250</v>
      </c>
    </row>
    <row r="40" spans="3:8" x14ac:dyDescent="0.3">
      <c r="C40" s="188" t="s">
        <v>102</v>
      </c>
      <c r="D40" s="213"/>
      <c r="E40" s="189"/>
      <c r="F40" s="58" t="s">
        <v>105</v>
      </c>
      <c r="G40" s="151">
        <v>8152.5</v>
      </c>
      <c r="H40" s="151" t="s">
        <v>250</v>
      </c>
    </row>
    <row r="41" spans="3:8" x14ac:dyDescent="0.3">
      <c r="C41" s="188" t="s">
        <v>102</v>
      </c>
      <c r="D41" s="213"/>
      <c r="E41" s="189"/>
      <c r="F41" s="58" t="s">
        <v>106</v>
      </c>
      <c r="G41" s="151">
        <v>26266.5</v>
      </c>
      <c r="H41" s="151" t="s">
        <v>250</v>
      </c>
    </row>
    <row r="42" spans="3:8" x14ac:dyDescent="0.3">
      <c r="C42" s="188" t="s">
        <v>102</v>
      </c>
      <c r="D42" s="213"/>
      <c r="E42" s="189"/>
      <c r="F42" s="58" t="s">
        <v>107</v>
      </c>
      <c r="G42" s="151">
        <v>27585</v>
      </c>
      <c r="H42" s="151" t="s">
        <v>250</v>
      </c>
    </row>
    <row r="43" spans="3:8" x14ac:dyDescent="0.3">
      <c r="C43" s="188" t="s">
        <v>102</v>
      </c>
      <c r="D43" s="213"/>
      <c r="E43" s="189"/>
      <c r="F43" s="58" t="s">
        <v>108</v>
      </c>
      <c r="G43" s="151">
        <v>1746</v>
      </c>
      <c r="H43" s="151" t="s">
        <v>250</v>
      </c>
    </row>
    <row r="44" spans="3:8" x14ac:dyDescent="0.3">
      <c r="C44" s="188" t="s">
        <v>102</v>
      </c>
      <c r="D44" s="213"/>
      <c r="E44" s="189"/>
      <c r="F44" s="58" t="s">
        <v>109</v>
      </c>
      <c r="G44" s="151">
        <v>2461.5</v>
      </c>
      <c r="H44" s="151" t="s">
        <v>250</v>
      </c>
    </row>
    <row r="45" spans="3:8" x14ac:dyDescent="0.3">
      <c r="C45" s="188" t="s">
        <v>102</v>
      </c>
      <c r="D45" s="213"/>
      <c r="E45" s="189"/>
      <c r="F45" s="58" t="s">
        <v>110</v>
      </c>
      <c r="G45" s="151">
        <v>6954</v>
      </c>
      <c r="H45" s="151" t="s">
        <v>250</v>
      </c>
    </row>
    <row r="46" spans="3:8" x14ac:dyDescent="0.3">
      <c r="C46" s="188" t="s">
        <v>111</v>
      </c>
      <c r="D46" s="213"/>
      <c r="E46" s="189"/>
      <c r="F46" s="58" t="s">
        <v>112</v>
      </c>
      <c r="G46" s="151">
        <v>21640.5</v>
      </c>
      <c r="H46" s="151" t="s">
        <v>250</v>
      </c>
    </row>
    <row r="47" spans="3:8" x14ac:dyDescent="0.3">
      <c r="C47" s="188" t="s">
        <v>111</v>
      </c>
      <c r="D47" s="213"/>
      <c r="E47" s="189"/>
      <c r="F47" s="58" t="s">
        <v>113</v>
      </c>
      <c r="G47" s="151">
        <v>13981.5</v>
      </c>
      <c r="H47" s="151" t="s">
        <v>250</v>
      </c>
    </row>
    <row r="48" spans="3:8" x14ac:dyDescent="0.3">
      <c r="C48" s="188" t="s">
        <v>111</v>
      </c>
      <c r="D48" s="213"/>
      <c r="E48" s="189"/>
      <c r="F48" s="58" t="s">
        <v>114</v>
      </c>
      <c r="G48" s="151">
        <v>6445.5</v>
      </c>
      <c r="H48" s="151" t="s">
        <v>250</v>
      </c>
    </row>
    <row r="49" spans="3:8" x14ac:dyDescent="0.3">
      <c r="C49" s="188" t="s">
        <v>111</v>
      </c>
      <c r="D49" s="213"/>
      <c r="E49" s="189"/>
      <c r="F49" s="58" t="s">
        <v>115</v>
      </c>
      <c r="G49" s="151">
        <v>2926.5</v>
      </c>
      <c r="H49" s="151" t="s">
        <v>250</v>
      </c>
    </row>
    <row r="50" spans="3:8" x14ac:dyDescent="0.3">
      <c r="C50" s="188" t="s">
        <v>117</v>
      </c>
      <c r="D50" s="213"/>
      <c r="E50" s="189"/>
      <c r="F50" s="58" t="s">
        <v>124</v>
      </c>
      <c r="G50" s="151">
        <v>20218.5</v>
      </c>
      <c r="H50" s="151" t="s">
        <v>250</v>
      </c>
    </row>
    <row r="51" spans="3:8" x14ac:dyDescent="0.3">
      <c r="C51" s="188" t="s">
        <v>118</v>
      </c>
      <c r="D51" s="213"/>
      <c r="E51" s="189"/>
      <c r="F51" s="58" t="s">
        <v>96</v>
      </c>
      <c r="G51" s="151">
        <v>31963.5</v>
      </c>
      <c r="H51" s="151" t="s">
        <v>250</v>
      </c>
    </row>
    <row r="52" spans="3:8" x14ac:dyDescent="0.3">
      <c r="C52" s="188" t="s">
        <v>119</v>
      </c>
      <c r="D52" s="213"/>
      <c r="E52" s="189"/>
      <c r="F52" s="58" t="s">
        <v>125</v>
      </c>
      <c r="G52" s="151">
        <v>22629</v>
      </c>
      <c r="H52" s="151" t="s">
        <v>250</v>
      </c>
    </row>
    <row r="53" spans="3:8" x14ac:dyDescent="0.3">
      <c r="C53" s="188" t="s">
        <v>119</v>
      </c>
      <c r="D53" s="213"/>
      <c r="E53" s="189"/>
      <c r="F53" s="58" t="s">
        <v>126</v>
      </c>
      <c r="G53" s="151">
        <v>1155</v>
      </c>
      <c r="H53" s="151" t="s">
        <v>250</v>
      </c>
    </row>
    <row r="54" spans="3:8" x14ac:dyDescent="0.3">
      <c r="C54" s="188" t="s">
        <v>119</v>
      </c>
      <c r="D54" s="213"/>
      <c r="E54" s="189"/>
      <c r="F54" s="58" t="s">
        <v>127</v>
      </c>
      <c r="G54" s="151">
        <v>14515.5</v>
      </c>
      <c r="H54" s="151" t="s">
        <v>250</v>
      </c>
    </row>
    <row r="55" spans="3:8" x14ac:dyDescent="0.3">
      <c r="C55" s="188" t="s">
        <v>119</v>
      </c>
      <c r="D55" s="213"/>
      <c r="E55" s="189"/>
      <c r="F55" s="58" t="s">
        <v>128</v>
      </c>
      <c r="G55" s="151">
        <v>21835.5</v>
      </c>
      <c r="H55" s="151" t="s">
        <v>250</v>
      </c>
    </row>
    <row r="56" spans="3:8" x14ac:dyDescent="0.3">
      <c r="C56" s="188" t="s">
        <v>120</v>
      </c>
      <c r="D56" s="213"/>
      <c r="E56" s="189"/>
      <c r="F56" s="58" t="s">
        <v>129</v>
      </c>
      <c r="G56" s="151">
        <v>15642</v>
      </c>
      <c r="H56" s="151" t="s">
        <v>250</v>
      </c>
    </row>
    <row r="57" spans="3:8" x14ac:dyDescent="0.3">
      <c r="C57" s="188" t="s">
        <v>120</v>
      </c>
      <c r="D57" s="213"/>
      <c r="E57" s="189"/>
      <c r="F57" s="58" t="s">
        <v>130</v>
      </c>
      <c r="G57" s="151">
        <v>38907</v>
      </c>
      <c r="H57" s="151" t="s">
        <v>250</v>
      </c>
    </row>
    <row r="58" spans="3:8" x14ac:dyDescent="0.3">
      <c r="C58" s="188" t="s">
        <v>121</v>
      </c>
      <c r="D58" s="213"/>
      <c r="E58" s="189"/>
      <c r="F58" s="58" t="s">
        <v>131</v>
      </c>
      <c r="G58" s="151">
        <v>36298.5</v>
      </c>
      <c r="H58" s="151" t="s">
        <v>250</v>
      </c>
    </row>
    <row r="59" spans="3:8" x14ac:dyDescent="0.3">
      <c r="C59" s="188" t="s">
        <v>121</v>
      </c>
      <c r="D59" s="213"/>
      <c r="E59" s="189"/>
      <c r="F59" s="58" t="s">
        <v>132</v>
      </c>
      <c r="G59" s="151">
        <v>11844</v>
      </c>
      <c r="H59" s="151" t="s">
        <v>250</v>
      </c>
    </row>
    <row r="60" spans="3:8" x14ac:dyDescent="0.3">
      <c r="C60" s="188" t="s">
        <v>122</v>
      </c>
      <c r="D60" s="213"/>
      <c r="E60" s="189"/>
      <c r="F60" s="58" t="s">
        <v>96</v>
      </c>
      <c r="G60" s="151">
        <v>37824</v>
      </c>
      <c r="H60" s="151" t="s">
        <v>250</v>
      </c>
    </row>
    <row r="61" spans="3:8" x14ac:dyDescent="0.3">
      <c r="C61" s="188" t="s">
        <v>122</v>
      </c>
      <c r="D61" s="213"/>
      <c r="E61" s="189"/>
      <c r="F61" s="58" t="s">
        <v>133</v>
      </c>
      <c r="G61" s="151">
        <v>18219</v>
      </c>
      <c r="H61" s="151" t="s">
        <v>250</v>
      </c>
    </row>
    <row r="62" spans="3:8" x14ac:dyDescent="0.3">
      <c r="C62" s="188" t="s">
        <v>123</v>
      </c>
      <c r="D62" s="213"/>
      <c r="E62" s="189"/>
      <c r="F62" s="58" t="s">
        <v>134</v>
      </c>
      <c r="G62" s="151">
        <v>46432.5</v>
      </c>
      <c r="H62" s="151" t="s">
        <v>250</v>
      </c>
    </row>
    <row r="63" spans="3:8" x14ac:dyDescent="0.3">
      <c r="C63" s="188" t="s">
        <v>123</v>
      </c>
      <c r="D63" s="213"/>
      <c r="E63" s="189"/>
      <c r="F63" s="58" t="s">
        <v>135</v>
      </c>
      <c r="G63" s="151">
        <v>21939</v>
      </c>
      <c r="H63" s="151" t="s">
        <v>250</v>
      </c>
    </row>
    <row r="64" spans="3:8" x14ac:dyDescent="0.3">
      <c r="C64" s="188" t="s">
        <v>123</v>
      </c>
      <c r="D64" s="213"/>
      <c r="E64" s="189"/>
      <c r="F64" s="58" t="s">
        <v>136</v>
      </c>
      <c r="G64" s="151">
        <v>24780</v>
      </c>
      <c r="H64" s="151" t="s">
        <v>250</v>
      </c>
    </row>
    <row r="65" spans="3:8" x14ac:dyDescent="0.3">
      <c r="C65" s="188" t="s">
        <v>123</v>
      </c>
      <c r="D65" s="213"/>
      <c r="E65" s="189"/>
      <c r="F65" s="58" t="s">
        <v>137</v>
      </c>
      <c r="G65" s="151">
        <v>33754.5</v>
      </c>
      <c r="H65" s="151" t="s">
        <v>250</v>
      </c>
    </row>
    <row r="66" spans="3:8" x14ac:dyDescent="0.3">
      <c r="C66" s="188" t="s">
        <v>123</v>
      </c>
      <c r="D66" s="213"/>
      <c r="E66" s="189"/>
      <c r="F66" s="58" t="s">
        <v>138</v>
      </c>
      <c r="G66" s="151">
        <v>28620</v>
      </c>
      <c r="H66" s="151" t="s">
        <v>250</v>
      </c>
    </row>
    <row r="67" spans="3:8" x14ac:dyDescent="0.3">
      <c r="C67" s="188" t="s">
        <v>123</v>
      </c>
      <c r="D67" s="213"/>
      <c r="E67" s="189"/>
      <c r="F67" s="58" t="s">
        <v>139</v>
      </c>
      <c r="G67" s="151">
        <v>32871</v>
      </c>
      <c r="H67" s="151" t="s">
        <v>250</v>
      </c>
    </row>
    <row r="68" spans="3:8" x14ac:dyDescent="0.3">
      <c r="C68" s="188" t="s">
        <v>123</v>
      </c>
      <c r="D68" s="213"/>
      <c r="E68" s="189"/>
      <c r="F68" s="58" t="s">
        <v>140</v>
      </c>
      <c r="G68" s="151">
        <v>27465</v>
      </c>
      <c r="H68" s="151" t="s">
        <v>250</v>
      </c>
    </row>
    <row r="69" spans="3:8" x14ac:dyDescent="0.3">
      <c r="C69" s="188" t="s">
        <v>123</v>
      </c>
      <c r="D69" s="213"/>
      <c r="E69" s="189"/>
      <c r="F69" s="58" t="s">
        <v>141</v>
      </c>
      <c r="G69" s="151">
        <v>26235</v>
      </c>
      <c r="H69" s="151" t="s">
        <v>250</v>
      </c>
    </row>
    <row r="70" spans="3:8" x14ac:dyDescent="0.3">
      <c r="C70" s="188" t="s">
        <v>142</v>
      </c>
      <c r="D70" s="213"/>
      <c r="E70" s="189"/>
      <c r="F70" s="58" t="s">
        <v>156</v>
      </c>
      <c r="G70" s="151">
        <v>216</v>
      </c>
      <c r="H70" s="151" t="s">
        <v>247</v>
      </c>
    </row>
    <row r="71" spans="3:8" x14ac:dyDescent="0.3">
      <c r="C71" s="188" t="s">
        <v>142</v>
      </c>
      <c r="D71" s="213"/>
      <c r="E71" s="189"/>
      <c r="F71" s="58" t="s">
        <v>155</v>
      </c>
      <c r="G71" s="151">
        <v>36559.5</v>
      </c>
      <c r="H71" s="151" t="s">
        <v>250</v>
      </c>
    </row>
    <row r="72" spans="3:8" x14ac:dyDescent="0.3">
      <c r="C72" s="188" t="s">
        <v>142</v>
      </c>
      <c r="D72" s="213"/>
      <c r="E72" s="189"/>
      <c r="F72" s="58" t="s">
        <v>154</v>
      </c>
      <c r="G72" s="151">
        <v>15340.5</v>
      </c>
      <c r="H72" s="151" t="s">
        <v>250</v>
      </c>
    </row>
    <row r="73" spans="3:8" x14ac:dyDescent="0.3">
      <c r="C73" s="188" t="s">
        <v>142</v>
      </c>
      <c r="D73" s="213"/>
      <c r="E73" s="189"/>
      <c r="F73" s="58" t="s">
        <v>153</v>
      </c>
      <c r="G73" s="151">
        <v>6358.5</v>
      </c>
      <c r="H73" s="151" t="s">
        <v>247</v>
      </c>
    </row>
    <row r="74" spans="3:8" x14ac:dyDescent="0.3">
      <c r="C74" s="188" t="s">
        <v>143</v>
      </c>
      <c r="D74" s="213"/>
      <c r="E74" s="189"/>
      <c r="F74" s="58" t="s">
        <v>157</v>
      </c>
      <c r="G74" s="151">
        <v>7242</v>
      </c>
      <c r="H74" s="151" t="s">
        <v>250</v>
      </c>
    </row>
    <row r="75" spans="3:8" x14ac:dyDescent="0.3">
      <c r="C75" s="188" t="s">
        <v>143</v>
      </c>
      <c r="D75" s="213"/>
      <c r="E75" s="189"/>
      <c r="F75" s="58" t="s">
        <v>87</v>
      </c>
      <c r="G75" s="151">
        <v>9000</v>
      </c>
      <c r="H75" s="151" t="s">
        <v>250</v>
      </c>
    </row>
    <row r="76" spans="3:8" x14ac:dyDescent="0.3">
      <c r="C76" s="188" t="s">
        <v>144</v>
      </c>
      <c r="D76" s="213"/>
      <c r="E76" s="189"/>
      <c r="F76" s="58" t="s">
        <v>158</v>
      </c>
      <c r="G76" s="151">
        <v>19872</v>
      </c>
      <c r="H76" s="151" t="s">
        <v>250</v>
      </c>
    </row>
    <row r="77" spans="3:8" x14ac:dyDescent="0.3">
      <c r="C77" s="188" t="s">
        <v>145</v>
      </c>
      <c r="D77" s="213"/>
      <c r="E77" s="189"/>
      <c r="F77" s="58" t="s">
        <v>159</v>
      </c>
      <c r="G77" s="151">
        <v>6202.5</v>
      </c>
      <c r="H77" s="151" t="s">
        <v>250</v>
      </c>
    </row>
    <row r="78" spans="3:8" x14ac:dyDescent="0.3">
      <c r="C78" s="188" t="s">
        <v>146</v>
      </c>
      <c r="D78" s="213"/>
      <c r="E78" s="189"/>
      <c r="F78" s="58" t="s">
        <v>160</v>
      </c>
      <c r="G78" s="151">
        <v>676.5</v>
      </c>
      <c r="H78" s="151" t="s">
        <v>249</v>
      </c>
    </row>
    <row r="79" spans="3:8" x14ac:dyDescent="0.3">
      <c r="C79" s="188" t="s">
        <v>146</v>
      </c>
      <c r="D79" s="213"/>
      <c r="E79" s="189"/>
      <c r="F79" s="58" t="s">
        <v>161</v>
      </c>
      <c r="G79" s="151">
        <v>2758.5</v>
      </c>
      <c r="H79" s="151" t="s">
        <v>250</v>
      </c>
    </row>
    <row r="80" spans="3:8" x14ac:dyDescent="0.3">
      <c r="C80" s="188" t="s">
        <v>146</v>
      </c>
      <c r="D80" s="213"/>
      <c r="E80" s="189"/>
      <c r="F80" s="151" t="s">
        <v>249</v>
      </c>
      <c r="G80" s="151" t="s">
        <v>249</v>
      </c>
      <c r="H80" s="151" t="s">
        <v>249</v>
      </c>
    </row>
    <row r="81" spans="3:8" x14ac:dyDescent="0.3">
      <c r="C81" s="188" t="s">
        <v>146</v>
      </c>
      <c r="D81" s="213"/>
      <c r="E81" s="189"/>
      <c r="F81" s="58" t="s">
        <v>163</v>
      </c>
      <c r="G81" s="151">
        <v>31102.5</v>
      </c>
      <c r="H81" s="151" t="s">
        <v>250</v>
      </c>
    </row>
    <row r="82" spans="3:8" x14ac:dyDescent="0.3">
      <c r="C82" s="188" t="s">
        <v>147</v>
      </c>
      <c r="D82" s="213"/>
      <c r="E82" s="189"/>
      <c r="F82" s="58" t="s">
        <v>164</v>
      </c>
      <c r="G82" s="151">
        <v>12234</v>
      </c>
      <c r="H82" s="151" t="s">
        <v>250</v>
      </c>
    </row>
    <row r="83" spans="3:8" x14ac:dyDescent="0.3">
      <c r="C83" s="188" t="s">
        <v>148</v>
      </c>
      <c r="D83" s="213"/>
      <c r="E83" s="189"/>
      <c r="F83" s="58" t="s">
        <v>96</v>
      </c>
      <c r="G83" s="151">
        <v>2068.5</v>
      </c>
      <c r="H83" s="151" t="s">
        <v>250</v>
      </c>
    </row>
    <row r="84" spans="3:8" x14ac:dyDescent="0.3">
      <c r="C84" s="188" t="s">
        <v>149</v>
      </c>
      <c r="D84" s="213"/>
      <c r="E84" s="189"/>
      <c r="F84" s="58" t="s">
        <v>165</v>
      </c>
      <c r="G84" s="151">
        <v>28150.5</v>
      </c>
      <c r="H84" s="151" t="s">
        <v>250</v>
      </c>
    </row>
    <row r="85" spans="3:8" x14ac:dyDescent="0.3">
      <c r="C85" s="188" t="s">
        <v>149</v>
      </c>
      <c r="D85" s="213"/>
      <c r="E85" s="189"/>
      <c r="F85" s="58" t="s">
        <v>166</v>
      </c>
      <c r="G85" s="151">
        <v>39652.5</v>
      </c>
      <c r="H85" s="151" t="s">
        <v>250</v>
      </c>
    </row>
    <row r="86" spans="3:8" x14ac:dyDescent="0.3">
      <c r="C86" s="188" t="s">
        <v>150</v>
      </c>
      <c r="D86" s="213"/>
      <c r="E86" s="189"/>
      <c r="F86" s="58" t="s">
        <v>167</v>
      </c>
      <c r="G86" s="151">
        <v>51898.5</v>
      </c>
      <c r="H86" s="151" t="s">
        <v>250</v>
      </c>
    </row>
    <row r="87" spans="3:8" x14ac:dyDescent="0.3">
      <c r="C87" s="188" t="s">
        <v>151</v>
      </c>
      <c r="D87" s="213"/>
      <c r="E87" s="189"/>
      <c r="F87" s="58" t="s">
        <v>168</v>
      </c>
      <c r="G87" s="151">
        <v>39357</v>
      </c>
      <c r="H87" s="151" t="s">
        <v>250</v>
      </c>
    </row>
    <row r="88" spans="3:8" x14ac:dyDescent="0.3">
      <c r="C88" s="188" t="s">
        <v>152</v>
      </c>
      <c r="D88" s="213"/>
      <c r="E88" s="189"/>
      <c r="F88" s="58" t="s">
        <v>169</v>
      </c>
      <c r="G88" s="151">
        <v>24499.5</v>
      </c>
      <c r="H88" s="151" t="s">
        <v>250</v>
      </c>
    </row>
    <row r="89" spans="3:8" x14ac:dyDescent="0.3">
      <c r="C89" s="188" t="s">
        <v>170</v>
      </c>
      <c r="D89" s="213"/>
      <c r="E89" s="189"/>
      <c r="F89" s="58" t="s">
        <v>96</v>
      </c>
      <c r="G89" s="151">
        <v>20547</v>
      </c>
      <c r="H89" s="151" t="s">
        <v>250</v>
      </c>
    </row>
    <row r="90" spans="3:8" x14ac:dyDescent="0.3">
      <c r="C90" s="188" t="s">
        <v>170</v>
      </c>
      <c r="D90" s="213"/>
      <c r="E90" s="189"/>
      <c r="F90" s="58" t="s">
        <v>185</v>
      </c>
      <c r="G90" s="151">
        <v>1165.5</v>
      </c>
      <c r="H90" s="151" t="s">
        <v>247</v>
      </c>
    </row>
    <row r="91" spans="3:8" x14ac:dyDescent="0.3">
      <c r="C91" s="188" t="s">
        <v>171</v>
      </c>
      <c r="D91" s="213"/>
      <c r="E91" s="189"/>
      <c r="F91" s="58" t="s">
        <v>96</v>
      </c>
      <c r="G91" s="151">
        <v>17775</v>
      </c>
      <c r="H91" s="151" t="s">
        <v>250</v>
      </c>
    </row>
    <row r="92" spans="3:8" x14ac:dyDescent="0.3">
      <c r="C92" s="188" t="s">
        <v>172</v>
      </c>
      <c r="D92" s="213"/>
      <c r="E92" s="189"/>
      <c r="F92" s="58" t="s">
        <v>186</v>
      </c>
      <c r="G92" s="151">
        <v>22609.5</v>
      </c>
      <c r="H92" s="151" t="s">
        <v>250</v>
      </c>
    </row>
    <row r="93" spans="3:8" x14ac:dyDescent="0.3">
      <c r="C93" s="188" t="s">
        <v>173</v>
      </c>
      <c r="D93" s="213"/>
      <c r="E93" s="189"/>
      <c r="F93" s="58" t="s">
        <v>187</v>
      </c>
      <c r="G93" s="151">
        <v>15073.5</v>
      </c>
      <c r="H93" s="151" t="s">
        <v>250</v>
      </c>
    </row>
    <row r="94" spans="3:8" x14ac:dyDescent="0.3">
      <c r="C94" s="188" t="s">
        <v>174</v>
      </c>
      <c r="D94" s="213"/>
      <c r="E94" s="189"/>
      <c r="F94" s="58" t="s">
        <v>131</v>
      </c>
      <c r="G94" s="151">
        <v>1152</v>
      </c>
      <c r="H94" s="151" t="s">
        <v>250</v>
      </c>
    </row>
    <row r="95" spans="3:8" x14ac:dyDescent="0.3">
      <c r="C95" s="188" t="s">
        <v>174</v>
      </c>
      <c r="D95" s="213"/>
      <c r="E95" s="189"/>
      <c r="F95" s="58" t="s">
        <v>132</v>
      </c>
      <c r="G95" s="151">
        <v>46026</v>
      </c>
      <c r="H95" s="151" t="s">
        <v>250</v>
      </c>
    </row>
    <row r="96" spans="3:8" x14ac:dyDescent="0.3">
      <c r="C96" s="188" t="s">
        <v>175</v>
      </c>
      <c r="D96" s="213"/>
      <c r="E96" s="189"/>
      <c r="F96" s="58" t="s">
        <v>188</v>
      </c>
      <c r="G96" s="151">
        <v>1014</v>
      </c>
      <c r="H96" s="151" t="s">
        <v>247</v>
      </c>
    </row>
    <row r="97" spans="3:8" x14ac:dyDescent="0.3">
      <c r="C97" s="188" t="s">
        <v>174</v>
      </c>
      <c r="D97" s="213"/>
      <c r="E97" s="189"/>
      <c r="F97" s="58" t="s">
        <v>189</v>
      </c>
      <c r="G97" s="151">
        <v>36928.5</v>
      </c>
      <c r="H97" s="151" t="s">
        <v>250</v>
      </c>
    </row>
    <row r="98" spans="3:8" x14ac:dyDescent="0.3">
      <c r="C98" s="188" t="s">
        <v>176</v>
      </c>
      <c r="D98" s="213"/>
      <c r="E98" s="189"/>
      <c r="F98" s="58" t="s">
        <v>190</v>
      </c>
      <c r="G98" s="151">
        <v>11826</v>
      </c>
      <c r="H98" s="151" t="s">
        <v>250</v>
      </c>
    </row>
    <row r="99" spans="3:8" x14ac:dyDescent="0.3">
      <c r="C99" s="188" t="s">
        <v>177</v>
      </c>
      <c r="D99" s="213"/>
      <c r="E99" s="189"/>
      <c r="F99" s="58" t="s">
        <v>191</v>
      </c>
      <c r="G99" s="151">
        <v>24337.5</v>
      </c>
      <c r="H99" s="151" t="s">
        <v>250</v>
      </c>
    </row>
    <row r="100" spans="3:8" x14ac:dyDescent="0.3">
      <c r="C100" s="188" t="s">
        <v>177</v>
      </c>
      <c r="D100" s="213"/>
      <c r="E100" s="189"/>
      <c r="F100" s="58" t="s">
        <v>192</v>
      </c>
      <c r="G100" s="151">
        <v>8370</v>
      </c>
      <c r="H100" s="151" t="s">
        <v>250</v>
      </c>
    </row>
    <row r="101" spans="3:8" x14ac:dyDescent="0.3">
      <c r="C101" s="188" t="s">
        <v>177</v>
      </c>
      <c r="D101" s="213"/>
      <c r="E101" s="189"/>
      <c r="F101" s="58" t="s">
        <v>193</v>
      </c>
      <c r="G101" s="151">
        <v>43977</v>
      </c>
      <c r="H101" s="151" t="s">
        <v>250</v>
      </c>
    </row>
    <row r="102" spans="3:8" x14ac:dyDescent="0.3">
      <c r="C102" s="188" t="s">
        <v>178</v>
      </c>
      <c r="D102" s="213"/>
      <c r="E102" s="189"/>
      <c r="F102" s="58" t="s">
        <v>194</v>
      </c>
      <c r="G102" s="151">
        <v>2662.5</v>
      </c>
      <c r="H102" s="151" t="s">
        <v>248</v>
      </c>
    </row>
    <row r="103" spans="3:8" x14ac:dyDescent="0.3">
      <c r="C103" s="188" t="s">
        <v>179</v>
      </c>
      <c r="D103" s="213"/>
      <c r="E103" s="189"/>
      <c r="F103" s="58" t="s">
        <v>195</v>
      </c>
      <c r="G103" s="151">
        <v>3706.5</v>
      </c>
      <c r="H103" s="151" t="s">
        <v>248</v>
      </c>
    </row>
    <row r="104" spans="3:8" x14ac:dyDescent="0.3">
      <c r="C104" s="188" t="s">
        <v>180</v>
      </c>
      <c r="D104" s="213"/>
      <c r="E104" s="189"/>
      <c r="F104" s="58" t="s">
        <v>196</v>
      </c>
      <c r="G104" s="151">
        <v>26353.5</v>
      </c>
      <c r="H104" s="151" t="s">
        <v>250</v>
      </c>
    </row>
    <row r="105" spans="3:8" x14ac:dyDescent="0.3">
      <c r="C105" s="188" t="s">
        <v>181</v>
      </c>
      <c r="D105" s="213"/>
      <c r="E105" s="189"/>
      <c r="F105" s="58" t="s">
        <v>197</v>
      </c>
      <c r="G105" s="151">
        <v>54552</v>
      </c>
      <c r="H105" s="151" t="s">
        <v>250</v>
      </c>
    </row>
    <row r="106" spans="3:8" x14ac:dyDescent="0.3">
      <c r="C106" s="188" t="s">
        <v>182</v>
      </c>
      <c r="D106" s="213"/>
      <c r="E106" s="189"/>
      <c r="F106" s="58" t="s">
        <v>198</v>
      </c>
      <c r="G106" s="151">
        <v>55684.5</v>
      </c>
      <c r="H106" s="151" t="s">
        <v>250</v>
      </c>
    </row>
    <row r="107" spans="3:8" x14ac:dyDescent="0.3">
      <c r="C107" s="188" t="s">
        <v>183</v>
      </c>
      <c r="D107" s="213"/>
      <c r="E107" s="189"/>
      <c r="F107" s="58" t="s">
        <v>199</v>
      </c>
      <c r="G107" s="151">
        <v>16309.5</v>
      </c>
      <c r="H107" s="151" t="s">
        <v>250</v>
      </c>
    </row>
    <row r="108" spans="3:8" x14ac:dyDescent="0.3">
      <c r="C108" s="188" t="s">
        <v>59</v>
      </c>
      <c r="D108" s="213"/>
      <c r="E108" s="189"/>
      <c r="F108" s="58" t="s">
        <v>160</v>
      </c>
      <c r="G108" s="151">
        <v>3009</v>
      </c>
      <c r="H108" s="151" t="s">
        <v>249</v>
      </c>
    </row>
    <row r="109" spans="3:8" x14ac:dyDescent="0.3">
      <c r="C109" s="188" t="s">
        <v>59</v>
      </c>
      <c r="D109" s="213"/>
      <c r="E109" s="189"/>
      <c r="F109" s="58" t="s">
        <v>161</v>
      </c>
      <c r="G109" s="151">
        <v>3757.5</v>
      </c>
      <c r="H109" s="151" t="s">
        <v>250</v>
      </c>
    </row>
    <row r="110" spans="3:8" x14ac:dyDescent="0.3">
      <c r="C110" s="188" t="s">
        <v>184</v>
      </c>
      <c r="D110" s="213"/>
      <c r="E110" s="189"/>
      <c r="F110" s="58" t="s">
        <v>97</v>
      </c>
      <c r="G110" s="151">
        <v>5478</v>
      </c>
      <c r="H110" s="151" t="s">
        <v>250</v>
      </c>
    </row>
    <row r="111" spans="3:8" x14ac:dyDescent="0.3">
      <c r="C111" s="188" t="s">
        <v>184</v>
      </c>
      <c r="D111" s="213"/>
      <c r="E111" s="189"/>
      <c r="F111" s="58" t="s">
        <v>200</v>
      </c>
      <c r="G111" s="151">
        <v>14383.5</v>
      </c>
      <c r="H111" s="151" t="s">
        <v>250</v>
      </c>
    </row>
    <row r="112" spans="3:8" x14ac:dyDescent="0.3">
      <c r="C112" s="191" t="s">
        <v>203</v>
      </c>
      <c r="D112" s="193"/>
      <c r="E112" s="193"/>
      <c r="F112" s="192"/>
      <c r="G112" s="79">
        <f>SUM(G12:G111)</f>
        <v>2310558</v>
      </c>
      <c r="H112" s="160"/>
    </row>
  </sheetData>
  <autoFilter ref="C10:H10" xr:uid="{4CD0DBE2-E936-4BD1-AEF7-D57CF31AB286}">
    <filterColumn colId="0" showButton="0"/>
    <filterColumn colId="1" showButton="0"/>
  </autoFilter>
  <mergeCells count="108">
    <mergeCell ref="C17:E17"/>
    <mergeCell ref="C19:E19"/>
    <mergeCell ref="C45:E45"/>
    <mergeCell ref="C46:E46"/>
    <mergeCell ref="C50:E50"/>
    <mergeCell ref="C47:E47"/>
    <mergeCell ref="C24:E24"/>
    <mergeCell ref="C25:E25"/>
    <mergeCell ref="C42:E42"/>
    <mergeCell ref="C32:E32"/>
    <mergeCell ref="C33:E33"/>
    <mergeCell ref="C34:E34"/>
    <mergeCell ref="C35:E35"/>
    <mergeCell ref="C36:E36"/>
    <mergeCell ref="C37:E37"/>
    <mergeCell ref="C38:E38"/>
    <mergeCell ref="C39:E39"/>
    <mergeCell ref="C40:E40"/>
    <mergeCell ref="C41:E41"/>
    <mergeCell ref="C51:E51"/>
    <mergeCell ref="C52:E52"/>
    <mergeCell ref="C56:E56"/>
    <mergeCell ref="D3:G3"/>
    <mergeCell ref="D4:G4"/>
    <mergeCell ref="D5:G5"/>
    <mergeCell ref="D6:G6"/>
    <mergeCell ref="C29:E29"/>
    <mergeCell ref="C30:E30"/>
    <mergeCell ref="C31:E31"/>
    <mergeCell ref="C27:E27"/>
    <mergeCell ref="C28:E28"/>
    <mergeCell ref="C26:E26"/>
    <mergeCell ref="C10:E10"/>
    <mergeCell ref="C11:E11"/>
    <mergeCell ref="C12:E12"/>
    <mergeCell ref="C13:E13"/>
    <mergeCell ref="C14:E14"/>
    <mergeCell ref="C15:E15"/>
    <mergeCell ref="C8:H8"/>
    <mergeCell ref="C48:E48"/>
    <mergeCell ref="C49:E49"/>
    <mergeCell ref="C43:E43"/>
    <mergeCell ref="C44:E44"/>
    <mergeCell ref="C16:E16"/>
    <mergeCell ref="C61:E61"/>
    <mergeCell ref="C62:E62"/>
    <mergeCell ref="C70:E70"/>
    <mergeCell ref="C58:E58"/>
    <mergeCell ref="C57:E57"/>
    <mergeCell ref="C59:E59"/>
    <mergeCell ref="C60:E60"/>
    <mergeCell ref="C84:E84"/>
    <mergeCell ref="C63:E63"/>
    <mergeCell ref="C64:E64"/>
    <mergeCell ref="C65:E65"/>
    <mergeCell ref="C66:E66"/>
    <mergeCell ref="C67:E67"/>
    <mergeCell ref="C68:E68"/>
    <mergeCell ref="C69:E69"/>
    <mergeCell ref="C71:E71"/>
    <mergeCell ref="C72:E72"/>
    <mergeCell ref="C73:E73"/>
    <mergeCell ref="C20:E20"/>
    <mergeCell ref="C21:E21"/>
    <mergeCell ref="C18:E18"/>
    <mergeCell ref="C22:E22"/>
    <mergeCell ref="C23:E23"/>
    <mergeCell ref="C95:E95"/>
    <mergeCell ref="C96:E96"/>
    <mergeCell ref="C97:E97"/>
    <mergeCell ref="C85:E85"/>
    <mergeCell ref="C77:E77"/>
    <mergeCell ref="C78:E78"/>
    <mergeCell ref="C82:E82"/>
    <mergeCell ref="C74:E74"/>
    <mergeCell ref="C76:E76"/>
    <mergeCell ref="C87:E87"/>
    <mergeCell ref="C88:E88"/>
    <mergeCell ref="C86:E86"/>
    <mergeCell ref="C75:E75"/>
    <mergeCell ref="C79:E79"/>
    <mergeCell ref="C80:E80"/>
    <mergeCell ref="C81:E81"/>
    <mergeCell ref="C83:E83"/>
    <mergeCell ref="C112:F112"/>
    <mergeCell ref="C53:E53"/>
    <mergeCell ref="C54:E54"/>
    <mergeCell ref="C55:E55"/>
    <mergeCell ref="C109:E109"/>
    <mergeCell ref="C110:E110"/>
    <mergeCell ref="C111:E111"/>
    <mergeCell ref="C106:E106"/>
    <mergeCell ref="C107:E107"/>
    <mergeCell ref="C108:E108"/>
    <mergeCell ref="C104:E104"/>
    <mergeCell ref="C105:E105"/>
    <mergeCell ref="C101:E101"/>
    <mergeCell ref="C92:E92"/>
    <mergeCell ref="C93:E93"/>
    <mergeCell ref="C94:E94"/>
    <mergeCell ref="C89:E89"/>
    <mergeCell ref="C90:E90"/>
    <mergeCell ref="C91:E91"/>
    <mergeCell ref="C102:E102"/>
    <mergeCell ref="C103:E103"/>
    <mergeCell ref="C98:E98"/>
    <mergeCell ref="C99:E99"/>
    <mergeCell ref="C100:E100"/>
  </mergeCells>
  <conditionalFormatting sqref="D3:D6 C12:C112 G81:H111">
    <cfRule type="notContainsBlanks" dxfId="4" priority="53">
      <formula>LEN(TRIM(C3))&gt;0</formula>
    </cfRule>
  </conditionalFormatting>
  <conditionalFormatting sqref="F12:G49">
    <cfRule type="notContainsBlanks" dxfId="3" priority="44">
      <formula>LEN(TRIM(F12))&gt;0</formula>
    </cfRule>
  </conditionalFormatting>
  <conditionalFormatting sqref="F80:H80">
    <cfRule type="notContainsBlanks" dxfId="2" priority="30">
      <formula>LEN(TRIM(F80))&gt;0</formula>
    </cfRule>
  </conditionalFormatting>
  <conditionalFormatting sqref="G50:G79">
    <cfRule type="notContainsBlanks" dxfId="1" priority="42">
      <formula>LEN(TRIM(G50))&gt;0</formula>
    </cfRule>
  </conditionalFormatting>
  <conditionalFormatting sqref="H12:H79">
    <cfRule type="notContainsBlanks" dxfId="0" priority="12">
      <formula>LEN(TRIM(H12))&gt;0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50f811-0cc2-4fbd-b9a6-9c8d3b73eff0">
      <Terms xmlns="http://schemas.microsoft.com/office/infopath/2007/PartnerControls"/>
    </lcf76f155ced4ddcb4097134ff3c332f>
    <TaxCatchAll xmlns="95714b43-610b-4bf1-8f96-b5c8a38cd7ea" xsi:nil="true"/>
    <SharedWithUsers xmlns="5369c8c0-e3aa-48e6-9f6d-519510a25555">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2DF203-09AF-4D3D-80D0-3EA485FFB72F}">
  <ds:schemaRefs>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purl.org/dc/dcmitype/"/>
    <ds:schemaRef ds:uri="5369c8c0-e3aa-48e6-9f6d-519510a25555"/>
    <ds:schemaRef ds:uri="http://www.w3.org/XML/1998/namespace"/>
    <ds:schemaRef ds:uri="http://purl.org/dc/elements/1.1/"/>
    <ds:schemaRef ds:uri="95714b43-610b-4bf1-8f96-b5c8a38cd7ea"/>
    <ds:schemaRef ds:uri="eb50f811-0cc2-4fbd-b9a6-9c8d3b73eff0"/>
    <ds:schemaRef ds:uri="http://purl.org/dc/terms/"/>
  </ds:schemaRefs>
</ds:datastoreItem>
</file>

<file path=customXml/itemProps2.xml><?xml version="1.0" encoding="utf-8"?>
<ds:datastoreItem xmlns:ds="http://schemas.openxmlformats.org/officeDocument/2006/customXml" ds:itemID="{AC84E591-CC0D-41E5-8B37-10EB14C26A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5D6B6E-87BE-4B8D-9412-794596E20D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 inschrijver</vt:lpstr>
      <vt:lpstr>1. Ondertekening</vt:lpstr>
      <vt:lpstr>2. Apparatuur</vt:lpstr>
      <vt:lpstr>3. Ingredienten</vt:lpstr>
      <vt:lpstr>4. Inschrijfprijs</vt:lpstr>
      <vt:lpstr>5. Aantal tikken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Judith Winters | CONTRAST</dc:creator>
  <cp:keywords/>
  <dc:description/>
  <cp:lastModifiedBy>Bieri, Naomi</cp:lastModifiedBy>
  <cp:revision/>
  <dcterms:created xsi:type="dcterms:W3CDTF">2024-07-31T13:51:48Z</dcterms:created>
  <dcterms:modified xsi:type="dcterms:W3CDTF">2025-03-28T10:26:59Z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y fmtid="{D5CDD505-2E9C-101B-9397-08002B2CF9AE}" pid="4" name="Order">
    <vt:r8>3708300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