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https://gvb939.sharepoint.com/teams/TeamInkoopGVB/Gedeelde documenten/Inkoopprojecten/Vervoersmaterieel/2025-17 Brandstof veren en ponten/13. Nota's van Inlichtingen/"/>
    </mc:Choice>
  </mc:AlternateContent>
  <xr:revisionPtr revIDLastSave="18" documentId="13_ncr:1_{51B73C36-9ADF-48E3-B1AE-D544C5472D47}" xr6:coauthVersionLast="47" xr6:coauthVersionMax="47" xr10:uidLastSave="{EDF2660B-E74C-4547-9450-3FA5E8223A65}"/>
  <bookViews>
    <workbookView xWindow="-108" yWindow="-108" windowWidth="23256" windowHeight="13896" xr2:uid="{157BC731-4502-40AD-ABD6-79D6262B17DA}"/>
  </bookViews>
  <sheets>
    <sheet name="Toelichting" sheetId="2" r:id="rId1"/>
    <sheet name="Prijzenblad" sheetId="1"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57" i="1" l="1"/>
  <c r="F56" i="1"/>
  <c r="F55" i="1"/>
  <c r="F58" i="1"/>
  <c r="B50" i="1"/>
  <c r="B37" i="1"/>
  <c r="B38" i="1" s="1"/>
  <c r="B39" i="1" s="1"/>
  <c r="C50" i="1"/>
  <c r="C51" i="1" s="1"/>
  <c r="C52" i="1" s="1"/>
  <c r="E49" i="1"/>
  <c r="F49" i="1" s="1"/>
  <c r="C49" i="1"/>
  <c r="E48" i="1"/>
  <c r="F48" i="1" s="1"/>
  <c r="C48" i="1"/>
  <c r="E47" i="1"/>
  <c r="F47" i="1" s="1"/>
  <c r="C47" i="1"/>
  <c r="E46" i="1"/>
  <c r="F46" i="1" s="1"/>
  <c r="C46" i="1"/>
  <c r="E45" i="1"/>
  <c r="F45" i="1" s="1"/>
  <c r="C45" i="1"/>
  <c r="E44" i="1"/>
  <c r="F44" i="1" s="1"/>
  <c r="C44" i="1"/>
  <c r="E43" i="1"/>
  <c r="F43" i="1" s="1"/>
  <c r="C43" i="1"/>
  <c r="E42" i="1"/>
  <c r="F42" i="1" s="1"/>
  <c r="F51" i="1" s="1"/>
  <c r="C42" i="1"/>
  <c r="E29" i="1"/>
  <c r="F29" i="1" s="1"/>
  <c r="F38" i="1" s="1"/>
  <c r="E30" i="1"/>
  <c r="F30" i="1" s="1"/>
  <c r="C29" i="1"/>
  <c r="C30" i="1"/>
  <c r="C31" i="1"/>
  <c r="C32" i="1"/>
  <c r="C33" i="1"/>
  <c r="C34" i="1"/>
  <c r="C35" i="1"/>
  <c r="C36" i="1"/>
  <c r="C37" i="1"/>
  <c r="C38" i="1" s="1"/>
  <c r="C39" i="1" s="1"/>
  <c r="E36" i="1"/>
  <c r="F36" i="1" s="1"/>
  <c r="E35" i="1"/>
  <c r="F35" i="1" s="1"/>
  <c r="E34" i="1"/>
  <c r="F34" i="1" s="1"/>
  <c r="E33" i="1"/>
  <c r="F33" i="1" s="1"/>
  <c r="E32" i="1"/>
  <c r="F32" i="1" s="1"/>
  <c r="E31" i="1"/>
  <c r="F31" i="1" s="1"/>
  <c r="B24" i="1"/>
  <c r="B25" i="1" s="1"/>
  <c r="B26" i="1" s="1"/>
  <c r="C18" i="1"/>
  <c r="C19" i="1"/>
  <c r="C20" i="1"/>
  <c r="C21" i="1"/>
  <c r="C22" i="1"/>
  <c r="C23" i="1"/>
  <c r="C17" i="1"/>
  <c r="E23" i="1"/>
  <c r="F23" i="1" s="1"/>
  <c r="E22" i="1"/>
  <c r="F22" i="1" s="1"/>
  <c r="E21" i="1"/>
  <c r="F21" i="1" s="1"/>
  <c r="E20" i="1"/>
  <c r="F20" i="1" s="1"/>
  <c r="E19" i="1"/>
  <c r="F19" i="1" s="1"/>
  <c r="E18" i="1"/>
  <c r="F18" i="1" s="1"/>
  <c r="E17" i="1"/>
  <c r="C7" i="1"/>
  <c r="C8" i="1"/>
  <c r="C9" i="1"/>
  <c r="C10" i="1"/>
  <c r="C11" i="1"/>
  <c r="C6" i="1"/>
  <c r="C5" i="1"/>
  <c r="C24" i="1"/>
  <c r="C25" i="1" s="1"/>
  <c r="C26" i="1" s="1"/>
  <c r="E6" i="1"/>
  <c r="F6" i="1" s="1"/>
  <c r="E7" i="1"/>
  <c r="F7" i="1" s="1"/>
  <c r="E8" i="1"/>
  <c r="F8" i="1" s="1"/>
  <c r="E9" i="1"/>
  <c r="F9" i="1" s="1"/>
  <c r="E10" i="1"/>
  <c r="F10" i="1" s="1"/>
  <c r="E11" i="1"/>
  <c r="F11" i="1" s="1"/>
  <c r="E5" i="1"/>
  <c r="F5" i="1" s="1"/>
  <c r="B12" i="1"/>
  <c r="B13" i="1" s="1"/>
  <c r="B14" i="1" s="1"/>
  <c r="F37" i="1" l="1"/>
  <c r="F50" i="1"/>
  <c r="B51" i="1"/>
  <c r="B52" i="1" s="1"/>
  <c r="F52" i="1"/>
  <c r="F24" i="1"/>
  <c r="F13" i="1"/>
  <c r="F14" i="1" s="1"/>
  <c r="F59" i="1"/>
  <c r="F17" i="1"/>
  <c r="F25" i="1" s="1"/>
  <c r="F26" i="1" s="1"/>
  <c r="F39" i="1"/>
  <c r="F12" i="1"/>
  <c r="F62" i="1" l="1"/>
</calcChain>
</file>

<file path=xl/sharedStrings.xml><?xml version="1.0" encoding="utf-8"?>
<sst xmlns="http://schemas.openxmlformats.org/spreadsheetml/2006/main" count="100" uniqueCount="48">
  <si>
    <t>Toelichting</t>
  </si>
  <si>
    <t>Inschrijver is verplicht alle lichtoranje gearceerde cellen (zoals weergegeven in het prijzenblad) in te vullen.</t>
  </si>
  <si>
    <t>De opslagen en bedragen dienen in euro's te worden ingevuld. Opslagen worden opgeteld tot een totaalprijs. Indien er meerdere onderdelen uitgesplitst zijn dienen deze separaat te worden meegenomen.</t>
  </si>
  <si>
    <t>Het is niet toegestaan iets aan te passen aan de prijstabel, zowel aan de inhoud, formules of structuur.  Enkel de lichtoranje velden mogen (en moeten) ingevuld worden.</t>
  </si>
  <si>
    <t>Inschrijver mag in geen enkele cel negatieve bedragen invullen, op straffe van uitsluiting. Dit met uitzondering van het vakje "korting", hier dient wel een negatief getal aangegeven te worden.</t>
  </si>
  <si>
    <t>Wanneer bedragen niet van toepassing zijn dient het getal 0 ingevuld te worden.</t>
  </si>
  <si>
    <t>Bedragen dient u op te geven in Euro en exclusief BTW.</t>
  </si>
  <si>
    <t>Bedragen worden op twee decimalen afgerond.</t>
  </si>
  <si>
    <t>De prijzen en opslagen zoals aangeboden in deze prijstabel staan vast gedurende de looptijd van deze Raamovereenkomst, tenzij er sprake is van door Opdrachtgever schriftelijk geaccordeerd meerwerk. Hierbij dienen de opgegeven tarieven gehanteerd te worden.</t>
  </si>
  <si>
    <t>Alle genoemde getallen/hoeveelheiden/verhoudingen zijn indicatief, er kunnen geen rechten aan worden ontleend.</t>
  </si>
  <si>
    <t>De prijzen in het prijzenblad zijn inclusief verdere indirecte kosten (transport, administratie, management fee (e.d.)), buiten de opgegeven prijzen kunnen daarnaast geen andere zaken in rekening gebracht worden, tenzij het expliciet schriftelijk verstrekt meerwerk betreft.</t>
  </si>
  <si>
    <t>De prijs van HVO wordt ook gebaseerd op de diesel Platssprijs, hierover dient u een percentage over de Platssprijs van diesel in te vullen om tot de HVO prijsstelling te komen.</t>
  </si>
  <si>
    <t>Omschrijving </t>
  </si>
  <si>
    <t>Jaarlijks verwacht verbruik in liters/ invulling tarieven</t>
  </si>
  <si>
    <t>Deelprijs</t>
  </si>
  <si>
    <t>Weging</t>
  </si>
  <si>
    <t>Deelprijs incl weging*</t>
  </si>
  <si>
    <t>Diesel tbv IJveren </t>
  </si>
  <si>
    <t>Distributiekosten:</t>
  </si>
  <si>
    <t>Opslag binnen exploitatietijd:</t>
  </si>
  <si>
    <t>Extra opslag buiten exploitatietijd doordeweeks (Ma-Vr):</t>
  </si>
  <si>
    <t>Extra opslag buiten exploitatietijd in het weekend (Za-Zo):</t>
  </si>
  <si>
    <t>Beschikbaarheidstoeslag:</t>
  </si>
  <si>
    <t>Korting:</t>
  </si>
  <si>
    <t>Totaalprijs per liter:</t>
  </si>
  <si>
    <t>Eindtotaal per jaar:</t>
  </si>
  <si>
    <t>Eindtotaal 4 jaar:</t>
  </si>
  <si>
    <t>Diesel tbv NZK </t>
  </si>
  <si>
    <t>HVO tbv IJveren (optioneel) </t>
  </si>
  <si>
    <t>Toeslag op Platssprijs diesel voor HVO (in %):</t>
  </si>
  <si>
    <t>HVO tbv NZK (optioneel) </t>
  </si>
  <si>
    <t>Deelprijs*</t>
  </si>
  <si>
    <t>Totaalprijs per liter</t>
  </si>
  <si>
    <t>Eindtotaal:</t>
  </si>
  <si>
    <t>Eindtotaal 4 jaar</t>
  </si>
  <si>
    <t>* Het Eindtotaal 4 jaar - bedrag onder deze kolom wordt opgeteld bij de fictieve totaalprijs</t>
  </si>
  <si>
    <t>Fictieve totaalprijs van opdracht (4 jaar)</t>
  </si>
  <si>
    <t xml:space="preserve">Naam organisatie: </t>
  </si>
  <si>
    <t xml:space="preserve">Dhr/Mevr : </t>
  </si>
  <si>
    <t>Functie:</t>
  </si>
  <si>
    <t>Handtekening bevoegd functionaris en datum van ondertekening (PDF versie)</t>
  </si>
  <si>
    <t>Diesel Platssprijs (dagprijs op 4 juli 2025):</t>
  </si>
  <si>
    <t>Ureum / AdBlue (locatie IJveren) </t>
  </si>
  <si>
    <t>Tarieven incl weging</t>
  </si>
  <si>
    <t>Totaalprijs voor Ureum / Adblue per liter (netto prijs incl. kosten)</t>
  </si>
  <si>
    <t>De prijs voor Ureum / AdBlue wordt gebasseerd op een totaalprijs (netto prijs inclusief kosten - exclusief distributiekosten) en separaat in te vullen distributiekosten. Deze prijs zal halfjaarlijks worden geïndexeerd conform de CBS PPI index zoals opgenomen in de Raamovereenkomst.</t>
  </si>
  <si>
    <t>Bijlage 8 Prijzenblad brandstoffen veren en ponten - intructie/toelichting v4.0</t>
  </si>
  <si>
    <t>Bijlage 8 Prijzenblad brandstoffen veren en ponten V4.0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</si>
</sst>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quot;€&quot;\ * #,##0.00_ ;_ &quot;€&quot;\ * \-#,##0.00_ ;_ &quot;€&quot;\ * &quot;-&quot;??_ ;_ @_ "/>
    <numFmt numFmtId="43" formatCode="_ * #,##0.00_ ;_ * \-#,##0.00_ ;_ * &quot;-&quot;??_ ;_ @_ "/>
    <numFmt numFmtId="164" formatCode="_ [$€-413]\ * #,##0.00_ ;_ [$€-413]\ * \-#,##0.00_ ;_ [$€-413]\ * &quot;-&quot;??_ ;_ @_ "/>
    <numFmt numFmtId="165" formatCode="_ * #,##0_ ;_ * \-#,##0_ ;_ * &quot;-&quot;??_ ;_ @_ "/>
  </numFmts>
  <fonts count="8" x14ac:knownFonts="1">
    <font>
      <sz val="11"/>
      <color theme="1"/>
      <name val="Aptos Narrow"/>
      <family val="2"/>
      <scheme val="minor"/>
    </font>
    <font>
      <b/>
      <sz val="11"/>
      <color theme="0"/>
      <name val="Aptos Narrow"/>
      <family val="2"/>
      <scheme val="minor"/>
    </font>
    <font>
      <sz val="11"/>
      <color theme="1"/>
      <name val="Aptos Narrow"/>
      <family val="2"/>
      <scheme val="minor"/>
    </font>
    <font>
      <b/>
      <sz val="11"/>
      <color theme="1"/>
      <name val="Aptos Narrow"/>
      <family val="2"/>
      <scheme val="minor"/>
    </font>
    <font>
      <b/>
      <sz val="14"/>
      <color theme="1"/>
      <name val="Aptos Narrow"/>
      <family val="2"/>
      <scheme val="minor"/>
    </font>
    <font>
      <i/>
      <sz val="11"/>
      <color theme="1"/>
      <name val="Aptos Narrow"/>
      <family val="2"/>
      <scheme val="minor"/>
    </font>
    <font>
      <b/>
      <sz val="11"/>
      <name val="Aptos Narrow"/>
      <family val="2"/>
      <scheme val="minor"/>
    </font>
    <font>
      <sz val="11"/>
      <color theme="0" tint="-0.499984740745262"/>
      <name val="Aptos Narrow"/>
      <family val="2"/>
      <scheme val="minor"/>
    </font>
  </fonts>
  <fills count="10">
    <fill>
      <patternFill patternType="none"/>
    </fill>
    <fill>
      <patternFill patternType="gray125"/>
    </fill>
    <fill>
      <patternFill patternType="solid">
        <fgColor theme="3" tint="0.749992370372631"/>
        <bgColor indexed="64"/>
      </patternFill>
    </fill>
    <fill>
      <patternFill patternType="solid">
        <fgColor theme="3" tint="0.89999084444715716"/>
        <bgColor indexed="64"/>
      </patternFill>
    </fill>
    <fill>
      <patternFill patternType="solid">
        <fgColor theme="3" tint="0.249977111117893"/>
        <bgColor indexed="64"/>
      </patternFill>
    </fill>
    <fill>
      <patternFill patternType="solid">
        <fgColor theme="5" tint="0.59999389629810485"/>
        <bgColor indexed="64"/>
      </patternFill>
    </fill>
    <fill>
      <patternFill patternType="solid">
        <fgColor theme="0"/>
        <bgColor indexed="64"/>
      </patternFill>
    </fill>
    <fill>
      <patternFill patternType="solid">
        <fgColor theme="1"/>
        <bgColor indexed="64"/>
      </patternFill>
    </fill>
    <fill>
      <patternFill patternType="solid">
        <fgColor theme="0" tint="-0.249977111117893"/>
        <bgColor indexed="64"/>
      </patternFill>
    </fill>
    <fill>
      <patternFill patternType="solid">
        <fgColor theme="4" tint="0.79998168889431442"/>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3">
    <xf numFmtId="0" fontId="0" fillId="0" borderId="0"/>
    <xf numFmtId="43" fontId="2" fillId="0" borderId="0" applyFont="0" applyFill="0" applyBorder="0" applyAlignment="0" applyProtection="0"/>
    <xf numFmtId="44" fontId="2" fillId="0" borderId="0" applyFont="0" applyFill="0" applyBorder="0" applyAlignment="0" applyProtection="0"/>
  </cellStyleXfs>
  <cellXfs count="62">
    <xf numFmtId="0" fontId="0" fillId="0" borderId="0" xfId="0"/>
    <xf numFmtId="2" fontId="0" fillId="0" borderId="0" xfId="0" applyNumberFormat="1" applyAlignment="1">
      <alignment horizontal="right"/>
    </xf>
    <xf numFmtId="0" fontId="0" fillId="0" borderId="0" xfId="0" applyAlignment="1">
      <alignment wrapText="1"/>
    </xf>
    <xf numFmtId="0" fontId="4" fillId="0" borderId="0" xfId="0" applyFont="1"/>
    <xf numFmtId="0" fontId="1" fillId="4" borderId="1" xfId="0" applyFont="1" applyFill="1" applyBorder="1"/>
    <xf numFmtId="0" fontId="0" fillId="3" borderId="1" xfId="0" applyFill="1" applyBorder="1" applyAlignment="1">
      <alignment vertical="center"/>
    </xf>
    <xf numFmtId="0" fontId="0" fillId="2" borderId="1" xfId="0" applyFill="1" applyBorder="1" applyAlignment="1">
      <alignment vertical="center" wrapText="1"/>
    </xf>
    <xf numFmtId="0" fontId="0" fillId="3" borderId="1" xfId="0" applyFill="1" applyBorder="1" applyAlignment="1">
      <alignment vertical="center" wrapText="1"/>
    </xf>
    <xf numFmtId="44" fontId="0" fillId="5" borderId="1" xfId="2" applyFont="1" applyFill="1" applyBorder="1" applyAlignment="1" applyProtection="1">
      <alignment horizontal="right"/>
      <protection locked="0"/>
    </xf>
    <xf numFmtId="0" fontId="6" fillId="8" borderId="1" xfId="0" applyFont="1" applyFill="1" applyBorder="1" applyAlignment="1">
      <alignment horizontal="left" vertical="top" wrapText="1"/>
    </xf>
    <xf numFmtId="2" fontId="6" fillId="8" borderId="1" xfId="0" applyNumberFormat="1" applyFont="1" applyFill="1" applyBorder="1" applyAlignment="1">
      <alignment horizontal="left" vertical="top" wrapText="1"/>
    </xf>
    <xf numFmtId="0" fontId="1" fillId="4" borderId="1" xfId="0" applyFont="1" applyFill="1" applyBorder="1" applyAlignment="1">
      <alignment wrapText="1"/>
    </xf>
    <xf numFmtId="165" fontId="1" fillId="4" borderId="1" xfId="1" applyNumberFormat="1" applyFont="1" applyFill="1" applyBorder="1" applyAlignment="1" applyProtection="1">
      <alignment horizontal="right"/>
    </xf>
    <xf numFmtId="0" fontId="3" fillId="2" borderId="1" xfId="0" applyFont="1" applyFill="1" applyBorder="1" applyAlignment="1">
      <alignment wrapText="1"/>
    </xf>
    <xf numFmtId="0" fontId="0" fillId="2" borderId="1" xfId="0" applyFill="1" applyBorder="1" applyAlignment="1">
      <alignment wrapText="1"/>
    </xf>
    <xf numFmtId="0" fontId="5" fillId="2" borderId="1" xfId="0" applyFont="1" applyFill="1" applyBorder="1" applyAlignment="1">
      <alignment wrapText="1"/>
    </xf>
    <xf numFmtId="0" fontId="0" fillId="3" borderId="1" xfId="0" applyFill="1" applyBorder="1" applyAlignment="1">
      <alignment horizontal="left" wrapText="1"/>
    </xf>
    <xf numFmtId="164" fontId="7" fillId="9" borderId="1" xfId="0" applyNumberFormat="1" applyFont="1" applyFill="1" applyBorder="1" applyAlignment="1">
      <alignment horizontal="right"/>
    </xf>
    <xf numFmtId="0" fontId="5" fillId="0" borderId="0" xfId="0" applyFont="1"/>
    <xf numFmtId="43" fontId="4" fillId="0" borderId="0" xfId="1" applyFont="1" applyProtection="1"/>
    <xf numFmtId="0" fontId="6" fillId="8" borderId="1" xfId="1" applyNumberFormat="1" applyFont="1" applyFill="1" applyBorder="1" applyAlignment="1" applyProtection="1">
      <alignment horizontal="left" vertical="top" wrapText="1"/>
    </xf>
    <xf numFmtId="43" fontId="1" fillId="4" borderId="1" xfId="1" applyFont="1" applyFill="1" applyBorder="1" applyAlignment="1" applyProtection="1">
      <alignment wrapText="1"/>
    </xf>
    <xf numFmtId="44" fontId="3" fillId="2" borderId="1" xfId="2" applyFont="1" applyFill="1" applyBorder="1" applyAlignment="1" applyProtection="1">
      <alignment wrapText="1"/>
    </xf>
    <xf numFmtId="43" fontId="3" fillId="2" borderId="1" xfId="1" applyFont="1" applyFill="1" applyBorder="1" applyAlignment="1" applyProtection="1">
      <alignment wrapText="1"/>
    </xf>
    <xf numFmtId="44" fontId="2" fillId="2" borderId="1" xfId="2" applyFont="1" applyFill="1" applyBorder="1" applyAlignment="1" applyProtection="1">
      <alignment wrapText="1"/>
    </xf>
    <xf numFmtId="43" fontId="0" fillId="2" borderId="1" xfId="1" applyFont="1" applyFill="1" applyBorder="1" applyAlignment="1" applyProtection="1">
      <alignment wrapText="1"/>
    </xf>
    <xf numFmtId="43" fontId="2" fillId="2" borderId="1" xfId="1" applyFont="1" applyFill="1" applyBorder="1" applyAlignment="1" applyProtection="1">
      <alignment wrapText="1"/>
    </xf>
    <xf numFmtId="44" fontId="5" fillId="2" borderId="1" xfId="2" applyFont="1" applyFill="1" applyBorder="1" applyAlignment="1" applyProtection="1">
      <alignment wrapText="1"/>
    </xf>
    <xf numFmtId="43" fontId="5" fillId="2" borderId="1" xfId="1" applyFont="1" applyFill="1" applyBorder="1" applyAlignment="1" applyProtection="1">
      <alignment wrapText="1"/>
    </xf>
    <xf numFmtId="164" fontId="0" fillId="7" borderId="1" xfId="0" applyNumberFormat="1" applyFill="1" applyBorder="1" applyAlignment="1">
      <alignment horizontal="right"/>
    </xf>
    <xf numFmtId="43" fontId="0" fillId="7" borderId="1" xfId="1" applyFont="1" applyFill="1" applyBorder="1" applyAlignment="1" applyProtection="1">
      <alignment horizontal="right"/>
    </xf>
    <xf numFmtId="43" fontId="0" fillId="9" borderId="1" xfId="1" applyFont="1" applyFill="1" applyBorder="1" applyAlignment="1" applyProtection="1">
      <alignment horizontal="right"/>
    </xf>
    <xf numFmtId="164" fontId="3" fillId="7" borderId="1" xfId="0" applyNumberFormat="1" applyFont="1" applyFill="1" applyBorder="1" applyAlignment="1">
      <alignment horizontal="right"/>
    </xf>
    <xf numFmtId="164" fontId="3" fillId="9" borderId="1" xfId="0" applyNumberFormat="1" applyFont="1" applyFill="1" applyBorder="1" applyAlignment="1">
      <alignment horizontal="right"/>
    </xf>
    <xf numFmtId="43" fontId="0" fillId="9" borderId="7" xfId="1" applyFont="1" applyFill="1" applyBorder="1" applyAlignment="1" applyProtection="1">
      <alignment horizontal="right"/>
    </xf>
    <xf numFmtId="164" fontId="3" fillId="7" borderId="2" xfId="0" applyNumberFormat="1" applyFont="1" applyFill="1" applyBorder="1" applyAlignment="1">
      <alignment horizontal="right"/>
    </xf>
    <xf numFmtId="164" fontId="3" fillId="9" borderId="6" xfId="0" applyNumberFormat="1" applyFont="1" applyFill="1" applyBorder="1" applyAlignment="1">
      <alignment horizontal="right"/>
    </xf>
    <xf numFmtId="0" fontId="6" fillId="7" borderId="1" xfId="0" applyFont="1" applyFill="1" applyBorder="1" applyAlignment="1">
      <alignment horizontal="left" vertical="top" wrapText="1"/>
    </xf>
    <xf numFmtId="0" fontId="6" fillId="7" borderId="1" xfId="1" applyNumberFormat="1" applyFont="1" applyFill="1" applyBorder="1" applyAlignment="1" applyProtection="1">
      <alignment horizontal="left" vertical="top" wrapText="1"/>
    </xf>
    <xf numFmtId="0" fontId="6" fillId="8" borderId="8" xfId="0" applyFont="1" applyFill="1" applyBorder="1" applyAlignment="1">
      <alignment horizontal="left" vertical="top" wrapText="1"/>
    </xf>
    <xf numFmtId="0" fontId="1" fillId="7" borderId="1" xfId="0" applyFont="1" applyFill="1" applyBorder="1" applyAlignment="1">
      <alignment wrapText="1"/>
    </xf>
    <xf numFmtId="43" fontId="1" fillId="7" borderId="1" xfId="1" applyFont="1" applyFill="1" applyBorder="1" applyAlignment="1" applyProtection="1">
      <alignment wrapText="1"/>
    </xf>
    <xf numFmtId="44" fontId="3" fillId="7" borderId="1" xfId="2" applyFont="1" applyFill="1" applyBorder="1" applyAlignment="1" applyProtection="1">
      <alignment wrapText="1"/>
    </xf>
    <xf numFmtId="43" fontId="3" fillId="7" borderId="1" xfId="1" applyFont="1" applyFill="1" applyBorder="1" applyAlignment="1" applyProtection="1">
      <alignment wrapText="1"/>
    </xf>
    <xf numFmtId="43" fontId="0" fillId="7" borderId="2" xfId="1" applyFont="1" applyFill="1" applyBorder="1" applyAlignment="1" applyProtection="1">
      <alignment horizontal="right"/>
    </xf>
    <xf numFmtId="43" fontId="0" fillId="0" borderId="0" xfId="1" applyFont="1" applyAlignment="1" applyProtection="1">
      <alignment wrapText="1"/>
    </xf>
    <xf numFmtId="10" fontId="0" fillId="5" borderId="1" xfId="2" applyNumberFormat="1" applyFont="1" applyFill="1" applyBorder="1" applyAlignment="1" applyProtection="1">
      <alignment horizontal="right"/>
      <protection locked="0"/>
    </xf>
    <xf numFmtId="0" fontId="6" fillId="2" borderId="1" xfId="0" applyFont="1" applyFill="1" applyBorder="1" applyAlignment="1">
      <alignment wrapText="1"/>
    </xf>
    <xf numFmtId="44" fontId="6" fillId="2" borderId="1" xfId="0" applyNumberFormat="1" applyFont="1" applyFill="1" applyBorder="1" applyAlignment="1">
      <alignment wrapText="1"/>
    </xf>
    <xf numFmtId="2" fontId="6" fillId="2" borderId="1" xfId="1" applyNumberFormat="1" applyFont="1" applyFill="1" applyBorder="1" applyAlignment="1" applyProtection="1">
      <alignment wrapText="1"/>
    </xf>
    <xf numFmtId="44" fontId="6" fillId="5" borderId="1" xfId="1" applyNumberFormat="1" applyFont="1" applyFill="1" applyBorder="1" applyAlignment="1" applyProtection="1">
      <alignment horizontal="right"/>
      <protection locked="0"/>
    </xf>
    <xf numFmtId="44" fontId="5" fillId="5" borderId="1" xfId="2" applyFont="1" applyFill="1" applyBorder="1" applyAlignment="1" applyProtection="1">
      <alignment horizontal="right"/>
      <protection locked="0"/>
    </xf>
    <xf numFmtId="0" fontId="0" fillId="3" borderId="2" xfId="0" applyFill="1" applyBorder="1" applyAlignment="1">
      <alignment horizontal="left" wrapText="1"/>
    </xf>
    <xf numFmtId="0" fontId="0" fillId="3" borderId="3" xfId="0" applyFill="1" applyBorder="1" applyAlignment="1">
      <alignment horizontal="left" wrapText="1"/>
    </xf>
    <xf numFmtId="0" fontId="0" fillId="6" borderId="1" xfId="0" applyFill="1" applyBorder="1" applyAlignment="1">
      <alignment horizontal="left"/>
    </xf>
    <xf numFmtId="164" fontId="0" fillId="5" borderId="1" xfId="0" applyNumberFormat="1" applyFill="1" applyBorder="1" applyAlignment="1" applyProtection="1">
      <alignment horizontal="center"/>
      <protection locked="0"/>
    </xf>
    <xf numFmtId="0" fontId="0" fillId="6" borderId="1" xfId="0" applyFill="1" applyBorder="1" applyAlignment="1">
      <alignment horizontal="left" vertical="top"/>
    </xf>
    <xf numFmtId="0" fontId="0" fillId="5" borderId="2" xfId="0" applyFill="1" applyBorder="1" applyAlignment="1" applyProtection="1">
      <alignment horizontal="left"/>
      <protection locked="0"/>
    </xf>
    <xf numFmtId="0" fontId="0" fillId="5" borderId="4" xfId="0" applyFill="1" applyBorder="1" applyAlignment="1" applyProtection="1">
      <alignment horizontal="left"/>
      <protection locked="0"/>
    </xf>
    <xf numFmtId="0" fontId="0" fillId="5" borderId="3" xfId="0" applyFill="1" applyBorder="1" applyAlignment="1" applyProtection="1">
      <alignment horizontal="left"/>
      <protection locked="0"/>
    </xf>
    <xf numFmtId="0" fontId="1" fillId="4" borderId="0" xfId="0" applyFont="1" applyFill="1" applyAlignment="1">
      <alignment horizontal="left" wrapText="1"/>
    </xf>
    <xf numFmtId="0" fontId="1" fillId="4" borderId="5" xfId="0" applyFont="1" applyFill="1" applyBorder="1" applyAlignment="1">
      <alignment horizontal="left" wrapText="1"/>
    </xf>
  </cellXfs>
  <cellStyles count="3">
    <cellStyle name="Komma" xfId="1" builtinId="3"/>
    <cellStyle name="Standaard" xfId="0" builtinId="0"/>
    <cellStyle name="Valuta" xfId="2"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E3E8E8-B2AA-4D2F-B702-E77C4EA743E4}">
  <dimension ref="A1:B17"/>
  <sheetViews>
    <sheetView tabSelected="1" zoomScaleNormal="100" workbookViewId="0">
      <selection activeCell="C7" sqref="C7"/>
    </sheetView>
  </sheetViews>
  <sheetFormatPr defaultRowHeight="15" x14ac:dyDescent="0.25"/>
  <cols>
    <col min="1" max="1" width="107.28515625" customWidth="1"/>
  </cols>
  <sheetData>
    <row r="1" spans="1:2" ht="18.75" x14ac:dyDescent="0.3">
      <c r="A1" s="3" t="s">
        <v>46</v>
      </c>
      <c r="B1" s="1"/>
    </row>
    <row r="2" spans="1:2" ht="18.75" x14ac:dyDescent="0.3">
      <c r="A2" s="3"/>
      <c r="B2" s="1"/>
    </row>
    <row r="3" spans="1:2" x14ac:dyDescent="0.25">
      <c r="A3" s="4" t="s">
        <v>0</v>
      </c>
    </row>
    <row r="4" spans="1:2" x14ac:dyDescent="0.25">
      <c r="A4" s="5" t="s">
        <v>1</v>
      </c>
    </row>
    <row r="5" spans="1:2" ht="30" x14ac:dyDescent="0.25">
      <c r="A5" s="6" t="s">
        <v>2</v>
      </c>
    </row>
    <row r="6" spans="1:2" ht="30" x14ac:dyDescent="0.25">
      <c r="A6" s="7" t="s">
        <v>3</v>
      </c>
    </row>
    <row r="7" spans="1:2" ht="30" x14ac:dyDescent="0.25">
      <c r="A7" s="6" t="s">
        <v>4</v>
      </c>
    </row>
    <row r="8" spans="1:2" x14ac:dyDescent="0.25">
      <c r="A8" s="7" t="s">
        <v>5</v>
      </c>
    </row>
    <row r="9" spans="1:2" x14ac:dyDescent="0.25">
      <c r="A9" s="6" t="s">
        <v>6</v>
      </c>
    </row>
    <row r="10" spans="1:2" x14ac:dyDescent="0.25">
      <c r="A10" s="7" t="s">
        <v>7</v>
      </c>
    </row>
    <row r="11" spans="1:2" ht="45" x14ac:dyDescent="0.25">
      <c r="A11" s="6" t="s">
        <v>8</v>
      </c>
    </row>
    <row r="12" spans="1:2" x14ac:dyDescent="0.25">
      <c r="A12" s="7" t="s">
        <v>9</v>
      </c>
    </row>
    <row r="13" spans="1:2" ht="45" x14ac:dyDescent="0.25">
      <c r="A13" s="6" t="s">
        <v>10</v>
      </c>
    </row>
    <row r="14" spans="1:2" ht="30" x14ac:dyDescent="0.25">
      <c r="A14" s="7" t="s">
        <v>11</v>
      </c>
    </row>
    <row r="15" spans="1:2" ht="45" x14ac:dyDescent="0.25">
      <c r="A15" s="6" t="s">
        <v>45</v>
      </c>
    </row>
    <row r="17" spans="1:1" x14ac:dyDescent="0.25">
      <c r="A17" s="2"/>
    </row>
  </sheetData>
  <sheetProtection algorithmName="SHA-512" hashValue="Jm1PyAQf5NrS5v13qnezWm213JChkTsE7jUpgF/sNWJxYMWdzj9QCj2gdjrE9yMayDxHtbEIVQ5U3QjhFJu7cw==" saltValue="kvTAhq6w4RMomt7xle0lYQ==" spinCount="100000" sheet="1" objects="1" scenarios="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9C7C70-F1EB-4B52-889E-171168B13B82}">
  <dimension ref="A1:F67"/>
  <sheetViews>
    <sheetView zoomScaleNormal="100" workbookViewId="0">
      <selection activeCell="B2" sqref="B2"/>
    </sheetView>
  </sheetViews>
  <sheetFormatPr defaultRowHeight="15" x14ac:dyDescent="0.25"/>
  <cols>
    <col min="1" max="1" width="57.5703125" style="2" customWidth="1"/>
    <col min="2" max="2" width="31" style="1" customWidth="1"/>
    <col min="3" max="3" width="19.28515625" style="2" customWidth="1"/>
    <col min="4" max="5" width="15.28515625" style="45" customWidth="1"/>
    <col min="6" max="6" width="19.28515625" style="2" customWidth="1"/>
  </cols>
  <sheetData>
    <row r="1" spans="1:6" ht="18.75" x14ac:dyDescent="0.3">
      <c r="A1" s="3" t="s">
        <v>47</v>
      </c>
      <c r="C1" s="3"/>
      <c r="D1" s="19"/>
      <c r="E1" s="19"/>
      <c r="F1" s="3"/>
    </row>
    <row r="3" spans="1:6" ht="30" x14ac:dyDescent="0.25">
      <c r="A3" s="9" t="s">
        <v>12</v>
      </c>
      <c r="B3" s="10" t="s">
        <v>13</v>
      </c>
      <c r="C3" s="9" t="s">
        <v>14</v>
      </c>
      <c r="D3" s="20" t="s">
        <v>15</v>
      </c>
      <c r="E3" s="20" t="s">
        <v>43</v>
      </c>
      <c r="F3" s="9" t="s">
        <v>16</v>
      </c>
    </row>
    <row r="4" spans="1:6" x14ac:dyDescent="0.25">
      <c r="A4" s="11" t="s">
        <v>17</v>
      </c>
      <c r="B4" s="12">
        <v>1840000</v>
      </c>
      <c r="C4" s="11"/>
      <c r="D4" s="21"/>
      <c r="E4" s="21"/>
      <c r="F4" s="11"/>
    </row>
    <row r="5" spans="1:6" x14ac:dyDescent="0.25">
      <c r="A5" s="13" t="s">
        <v>41</v>
      </c>
      <c r="B5" s="8">
        <v>0</v>
      </c>
      <c r="C5" s="22">
        <f>B5*B4</f>
        <v>0</v>
      </c>
      <c r="D5" s="23">
        <v>1</v>
      </c>
      <c r="E5" s="23">
        <f>B5*D5</f>
        <v>0</v>
      </c>
      <c r="F5" s="22">
        <f>E5*$B$4</f>
        <v>0</v>
      </c>
    </row>
    <row r="6" spans="1:6" x14ac:dyDescent="0.25">
      <c r="A6" s="14" t="s">
        <v>18</v>
      </c>
      <c r="B6" s="8">
        <v>0</v>
      </c>
      <c r="C6" s="24">
        <f>B6*$B$4</f>
        <v>0</v>
      </c>
      <c r="D6" s="25">
        <v>1</v>
      </c>
      <c r="E6" s="26">
        <f t="shared" ref="E6:E11" si="0">B6*D6</f>
        <v>0</v>
      </c>
      <c r="F6" s="24">
        <f t="shared" ref="F6:F11" si="1">E6*$B$4</f>
        <v>0</v>
      </c>
    </row>
    <row r="7" spans="1:6" x14ac:dyDescent="0.25">
      <c r="A7" s="14" t="s">
        <v>19</v>
      </c>
      <c r="B7" s="8">
        <v>0</v>
      </c>
      <c r="C7" s="24">
        <f t="shared" ref="C7:C11" si="2">B7*$B$4</f>
        <v>0</v>
      </c>
      <c r="D7" s="25">
        <v>1</v>
      </c>
      <c r="E7" s="26">
        <f t="shared" si="0"/>
        <v>0</v>
      </c>
      <c r="F7" s="24">
        <f t="shared" si="1"/>
        <v>0</v>
      </c>
    </row>
    <row r="8" spans="1:6" x14ac:dyDescent="0.25">
      <c r="A8" s="15" t="s">
        <v>20</v>
      </c>
      <c r="B8" s="51">
        <v>0</v>
      </c>
      <c r="C8" s="27">
        <f t="shared" si="2"/>
        <v>0</v>
      </c>
      <c r="D8" s="28">
        <v>0.5</v>
      </c>
      <c r="E8" s="28">
        <f t="shared" si="0"/>
        <v>0</v>
      </c>
      <c r="F8" s="27">
        <f t="shared" si="1"/>
        <v>0</v>
      </c>
    </row>
    <row r="9" spans="1:6" x14ac:dyDescent="0.25">
      <c r="A9" s="15" t="s">
        <v>21</v>
      </c>
      <c r="B9" s="51">
        <v>0</v>
      </c>
      <c r="C9" s="27">
        <f t="shared" si="2"/>
        <v>0</v>
      </c>
      <c r="D9" s="28">
        <v>0.5</v>
      </c>
      <c r="E9" s="28">
        <f t="shared" si="0"/>
        <v>0</v>
      </c>
      <c r="F9" s="27">
        <f t="shared" si="1"/>
        <v>0</v>
      </c>
    </row>
    <row r="10" spans="1:6" x14ac:dyDescent="0.25">
      <c r="A10" s="14" t="s">
        <v>22</v>
      </c>
      <c r="B10" s="8">
        <v>0</v>
      </c>
      <c r="C10" s="24">
        <f t="shared" si="2"/>
        <v>0</v>
      </c>
      <c r="D10" s="25">
        <v>1</v>
      </c>
      <c r="E10" s="26">
        <f t="shared" si="0"/>
        <v>0</v>
      </c>
      <c r="F10" s="24">
        <f t="shared" si="1"/>
        <v>0</v>
      </c>
    </row>
    <row r="11" spans="1:6" x14ac:dyDescent="0.25">
      <c r="A11" s="14" t="s">
        <v>23</v>
      </c>
      <c r="B11" s="8">
        <v>0</v>
      </c>
      <c r="C11" s="24">
        <f t="shared" si="2"/>
        <v>0</v>
      </c>
      <c r="D11" s="25">
        <v>1</v>
      </c>
      <c r="E11" s="26">
        <f t="shared" si="0"/>
        <v>0</v>
      </c>
      <c r="F11" s="24">
        <f t="shared" si="1"/>
        <v>0</v>
      </c>
    </row>
    <row r="12" spans="1:6" x14ac:dyDescent="0.25">
      <c r="A12" s="16" t="s">
        <v>24</v>
      </c>
      <c r="B12" s="17">
        <f>SUM(B5:B11)</f>
        <v>0</v>
      </c>
      <c r="C12" s="29"/>
      <c r="D12" s="30"/>
      <c r="E12" s="30"/>
      <c r="F12" s="31">
        <f>SUM(E5:E11)</f>
        <v>0</v>
      </c>
    </row>
    <row r="13" spans="1:6" x14ac:dyDescent="0.25">
      <c r="A13" s="16" t="s">
        <v>25</v>
      </c>
      <c r="B13" s="17">
        <f>B4*B12</f>
        <v>0</v>
      </c>
      <c r="C13" s="29"/>
      <c r="D13" s="30"/>
      <c r="E13" s="30"/>
      <c r="F13" s="31">
        <f>SUM(F5:F11)</f>
        <v>0</v>
      </c>
    </row>
    <row r="14" spans="1:6" x14ac:dyDescent="0.25">
      <c r="A14" s="16" t="s">
        <v>26</v>
      </c>
      <c r="B14" s="17">
        <f>B13*4</f>
        <v>0</v>
      </c>
      <c r="C14" s="32"/>
      <c r="D14" s="32"/>
      <c r="E14" s="32"/>
      <c r="F14" s="33">
        <f>F13*4</f>
        <v>0</v>
      </c>
    </row>
    <row r="15" spans="1:6" ht="30" x14ac:dyDescent="0.25">
      <c r="A15" s="9" t="s">
        <v>12</v>
      </c>
      <c r="B15" s="10" t="s">
        <v>13</v>
      </c>
      <c r="C15" s="9" t="s">
        <v>14</v>
      </c>
      <c r="D15" s="20" t="s">
        <v>15</v>
      </c>
      <c r="E15" s="20" t="s">
        <v>43</v>
      </c>
      <c r="F15" s="9" t="s">
        <v>16</v>
      </c>
    </row>
    <row r="16" spans="1:6" x14ac:dyDescent="0.25">
      <c r="A16" s="11" t="s">
        <v>27</v>
      </c>
      <c r="B16" s="12">
        <v>132000</v>
      </c>
      <c r="C16" s="11"/>
      <c r="D16" s="21"/>
      <c r="E16" s="21"/>
      <c r="F16" s="11"/>
    </row>
    <row r="17" spans="1:6" x14ac:dyDescent="0.25">
      <c r="A17" s="13" t="s">
        <v>41</v>
      </c>
      <c r="B17" s="8">
        <v>0</v>
      </c>
      <c r="C17" s="22">
        <f>B17*$B$16</f>
        <v>0</v>
      </c>
      <c r="D17" s="23">
        <v>1</v>
      </c>
      <c r="E17" s="23">
        <f>B17*D17</f>
        <v>0</v>
      </c>
      <c r="F17" s="22">
        <f>E17*$B$16</f>
        <v>0</v>
      </c>
    </row>
    <row r="18" spans="1:6" x14ac:dyDescent="0.25">
      <c r="A18" s="14" t="s">
        <v>18</v>
      </c>
      <c r="B18" s="8">
        <v>0</v>
      </c>
      <c r="C18" s="24">
        <f t="shared" ref="C18:C23" si="3">B18*$B$16</f>
        <v>0</v>
      </c>
      <c r="D18" s="25">
        <v>1</v>
      </c>
      <c r="E18" s="26">
        <f t="shared" ref="E18:E23" si="4">B18*D18</f>
        <v>0</v>
      </c>
      <c r="F18" s="24">
        <f t="shared" ref="F18:F23" si="5">E18*$B$16</f>
        <v>0</v>
      </c>
    </row>
    <row r="19" spans="1:6" x14ac:dyDescent="0.25">
      <c r="A19" s="14" t="s">
        <v>19</v>
      </c>
      <c r="B19" s="8">
        <v>0</v>
      </c>
      <c r="C19" s="24">
        <f t="shared" si="3"/>
        <v>0</v>
      </c>
      <c r="D19" s="25">
        <v>1</v>
      </c>
      <c r="E19" s="26">
        <f t="shared" si="4"/>
        <v>0</v>
      </c>
      <c r="F19" s="24">
        <f t="shared" si="5"/>
        <v>0</v>
      </c>
    </row>
    <row r="20" spans="1:6" x14ac:dyDescent="0.25">
      <c r="A20" s="15" t="s">
        <v>20</v>
      </c>
      <c r="B20" s="51">
        <v>0</v>
      </c>
      <c r="C20" s="27">
        <f t="shared" si="3"/>
        <v>0</v>
      </c>
      <c r="D20" s="28">
        <v>0.5</v>
      </c>
      <c r="E20" s="28">
        <f t="shared" si="4"/>
        <v>0</v>
      </c>
      <c r="F20" s="27">
        <f t="shared" si="5"/>
        <v>0</v>
      </c>
    </row>
    <row r="21" spans="1:6" x14ac:dyDescent="0.25">
      <c r="A21" s="15" t="s">
        <v>21</v>
      </c>
      <c r="B21" s="51">
        <v>0</v>
      </c>
      <c r="C21" s="27">
        <f t="shared" si="3"/>
        <v>0</v>
      </c>
      <c r="D21" s="28">
        <v>0.5</v>
      </c>
      <c r="E21" s="28">
        <f t="shared" si="4"/>
        <v>0</v>
      </c>
      <c r="F21" s="27">
        <f t="shared" si="5"/>
        <v>0</v>
      </c>
    </row>
    <row r="22" spans="1:6" x14ac:dyDescent="0.25">
      <c r="A22" s="14" t="s">
        <v>22</v>
      </c>
      <c r="B22" s="8">
        <v>0</v>
      </c>
      <c r="C22" s="24">
        <f t="shared" si="3"/>
        <v>0</v>
      </c>
      <c r="D22" s="25">
        <v>1</v>
      </c>
      <c r="E22" s="26">
        <f t="shared" si="4"/>
        <v>0</v>
      </c>
      <c r="F22" s="24">
        <f t="shared" si="5"/>
        <v>0</v>
      </c>
    </row>
    <row r="23" spans="1:6" x14ac:dyDescent="0.25">
      <c r="A23" s="14" t="s">
        <v>23</v>
      </c>
      <c r="B23" s="8">
        <v>0</v>
      </c>
      <c r="C23" s="24">
        <f t="shared" si="3"/>
        <v>0</v>
      </c>
      <c r="D23" s="25">
        <v>1</v>
      </c>
      <c r="E23" s="26">
        <f t="shared" si="4"/>
        <v>0</v>
      </c>
      <c r="F23" s="24">
        <f t="shared" si="5"/>
        <v>0</v>
      </c>
    </row>
    <row r="24" spans="1:6" x14ac:dyDescent="0.25">
      <c r="A24" s="16" t="s">
        <v>24</v>
      </c>
      <c r="B24" s="17">
        <f>SUM(B17:B23)</f>
        <v>0</v>
      </c>
      <c r="C24" s="29" t="e">
        <f>SUM(#REF!)</f>
        <v>#REF!</v>
      </c>
      <c r="D24" s="30"/>
      <c r="E24" s="30"/>
      <c r="F24" s="31">
        <f>SUM(E17:E23)</f>
        <v>0</v>
      </c>
    </row>
    <row r="25" spans="1:6" ht="15.75" thickBot="1" x14ac:dyDescent="0.3">
      <c r="A25" s="16" t="s">
        <v>25</v>
      </c>
      <c r="B25" s="17">
        <f>B16*B24</f>
        <v>0</v>
      </c>
      <c r="C25" s="29" t="e">
        <f>#REF!*C24</f>
        <v>#REF!</v>
      </c>
      <c r="D25" s="30"/>
      <c r="E25" s="30"/>
      <c r="F25" s="34">
        <f>SUM(F17:F23)</f>
        <v>0</v>
      </c>
    </row>
    <row r="26" spans="1:6" ht="15.75" thickBot="1" x14ac:dyDescent="0.3">
      <c r="A26" s="16" t="s">
        <v>26</v>
      </c>
      <c r="B26" s="17">
        <f>B25*4</f>
        <v>0</v>
      </c>
      <c r="C26" s="32" t="e">
        <f>C25*4</f>
        <v>#REF!</v>
      </c>
      <c r="D26" s="32"/>
      <c r="E26" s="35"/>
      <c r="F26" s="36">
        <f t="shared" ref="F26" si="6">F25*4</f>
        <v>0</v>
      </c>
    </row>
    <row r="27" spans="1:6" ht="30" x14ac:dyDescent="0.25">
      <c r="A27" s="9" t="s">
        <v>12</v>
      </c>
      <c r="B27" s="10" t="s">
        <v>13</v>
      </c>
      <c r="C27" s="9" t="s">
        <v>14</v>
      </c>
      <c r="D27" s="20" t="s">
        <v>15</v>
      </c>
      <c r="E27" s="20" t="s">
        <v>43</v>
      </c>
      <c r="F27" s="9" t="s">
        <v>16</v>
      </c>
    </row>
    <row r="28" spans="1:6" x14ac:dyDescent="0.25">
      <c r="A28" s="11" t="s">
        <v>28</v>
      </c>
      <c r="B28" s="12">
        <v>460000</v>
      </c>
      <c r="C28" s="11"/>
      <c r="D28" s="21"/>
      <c r="E28" s="21"/>
      <c r="F28" s="11"/>
    </row>
    <row r="29" spans="1:6" x14ac:dyDescent="0.25">
      <c r="A29" s="47" t="s">
        <v>41</v>
      </c>
      <c r="B29" s="50">
        <v>0</v>
      </c>
      <c r="C29" s="48">
        <f>B28*B29</f>
        <v>0</v>
      </c>
      <c r="D29" s="49">
        <v>1</v>
      </c>
      <c r="E29" s="23">
        <f t="shared" ref="E29:E36" si="7">B29*D29</f>
        <v>0</v>
      </c>
      <c r="F29" s="22">
        <f t="shared" ref="F29:F36" si="8">E29*$B$28</f>
        <v>0</v>
      </c>
    </row>
    <row r="30" spans="1:6" x14ac:dyDescent="0.25">
      <c r="A30" s="14" t="s">
        <v>29</v>
      </c>
      <c r="B30" s="46">
        <v>0</v>
      </c>
      <c r="C30" s="24">
        <f>(B30+100%)*B29*B28-(B29*B28)</f>
        <v>0</v>
      </c>
      <c r="D30" s="26">
        <v>1</v>
      </c>
      <c r="E30" s="26">
        <f>(100%+B30)*B29*D30-B29</f>
        <v>0</v>
      </c>
      <c r="F30" s="24">
        <f>E30*$B$28</f>
        <v>0</v>
      </c>
    </row>
    <row r="31" spans="1:6" x14ac:dyDescent="0.25">
      <c r="A31" s="14" t="s">
        <v>18</v>
      </c>
      <c r="B31" s="8">
        <v>0</v>
      </c>
      <c r="C31" s="24">
        <f t="shared" ref="C31:C36" si="9">B31*$B$28</f>
        <v>0</v>
      </c>
      <c r="D31" s="26">
        <v>1</v>
      </c>
      <c r="E31" s="26">
        <f t="shared" si="7"/>
        <v>0</v>
      </c>
      <c r="F31" s="24">
        <f t="shared" si="8"/>
        <v>0</v>
      </c>
    </row>
    <row r="32" spans="1:6" x14ac:dyDescent="0.25">
      <c r="A32" s="14" t="s">
        <v>19</v>
      </c>
      <c r="B32" s="8">
        <v>0</v>
      </c>
      <c r="C32" s="24">
        <f t="shared" si="9"/>
        <v>0</v>
      </c>
      <c r="D32" s="26">
        <v>1</v>
      </c>
      <c r="E32" s="26">
        <f t="shared" si="7"/>
        <v>0</v>
      </c>
      <c r="F32" s="24">
        <f t="shared" si="8"/>
        <v>0</v>
      </c>
    </row>
    <row r="33" spans="1:6" x14ac:dyDescent="0.25">
      <c r="A33" s="15" t="s">
        <v>20</v>
      </c>
      <c r="B33" s="51">
        <v>0</v>
      </c>
      <c r="C33" s="27">
        <f t="shared" si="9"/>
        <v>0</v>
      </c>
      <c r="D33" s="28">
        <v>0.5</v>
      </c>
      <c r="E33" s="28">
        <f t="shared" si="7"/>
        <v>0</v>
      </c>
      <c r="F33" s="27">
        <f t="shared" si="8"/>
        <v>0</v>
      </c>
    </row>
    <row r="34" spans="1:6" x14ac:dyDescent="0.25">
      <c r="A34" s="15" t="s">
        <v>21</v>
      </c>
      <c r="B34" s="51">
        <v>0</v>
      </c>
      <c r="C34" s="27">
        <f t="shared" si="9"/>
        <v>0</v>
      </c>
      <c r="D34" s="28">
        <v>0.5</v>
      </c>
      <c r="E34" s="28">
        <f t="shared" si="7"/>
        <v>0</v>
      </c>
      <c r="F34" s="27">
        <f t="shared" si="8"/>
        <v>0</v>
      </c>
    </row>
    <row r="35" spans="1:6" x14ac:dyDescent="0.25">
      <c r="A35" s="14" t="s">
        <v>22</v>
      </c>
      <c r="B35" s="8">
        <v>0</v>
      </c>
      <c r="C35" s="24">
        <f t="shared" si="9"/>
        <v>0</v>
      </c>
      <c r="D35" s="25">
        <v>1</v>
      </c>
      <c r="E35" s="26">
        <f t="shared" si="7"/>
        <v>0</v>
      </c>
      <c r="F35" s="24">
        <f t="shared" si="8"/>
        <v>0</v>
      </c>
    </row>
    <row r="36" spans="1:6" x14ac:dyDescent="0.25">
      <c r="A36" s="14" t="s">
        <v>23</v>
      </c>
      <c r="B36" s="8">
        <v>0</v>
      </c>
      <c r="C36" s="24">
        <f t="shared" si="9"/>
        <v>0</v>
      </c>
      <c r="D36" s="25">
        <v>1</v>
      </c>
      <c r="E36" s="26">
        <f t="shared" si="7"/>
        <v>0</v>
      </c>
      <c r="F36" s="24">
        <f t="shared" si="8"/>
        <v>0</v>
      </c>
    </row>
    <row r="37" spans="1:6" x14ac:dyDescent="0.25">
      <c r="A37" s="16" t="s">
        <v>24</v>
      </c>
      <c r="B37" s="17">
        <f>SUM(B29:B36)</f>
        <v>0</v>
      </c>
      <c r="C37" s="29" t="e">
        <f>SUM(#REF!)</f>
        <v>#REF!</v>
      </c>
      <c r="D37" s="30"/>
      <c r="E37" s="30"/>
      <c r="F37" s="31">
        <f>SUM(E29:E36)</f>
        <v>0</v>
      </c>
    </row>
    <row r="38" spans="1:6" ht="15.75" thickBot="1" x14ac:dyDescent="0.3">
      <c r="A38" s="16" t="s">
        <v>25</v>
      </c>
      <c r="B38" s="17">
        <f>B28*B37</f>
        <v>0</v>
      </c>
      <c r="C38" s="29" t="e">
        <f>#REF!*C37</f>
        <v>#REF!</v>
      </c>
      <c r="D38" s="30"/>
      <c r="E38" s="30"/>
      <c r="F38" s="34">
        <f>SUM(F29:F36)</f>
        <v>0</v>
      </c>
    </row>
    <row r="39" spans="1:6" ht="15.75" thickBot="1" x14ac:dyDescent="0.3">
      <c r="A39" s="16" t="s">
        <v>26</v>
      </c>
      <c r="B39" s="17">
        <f>B38*4</f>
        <v>0</v>
      </c>
      <c r="C39" s="32" t="e">
        <f>C38*4</f>
        <v>#REF!</v>
      </c>
      <c r="D39" s="32"/>
      <c r="E39" s="35"/>
      <c r="F39" s="36">
        <f t="shared" ref="F39" si="10">F38*4</f>
        <v>0</v>
      </c>
    </row>
    <row r="40" spans="1:6" ht="30" x14ac:dyDescent="0.25">
      <c r="A40" s="9" t="s">
        <v>12</v>
      </c>
      <c r="B40" s="10" t="s">
        <v>13</v>
      </c>
      <c r="C40" s="9" t="s">
        <v>14</v>
      </c>
      <c r="D40" s="20" t="s">
        <v>15</v>
      </c>
      <c r="E40" s="20" t="s">
        <v>43</v>
      </c>
      <c r="F40" s="9" t="s">
        <v>16</v>
      </c>
    </row>
    <row r="41" spans="1:6" x14ac:dyDescent="0.25">
      <c r="A41" s="11" t="s">
        <v>30</v>
      </c>
      <c r="B41" s="12">
        <v>33000</v>
      </c>
      <c r="C41" s="11"/>
      <c r="D41" s="21"/>
      <c r="E41" s="21"/>
      <c r="F41" s="11"/>
    </row>
    <row r="42" spans="1:6" x14ac:dyDescent="0.25">
      <c r="A42" s="47" t="s">
        <v>41</v>
      </c>
      <c r="B42" s="50">
        <v>0</v>
      </c>
      <c r="C42" s="48">
        <f>B41*B42</f>
        <v>0</v>
      </c>
      <c r="D42" s="49">
        <v>1</v>
      </c>
      <c r="E42" s="23">
        <f t="shared" ref="E42" si="11">B42*D42</f>
        <v>0</v>
      </c>
      <c r="F42" s="22">
        <f>E42*B41</f>
        <v>0</v>
      </c>
    </row>
    <row r="43" spans="1:6" x14ac:dyDescent="0.25">
      <c r="A43" s="14" t="s">
        <v>29</v>
      </c>
      <c r="B43" s="46">
        <v>0</v>
      </c>
      <c r="C43" s="24">
        <f>(B43+100%)*B42*B41-(B42*B41)</f>
        <v>0</v>
      </c>
      <c r="D43" s="26">
        <v>1</v>
      </c>
      <c r="E43" s="26">
        <f>(100%+B43)*B42*D43-B42</f>
        <v>0</v>
      </c>
      <c r="F43" s="24">
        <f t="shared" ref="F43" si="12">E43*B41</f>
        <v>0</v>
      </c>
    </row>
    <row r="44" spans="1:6" x14ac:dyDescent="0.25">
      <c r="A44" s="14" t="s">
        <v>18</v>
      </c>
      <c r="B44" s="8">
        <v>0</v>
      </c>
      <c r="C44" s="24">
        <f t="shared" ref="C44:C49" si="13">B44*$B$28</f>
        <v>0</v>
      </c>
      <c r="D44" s="26">
        <v>1</v>
      </c>
      <c r="E44" s="26">
        <f t="shared" ref="E44:E49" si="14">B44*D44</f>
        <v>0</v>
      </c>
      <c r="F44" s="24">
        <f>E44*B41</f>
        <v>0</v>
      </c>
    </row>
    <row r="45" spans="1:6" x14ac:dyDescent="0.25">
      <c r="A45" s="14" t="s">
        <v>19</v>
      </c>
      <c r="B45" s="8">
        <v>0</v>
      </c>
      <c r="C45" s="24">
        <f t="shared" si="13"/>
        <v>0</v>
      </c>
      <c r="D45" s="26">
        <v>1</v>
      </c>
      <c r="E45" s="26">
        <f t="shared" si="14"/>
        <v>0</v>
      </c>
      <c r="F45" s="24">
        <f>E45*B41</f>
        <v>0</v>
      </c>
    </row>
    <row r="46" spans="1:6" x14ac:dyDescent="0.25">
      <c r="A46" s="15" t="s">
        <v>20</v>
      </c>
      <c r="B46" s="51">
        <v>0</v>
      </c>
      <c r="C46" s="27">
        <f t="shared" si="13"/>
        <v>0</v>
      </c>
      <c r="D46" s="28">
        <v>0.5</v>
      </c>
      <c r="E46" s="28">
        <f t="shared" si="14"/>
        <v>0</v>
      </c>
      <c r="F46" s="27">
        <f>E46*B41</f>
        <v>0</v>
      </c>
    </row>
    <row r="47" spans="1:6" x14ac:dyDescent="0.25">
      <c r="A47" s="15" t="s">
        <v>21</v>
      </c>
      <c r="B47" s="51">
        <v>0</v>
      </c>
      <c r="C47" s="27">
        <f t="shared" si="13"/>
        <v>0</v>
      </c>
      <c r="D47" s="28">
        <v>0.5</v>
      </c>
      <c r="E47" s="28">
        <f t="shared" si="14"/>
        <v>0</v>
      </c>
      <c r="F47" s="27">
        <f>E47*B41</f>
        <v>0</v>
      </c>
    </row>
    <row r="48" spans="1:6" x14ac:dyDescent="0.25">
      <c r="A48" s="14" t="s">
        <v>22</v>
      </c>
      <c r="B48" s="8">
        <v>0</v>
      </c>
      <c r="C48" s="24">
        <f t="shared" si="13"/>
        <v>0</v>
      </c>
      <c r="D48" s="25">
        <v>1</v>
      </c>
      <c r="E48" s="26">
        <f t="shared" si="14"/>
        <v>0</v>
      </c>
      <c r="F48" s="24">
        <f>E48*B41</f>
        <v>0</v>
      </c>
    </row>
    <row r="49" spans="1:6" x14ac:dyDescent="0.25">
      <c r="A49" s="14" t="s">
        <v>23</v>
      </c>
      <c r="B49" s="8">
        <v>0</v>
      </c>
      <c r="C49" s="24">
        <f t="shared" si="13"/>
        <v>0</v>
      </c>
      <c r="D49" s="25">
        <v>1</v>
      </c>
      <c r="E49" s="26">
        <f t="shared" si="14"/>
        <v>0</v>
      </c>
      <c r="F49" s="24">
        <f>E49*B41</f>
        <v>0</v>
      </c>
    </row>
    <row r="50" spans="1:6" x14ac:dyDescent="0.25">
      <c r="A50" s="16" t="s">
        <v>24</v>
      </c>
      <c r="B50" s="17">
        <f>SUM(B42:B49)</f>
        <v>0</v>
      </c>
      <c r="C50" s="29" t="e">
        <f>SUM(#REF!)</f>
        <v>#REF!</v>
      </c>
      <c r="D50" s="30"/>
      <c r="E50" s="30"/>
      <c r="F50" s="31">
        <f>SUM(E42:E49)</f>
        <v>0</v>
      </c>
    </row>
    <row r="51" spans="1:6" ht="15.75" thickBot="1" x14ac:dyDescent="0.3">
      <c r="A51" s="16" t="s">
        <v>25</v>
      </c>
      <c r="B51" s="17">
        <f>B41*B50</f>
        <v>0</v>
      </c>
      <c r="C51" s="29" t="e">
        <f>#REF!*C50</f>
        <v>#REF!</v>
      </c>
      <c r="D51" s="30"/>
      <c r="E51" s="30"/>
      <c r="F51" s="34">
        <f>SUM(F42:F49)</f>
        <v>0</v>
      </c>
    </row>
    <row r="52" spans="1:6" ht="15.75" thickBot="1" x14ac:dyDescent="0.3">
      <c r="A52" s="16" t="s">
        <v>26</v>
      </c>
      <c r="B52" s="17">
        <f>B51*4</f>
        <v>0</v>
      </c>
      <c r="C52" s="32" t="e">
        <f>C51*4</f>
        <v>#REF!</v>
      </c>
      <c r="D52" s="32"/>
      <c r="E52" s="35"/>
      <c r="F52" s="36">
        <f t="shared" ref="F52" si="15">F51*4</f>
        <v>0</v>
      </c>
    </row>
    <row r="53" spans="1:6" ht="30" x14ac:dyDescent="0.25">
      <c r="A53" s="9" t="s">
        <v>12</v>
      </c>
      <c r="B53" s="10" t="s">
        <v>13</v>
      </c>
      <c r="C53" s="37"/>
      <c r="D53" s="38"/>
      <c r="E53" s="38"/>
      <c r="F53" s="39" t="s">
        <v>31</v>
      </c>
    </row>
    <row r="54" spans="1:6" x14ac:dyDescent="0.25">
      <c r="A54" s="11" t="s">
        <v>42</v>
      </c>
      <c r="B54" s="12">
        <v>11000</v>
      </c>
      <c r="C54" s="40"/>
      <c r="D54" s="41"/>
      <c r="E54" s="41"/>
      <c r="F54" s="11"/>
    </row>
    <row r="55" spans="1:6" ht="16.5" customHeight="1" x14ac:dyDescent="0.25">
      <c r="A55" s="13" t="s">
        <v>44</v>
      </c>
      <c r="B55" s="8">
        <v>0</v>
      </c>
      <c r="C55" s="42"/>
      <c r="D55" s="43"/>
      <c r="E55" s="43"/>
      <c r="F55" s="22">
        <f>B55</f>
        <v>0</v>
      </c>
    </row>
    <row r="56" spans="1:6" x14ac:dyDescent="0.25">
      <c r="A56" s="14" t="s">
        <v>18</v>
      </c>
      <c r="B56" s="8">
        <v>0</v>
      </c>
      <c r="C56" s="42"/>
      <c r="D56" s="43"/>
      <c r="E56" s="43"/>
      <c r="F56" s="24">
        <f>E56</f>
        <v>0</v>
      </c>
    </row>
    <row r="57" spans="1:6" x14ac:dyDescent="0.25">
      <c r="A57" s="52" t="s">
        <v>32</v>
      </c>
      <c r="B57" s="53"/>
      <c r="C57" s="29"/>
      <c r="D57" s="30"/>
      <c r="E57" s="30"/>
      <c r="F57" s="31">
        <f>SUM(F55:F56)</f>
        <v>0</v>
      </c>
    </row>
    <row r="58" spans="1:6" ht="15.75" thickBot="1" x14ac:dyDescent="0.3">
      <c r="A58" s="52" t="s">
        <v>33</v>
      </c>
      <c r="B58" s="53"/>
      <c r="C58" s="29"/>
      <c r="D58" s="30"/>
      <c r="E58" s="30"/>
      <c r="F58" s="34">
        <f>F57*B54</f>
        <v>0</v>
      </c>
    </row>
    <row r="59" spans="1:6" ht="15.75" thickBot="1" x14ac:dyDescent="0.3">
      <c r="A59" s="52" t="s">
        <v>34</v>
      </c>
      <c r="B59" s="53"/>
      <c r="C59" s="29"/>
      <c r="D59" s="30"/>
      <c r="E59" s="44"/>
      <c r="F59" s="36">
        <f>4*F58</f>
        <v>0</v>
      </c>
    </row>
    <row r="60" spans="1:6" x14ac:dyDescent="0.25">
      <c r="A60" s="18" t="s">
        <v>35</v>
      </c>
    </row>
    <row r="61" spans="1:6" ht="15.75" thickBot="1" x14ac:dyDescent="0.3"/>
    <row r="62" spans="1:6" ht="15.75" thickBot="1" x14ac:dyDescent="0.3">
      <c r="A62" s="60" t="s">
        <v>36</v>
      </c>
      <c r="B62" s="61"/>
      <c r="C62" s="29"/>
      <c r="D62" s="29"/>
      <c r="E62" s="29"/>
      <c r="F62" s="36">
        <f>SUM(F59,F52,F39,F26,F14)</f>
        <v>0</v>
      </c>
    </row>
    <row r="64" spans="1:6" x14ac:dyDescent="0.25">
      <c r="A64" s="54" t="s">
        <v>37</v>
      </c>
      <c r="B64" s="54"/>
      <c r="C64" s="55"/>
      <c r="D64" s="55"/>
      <c r="E64" s="55"/>
      <c r="F64" s="55"/>
    </row>
    <row r="65" spans="1:6" x14ac:dyDescent="0.25">
      <c r="A65" s="54" t="s">
        <v>38</v>
      </c>
      <c r="B65" s="54"/>
      <c r="C65" s="55"/>
      <c r="D65" s="55"/>
      <c r="E65" s="55"/>
      <c r="F65" s="55"/>
    </row>
    <row r="66" spans="1:6" x14ac:dyDescent="0.25">
      <c r="A66" s="54" t="s">
        <v>39</v>
      </c>
      <c r="B66" s="54"/>
      <c r="C66" s="55"/>
      <c r="D66" s="55"/>
      <c r="E66" s="55"/>
      <c r="F66" s="55"/>
    </row>
    <row r="67" spans="1:6" ht="79.5" customHeight="1" x14ac:dyDescent="0.25">
      <c r="A67" s="56" t="s">
        <v>40</v>
      </c>
      <c r="B67" s="56"/>
      <c r="C67" s="57"/>
      <c r="D67" s="58"/>
      <c r="E67" s="58"/>
      <c r="F67" s="59"/>
    </row>
  </sheetData>
  <sheetProtection algorithmName="SHA-512" hashValue="su9GDvq+3FY4naf5jKMUEzPQNvLyTXNxcBt2BW1g4H04DRmZdShmNc/4fVrNjcUrbNXgOHTRmkCmde4bTOC99g==" saltValue="rvb1vdW8JcWrQ0wxTrVUhw==" spinCount="100000" sheet="1" objects="1" scenarios="1"/>
  <mergeCells count="12">
    <mergeCell ref="A57:B57"/>
    <mergeCell ref="A58:B58"/>
    <mergeCell ref="A66:B66"/>
    <mergeCell ref="C66:F66"/>
    <mergeCell ref="A67:B67"/>
    <mergeCell ref="C67:F67"/>
    <mergeCell ref="A59:B59"/>
    <mergeCell ref="A64:B64"/>
    <mergeCell ref="A65:B65"/>
    <mergeCell ref="C64:F64"/>
    <mergeCell ref="C65:F65"/>
    <mergeCell ref="A62:B62"/>
  </mergeCells>
  <pageMargins left="0.7" right="0.7" top="0.75" bottom="0.75" header="0.3" footer="0.3"/>
  <pageSetup paperSize="9" scale="55"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EB7A3C2C34553B4AA0B13D78C9735CDA" ma:contentTypeVersion="26" ma:contentTypeDescription="Een nieuw document maken." ma:contentTypeScope="" ma:versionID="e99d61f9923333918478acbeb822db40">
  <xsd:schema xmlns:xsd="http://www.w3.org/2001/XMLSchema" xmlns:xs="http://www.w3.org/2001/XMLSchema" xmlns:p="http://schemas.microsoft.com/office/2006/metadata/properties" xmlns:ns2="eb50f811-0cc2-4fbd-b9a6-9c8d3b73eff0" xmlns:ns3="5369c8c0-e3aa-48e6-9f6d-519510a25555" xmlns:ns4="95714b43-610b-4bf1-8f96-b5c8a38cd7ea" targetNamespace="http://schemas.microsoft.com/office/2006/metadata/properties" ma:root="true" ma:fieldsID="0cf5891d226473d4e2f87c67e934357a" ns2:_="" ns3:_="" ns4:_="">
    <xsd:import namespace="eb50f811-0cc2-4fbd-b9a6-9c8d3b73eff0"/>
    <xsd:import namespace="5369c8c0-e3aa-48e6-9f6d-519510a25555"/>
    <xsd:import namespace="95714b43-610b-4bf1-8f96-b5c8a38cd7e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LengthInSeconds" minOccurs="0"/>
                <xsd:element ref="ns2:MediaServiceLocation" minOccurs="0"/>
                <xsd:element ref="ns2:lcf76f155ced4ddcb4097134ff3c332f" minOccurs="0"/>
                <xsd:element ref="ns4:TaxCatchAll" minOccurs="0"/>
                <xsd:element ref="ns2:MediaServiceObjectDetectorVersions" minOccurs="0"/>
                <xsd:element ref="ns2:MediaServiceSearchProperties" minOccurs="0"/>
                <xsd:element ref="ns2:Locatie" minOccurs="0"/>
                <xsd:element ref="ns2:CountryOrRegionc4ee73ab-4690-44df-8df7-bb605c0d7ec4" minOccurs="0"/>
                <xsd:element ref="ns2:Statec4ee73ab-4690-44df-8df7-bb605c0d7ec4" minOccurs="0"/>
                <xsd:element ref="ns2:Cityc4ee73ab-4690-44df-8df7-bb605c0d7ec4" minOccurs="0"/>
                <xsd:element ref="ns2:PostalCodec4ee73ab-4690-44df-8df7-bb605c0d7ec4" minOccurs="0"/>
                <xsd:element ref="ns2:Streetc4ee73ab-4690-44df-8df7-bb605c0d7ec4" minOccurs="0"/>
                <xsd:element ref="ns2:GeoLocc4ee73ab-4690-44df-8df7-bb605c0d7ec4" minOccurs="0"/>
                <xsd:element ref="ns2:DispNamec4ee73ab-4690-44df-8df7-bb605c0d7ec4"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b50f811-0cc2-4fbd-b9a6-9c8d3b73eff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Afbeeldingtags" ma:readOnly="false" ma:fieldId="{5cf76f15-5ced-4ddc-b409-7134ff3c332f}" ma:taxonomyMulti="true" ma:sspId="62cec6e1-74e5-426d-9676-d3f0f119fa7a"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Locatie" ma:index="26" nillable="true" ma:displayName="Locatie" ma:description="Locatie" ma:format="Dropdown" ma:internalName="Locatie">
      <xsd:simpleType>
        <xsd:restriction base="dms:Unknown"/>
      </xsd:simpleType>
    </xsd:element>
    <xsd:element name="CountryOrRegionc4ee73ab-4690-44df-8df7-bb605c0d7ec4" ma:index="27" nillable="true" ma:displayName="Locatie: land" ma:internalName="CountryOrRegion" ma:readOnly="true">
      <xsd:simpleType>
        <xsd:restriction base="dms:Text"/>
      </xsd:simpleType>
    </xsd:element>
    <xsd:element name="Statec4ee73ab-4690-44df-8df7-bb605c0d7ec4" ma:index="28" nillable="true" ma:displayName="Locatie: provincie" ma:internalName="State" ma:readOnly="true">
      <xsd:simpleType>
        <xsd:restriction base="dms:Text"/>
      </xsd:simpleType>
    </xsd:element>
    <xsd:element name="Cityc4ee73ab-4690-44df-8df7-bb605c0d7ec4" ma:index="29" nillable="true" ma:displayName="Locatie: stad" ma:internalName="City" ma:readOnly="true">
      <xsd:simpleType>
        <xsd:restriction base="dms:Text"/>
      </xsd:simpleType>
    </xsd:element>
    <xsd:element name="PostalCodec4ee73ab-4690-44df-8df7-bb605c0d7ec4" ma:index="30" nillable="true" ma:displayName="Locatie: postcode" ma:internalName="PostalCode" ma:readOnly="true">
      <xsd:simpleType>
        <xsd:restriction base="dms:Text"/>
      </xsd:simpleType>
    </xsd:element>
    <xsd:element name="Streetc4ee73ab-4690-44df-8df7-bb605c0d7ec4" ma:index="31" nillable="true" ma:displayName="Locatie: straat" ma:internalName="Street" ma:readOnly="true">
      <xsd:simpleType>
        <xsd:restriction base="dms:Text"/>
      </xsd:simpleType>
    </xsd:element>
    <xsd:element name="GeoLocc4ee73ab-4690-44df-8df7-bb605c0d7ec4" ma:index="32" nillable="true" ma:displayName="Locatie: coördinaten" ma:internalName="GeoLoc" ma:readOnly="true">
      <xsd:simpleType>
        <xsd:restriction base="dms:Unknown"/>
      </xsd:simpleType>
    </xsd:element>
    <xsd:element name="DispNamec4ee73ab-4690-44df-8df7-bb605c0d7ec4" ma:index="33" nillable="true" ma:displayName="Locatie: naam" ma:internalName="DispNam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369c8c0-e3aa-48e6-9f6d-519510a25555" elementFormDefault="qualified">
    <xsd:import namespace="http://schemas.microsoft.com/office/2006/documentManagement/types"/>
    <xsd:import namespace="http://schemas.microsoft.com/office/infopath/2007/PartnerControls"/>
    <xsd:element name="SharedWithUsers" ma:index="16"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Gedeeld met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5714b43-610b-4bf1-8f96-b5c8a38cd7ea"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8c74217d-ad85-42b7-bc60-250f305ca96d}" ma:internalName="TaxCatchAll" ma:showField="CatchAllData" ma:web="5369c8c0-e3aa-48e6-9f6d-519510a2555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95714b43-610b-4bf1-8f96-b5c8a38cd7ea" xsi:nil="true"/>
    <lcf76f155ced4ddcb4097134ff3c332f xmlns="eb50f811-0cc2-4fbd-b9a6-9c8d3b73eff0">
      <Terms xmlns="http://schemas.microsoft.com/office/infopath/2007/PartnerControls"/>
    </lcf76f155ced4ddcb4097134ff3c332f>
    <Locatie xmlns="eb50f811-0cc2-4fbd-b9a6-9c8d3b73eff0" xsi:nil="true"/>
  </documentManagement>
</p:properties>
</file>

<file path=customXml/itemProps1.xml><?xml version="1.0" encoding="utf-8"?>
<ds:datastoreItem xmlns:ds="http://schemas.openxmlformats.org/officeDocument/2006/customXml" ds:itemID="{1F2B2730-AABB-471D-B5C3-05CD272257A9}">
  <ds:schemaRefs>
    <ds:schemaRef ds:uri="http://schemas.microsoft.com/sharepoint/v3/contenttype/forms"/>
  </ds:schemaRefs>
</ds:datastoreItem>
</file>

<file path=customXml/itemProps2.xml><?xml version="1.0" encoding="utf-8"?>
<ds:datastoreItem xmlns:ds="http://schemas.openxmlformats.org/officeDocument/2006/customXml" ds:itemID="{4FE1AA50-6DA0-4820-97C0-0851C5DEF4F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b50f811-0cc2-4fbd-b9a6-9c8d3b73eff0"/>
    <ds:schemaRef ds:uri="5369c8c0-e3aa-48e6-9f6d-519510a25555"/>
    <ds:schemaRef ds:uri="95714b43-610b-4bf1-8f96-b5c8a38cd7e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35E8792-7D2A-4586-86B9-069F965B46DB}">
  <ds:schemaRefs>
    <ds:schemaRef ds:uri="http://purl.org/dc/terms/"/>
    <ds:schemaRef ds:uri="http://schemas.microsoft.com/office/2006/documentManagement/types"/>
    <ds:schemaRef ds:uri="eb50f811-0cc2-4fbd-b9a6-9c8d3b73eff0"/>
    <ds:schemaRef ds:uri="http://schemas.microsoft.com/office/2006/metadata/properties"/>
    <ds:schemaRef ds:uri="http://purl.org/dc/elements/1.1/"/>
    <ds:schemaRef ds:uri="http://schemas.microsoft.com/office/infopath/2007/PartnerControls"/>
    <ds:schemaRef ds:uri="http://purl.org/dc/dcmitype/"/>
    <ds:schemaRef ds:uri="5369c8c0-e3aa-48e6-9f6d-519510a25555"/>
    <ds:schemaRef ds:uri="http://schemas.openxmlformats.org/package/2006/metadata/core-properties"/>
    <ds:schemaRef ds:uri="95714b43-610b-4bf1-8f96-b5c8a38cd7ea"/>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2</vt:i4>
      </vt:variant>
    </vt:vector>
  </HeadingPairs>
  <TitlesOfParts>
    <vt:vector size="2" baseType="lpstr">
      <vt:lpstr>Toelichting</vt:lpstr>
      <vt:lpstr>Prijzenblad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Oostrom, Toon van</dc:creator>
  <cp:keywords/>
  <dc:description/>
  <cp:lastModifiedBy>Wijk, Jordan van</cp:lastModifiedBy>
  <cp:revision/>
  <dcterms:created xsi:type="dcterms:W3CDTF">2025-04-23T08:59:57Z</dcterms:created>
  <dcterms:modified xsi:type="dcterms:W3CDTF">2025-06-26T09:22:00Z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0x010100EB7A3C2C34553B4AA0B13D78C9735CDA</vt:lpwstr>
  </property>
  <property fmtid="{D5CDD505-2E9C-101B-9397-08002B2CF9AE}" pid="3" name="MediaServiceImageTags">
    <vt:lpwstr/>
  </property>
</Properties>
</file>