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gvb939.sharepoint.com/teams/TeamInkoopGVB/Gedeelde documenten/Inkoopprojecten/Vervoersmaterieel/2025-17 Brandstof veren en ponten/10. Productie inschrijvingsleidraad en bijlagen/"/>
    </mc:Choice>
  </mc:AlternateContent>
  <xr:revisionPtr revIDLastSave="432" documentId="13_ncr:1_{4A8C5C69-6FB6-4AAC-90E4-54868C9F3A85}" xr6:coauthVersionLast="47" xr6:coauthVersionMax="47" xr10:uidLastSave="{B4A3C5D2-1D63-472A-80A9-DEBE513DC9F8}"/>
  <bookViews>
    <workbookView xWindow="19090" yWindow="-110" windowWidth="38620" windowHeight="21100" activeTab="1" xr2:uid="{157BC731-4502-40AD-ABD6-79D6262B17DA}"/>
  </bookViews>
  <sheets>
    <sheet name="Toelichting" sheetId="2"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F54" i="1"/>
  <c r="F55" i="1"/>
  <c r="F56" i="1"/>
  <c r="F53" i="1"/>
  <c r="C42" i="1"/>
  <c r="C43" i="1"/>
  <c r="C44" i="1"/>
  <c r="C45" i="1"/>
  <c r="C46" i="1"/>
  <c r="C47" i="1"/>
  <c r="C41" i="1"/>
  <c r="C48" i="1"/>
  <c r="C49" i="1" s="1"/>
  <c r="C50" i="1" s="1"/>
  <c r="B48" i="1"/>
  <c r="B49" i="1" s="1"/>
  <c r="B50" i="1" s="1"/>
  <c r="E47" i="1"/>
  <c r="F47" i="1" s="1"/>
  <c r="E46" i="1"/>
  <c r="F46" i="1" s="1"/>
  <c r="E45" i="1"/>
  <c r="F45" i="1" s="1"/>
  <c r="E44" i="1"/>
  <c r="F44" i="1" s="1"/>
  <c r="E43" i="1"/>
  <c r="E42" i="1"/>
  <c r="F42" i="1" s="1"/>
  <c r="E41" i="1"/>
  <c r="F41" i="1" s="1"/>
  <c r="C30" i="1"/>
  <c r="C31" i="1"/>
  <c r="C32" i="1"/>
  <c r="C33" i="1"/>
  <c r="C34" i="1"/>
  <c r="C35" i="1"/>
  <c r="C29" i="1"/>
  <c r="C36" i="1"/>
  <c r="C37" i="1" s="1"/>
  <c r="C38" i="1" s="1"/>
  <c r="B36" i="1"/>
  <c r="B37" i="1" s="1"/>
  <c r="B38" i="1" s="1"/>
  <c r="E35" i="1"/>
  <c r="F35" i="1" s="1"/>
  <c r="E34" i="1"/>
  <c r="F34" i="1" s="1"/>
  <c r="E33" i="1"/>
  <c r="F33" i="1" s="1"/>
  <c r="E32" i="1"/>
  <c r="F32" i="1" s="1"/>
  <c r="E31" i="1"/>
  <c r="F31" i="1" s="1"/>
  <c r="E30" i="1"/>
  <c r="F30" i="1" s="1"/>
  <c r="E29" i="1"/>
  <c r="F29" i="1" s="1"/>
  <c r="B24" i="1"/>
  <c r="B25" i="1" s="1"/>
  <c r="B26" i="1" s="1"/>
  <c r="C18" i="1"/>
  <c r="C19" i="1"/>
  <c r="C20" i="1"/>
  <c r="C21" i="1"/>
  <c r="C22" i="1"/>
  <c r="C23" i="1"/>
  <c r="C17" i="1"/>
  <c r="E23" i="1"/>
  <c r="F23" i="1" s="1"/>
  <c r="E22" i="1"/>
  <c r="F22" i="1" s="1"/>
  <c r="E21" i="1"/>
  <c r="F21" i="1" s="1"/>
  <c r="E20" i="1"/>
  <c r="F20" i="1" s="1"/>
  <c r="E19" i="1"/>
  <c r="F19" i="1" s="1"/>
  <c r="E18" i="1"/>
  <c r="F18" i="1" s="1"/>
  <c r="E17" i="1"/>
  <c r="F24" i="1" s="1"/>
  <c r="C7" i="1"/>
  <c r="C8" i="1"/>
  <c r="C9" i="1"/>
  <c r="C10" i="1"/>
  <c r="C11" i="1"/>
  <c r="C6" i="1"/>
  <c r="C5" i="1"/>
  <c r="C24" i="1"/>
  <c r="C25" i="1" s="1"/>
  <c r="C26" i="1" s="1"/>
  <c r="E6" i="1"/>
  <c r="F6" i="1" s="1"/>
  <c r="E7" i="1"/>
  <c r="F7" i="1" s="1"/>
  <c r="E8" i="1"/>
  <c r="F8" i="1" s="1"/>
  <c r="E9" i="1"/>
  <c r="F9" i="1" s="1"/>
  <c r="E10" i="1"/>
  <c r="F10" i="1" s="1"/>
  <c r="E11" i="1"/>
  <c r="F11" i="1" s="1"/>
  <c r="E5" i="1"/>
  <c r="F5" i="1" s="1"/>
  <c r="B12" i="1"/>
  <c r="B13" i="1" s="1"/>
  <c r="B14" i="1" s="1"/>
  <c r="F13" i="1" l="1"/>
  <c r="F14" i="1" s="1"/>
  <c r="F58" i="1"/>
  <c r="F59" i="1" s="1"/>
  <c r="F17" i="1"/>
  <c r="F25" i="1"/>
  <c r="F26" i="1" s="1"/>
  <c r="F48" i="1"/>
  <c r="F36" i="1"/>
  <c r="F43" i="1"/>
  <c r="F49" i="1"/>
  <c r="F50" i="1" s="1"/>
  <c r="F37" i="1"/>
  <c r="F38" i="1" s="1"/>
  <c r="F12" i="1"/>
  <c r="F62" i="1" l="1"/>
</calcChain>
</file>

<file path=xl/sharedStrings.xml><?xml version="1.0" encoding="utf-8"?>
<sst xmlns="http://schemas.openxmlformats.org/spreadsheetml/2006/main" count="98" uniqueCount="49">
  <si>
    <t>Omschrijving </t>
  </si>
  <si>
    <t>Diesel tbv IJveren </t>
  </si>
  <si>
    <t>Distributiekosten </t>
  </si>
  <si>
    <t>Korting </t>
  </si>
  <si>
    <t>Diesel tbv NZK </t>
  </si>
  <si>
    <t>HVO tbv IJveren (optioneel) </t>
  </si>
  <si>
    <t>HVO tbv NZK (optioneel) </t>
  </si>
  <si>
    <t>Ureum (locatie IJveren) </t>
  </si>
  <si>
    <t>Eindtotaal:</t>
  </si>
  <si>
    <t>Totaalprijs per liter</t>
  </si>
  <si>
    <t>Fictieve totaalprijs van opdracht (4 jaar)</t>
  </si>
  <si>
    <t>Eindtotaal 4 jaar</t>
  </si>
  <si>
    <t>Bedragen dient u op te geven in Euro en exclusief BTW.</t>
  </si>
  <si>
    <t>De prijzen en opslagen zoals aangeboden in deze prijstabel staan vast gedurende de looptijd van deze Raamovereenkomst, tenzij er sprake is van door Opdrachtgever schriftelijk geaccordeerd meerwerk. Hierbij dienen de opgegeven tarieven gehanteerd te worden.</t>
  </si>
  <si>
    <t>Alle genoemde getallen/hoeveelheiden/verhoudingen zijn indicatief, er kunnen geen rechten aan worden ontleend.</t>
  </si>
  <si>
    <t>Toelichting</t>
  </si>
  <si>
    <t>Het is niet toegestaan iets aan te passen aan de prijstabel, zowel aan de inhoud, formules of structuur.  Enkel de lichtoranje velden mogen (en moeten) ingevuld worden.</t>
  </si>
  <si>
    <t>Bedragen worden op twee decimalen afgerond.</t>
  </si>
  <si>
    <t>Wanneer bedragen niet van toepassing zijn dient het getal 0 ingevuld te worden.</t>
  </si>
  <si>
    <t>De prijzen in het prijzenblad zijn inclusief verdere indirecte kosten (transport, administratie, management fee (e.d.)), buiten de opgegeven prijzen kunnen daarnaast geen andere zaken in rekening gebracht worden, tenzij het expliciet schriftelijk verstrekt meerwerk betreft.</t>
  </si>
  <si>
    <t>Inschrijver mag in geen enkele cel negatieve bedragen invullen, op straffe van uitsluiting. Dit met uitzondering van het vakje "korting", hier dient wel een negatief getal aangegeven te worden.</t>
  </si>
  <si>
    <t>Inschrijver is verplicht alle lichtoranje gearceerde cellen (zoals weergegeven in het prijzenblad) in te vullen.</t>
  </si>
  <si>
    <t>Distributiekosten:</t>
  </si>
  <si>
    <t>Opslag:</t>
  </si>
  <si>
    <t>Beschikbaarheidstoeslag:</t>
  </si>
  <si>
    <t>Korting:</t>
  </si>
  <si>
    <t>Totaalprijs per liter:</t>
  </si>
  <si>
    <t>Eindtotaal per jaar:</t>
  </si>
  <si>
    <t>Eindtotaal 4 jaar:</t>
  </si>
  <si>
    <t>De opslagen en bedragen dienen in euro's te worden ingevuld. Opslagen worden opgeteld tot een totaalprijs. Indien er meerdere onderdelen uitgesplitst zijn dienen deze separaat te worden meegenomen.</t>
  </si>
  <si>
    <t>Opslag binnen exploitatietijd:</t>
  </si>
  <si>
    <t>Bijlage 8 Prijzenblad brandstoffen veren en ponten</t>
  </si>
  <si>
    <t>Bijlage 8 Prijzenblad brandstoffen veren en ponten - intructie/toelichting</t>
  </si>
  <si>
    <t>Extra opslag buiten exploitatietijd doordeweeks (Ma-Vr):</t>
  </si>
  <si>
    <t>Extra opslag buiten exploitatietijd in het weekend (Za-Zo):</t>
  </si>
  <si>
    <t xml:space="preserve">Naam organisatie: </t>
  </si>
  <si>
    <t xml:space="preserve">Dhr/Mevr : </t>
  </si>
  <si>
    <t>Functie:</t>
  </si>
  <si>
    <t>Deelprijs</t>
  </si>
  <si>
    <t>Handtekening bevoegd functionaris en datum van ondertekening (PDF versie)</t>
  </si>
  <si>
    <t>Jaarlijks verwacht verbruik in liters/ invulling tarieven</t>
  </si>
  <si>
    <t>Weging</t>
  </si>
  <si>
    <t>Tarieven invcl weging</t>
  </si>
  <si>
    <t>Deelprijs incl weging*</t>
  </si>
  <si>
    <t>Deelprijs*</t>
  </si>
  <si>
    <t>* Het Eindtotaal 4 jaar - bedrag onder deze kolom wordt opgeteld bij de fictieve totaalprijs</t>
  </si>
  <si>
    <t>Diesel Platssprijs (dagprijs 5 dagen voor indiening):</t>
  </si>
  <si>
    <t>HVO Platssprijs (dagprijs 5 dagen voor indiening):</t>
  </si>
  <si>
    <t>Ureum Platssprijs (dagprijs 5 dagen voor indiening):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</si>
</sst>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s>
  <fonts count="8" x14ac:knownFonts="1">
    <font>
      <sz val="11"/>
      <color theme="1"/>
      <name val="Aptos Narrow"/>
      <family val="2"/>
      <scheme val="minor"/>
    </font>
    <font>
      <b/>
      <sz val="11"/>
      <color theme="0"/>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sz val="11"/>
      <name val="Aptos Narrow"/>
      <family val="2"/>
      <scheme val="minor"/>
    </font>
    <font>
      <sz val="11"/>
      <color theme="0" tint="-0.499984740745262"/>
      <name val="Aptos Narrow"/>
      <family val="2"/>
      <scheme val="minor"/>
    </font>
  </fonts>
  <fills count="10">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1">
    <xf numFmtId="0" fontId="0" fillId="0" borderId="0" xfId="0"/>
    <xf numFmtId="2" fontId="0" fillId="0" borderId="0" xfId="0" applyNumberFormat="1" applyAlignment="1">
      <alignment horizontal="right"/>
    </xf>
    <xf numFmtId="0" fontId="0" fillId="0" borderId="0" xfId="0" applyAlignment="1">
      <alignment wrapText="1"/>
    </xf>
    <xf numFmtId="0" fontId="4" fillId="0" borderId="0" xfId="0" applyFont="1"/>
    <xf numFmtId="0" fontId="0" fillId="5" borderId="2" xfId="0" applyFill="1" applyBorder="1" applyAlignment="1" applyProtection="1">
      <alignment horizontal="left"/>
      <protection locked="0"/>
    </xf>
    <xf numFmtId="0" fontId="0" fillId="5" borderId="4" xfId="0" applyFill="1" applyBorder="1" applyAlignment="1" applyProtection="1">
      <alignment horizontal="left"/>
      <protection locked="0"/>
    </xf>
    <xf numFmtId="0" fontId="0" fillId="5" borderId="3" xfId="0" applyFill="1" applyBorder="1" applyAlignment="1" applyProtection="1">
      <alignment horizontal="left"/>
      <protection locked="0"/>
    </xf>
    <xf numFmtId="0" fontId="1" fillId="4" borderId="1" xfId="0" applyFont="1" applyFill="1" applyBorder="1"/>
    <xf numFmtId="0" fontId="0" fillId="3" borderId="1" xfId="0" applyFill="1" applyBorder="1" applyAlignment="1">
      <alignment vertical="center"/>
    </xf>
    <xf numFmtId="0" fontId="0" fillId="2" borderId="1" xfId="0" applyFill="1" applyBorder="1" applyAlignment="1">
      <alignment vertical="center" wrapText="1"/>
    </xf>
    <xf numFmtId="0" fontId="0" fillId="3" borderId="1" xfId="0" applyFill="1" applyBorder="1" applyAlignment="1">
      <alignment vertical="center" wrapText="1"/>
    </xf>
    <xf numFmtId="44" fontId="0" fillId="5" borderId="1" xfId="2" applyFont="1" applyFill="1" applyBorder="1" applyAlignment="1" applyProtection="1">
      <alignment horizontal="right"/>
      <protection locked="0"/>
    </xf>
    <xf numFmtId="164" fontId="0" fillId="5" borderId="1" xfId="0" applyNumberFormat="1" applyFill="1" applyBorder="1" applyAlignment="1" applyProtection="1">
      <alignment horizontal="center"/>
      <protection locked="0"/>
    </xf>
    <xf numFmtId="0" fontId="4" fillId="0" borderId="0" xfId="0" applyFont="1" applyProtection="1"/>
    <xf numFmtId="2" fontId="0" fillId="0" borderId="0" xfId="0" applyNumberFormat="1" applyAlignment="1" applyProtection="1">
      <alignment horizontal="right"/>
    </xf>
    <xf numFmtId="0" fontId="6" fillId="8" borderId="1" xfId="0" applyFont="1" applyFill="1" applyBorder="1" applyAlignment="1" applyProtection="1">
      <alignment horizontal="left" vertical="top" wrapText="1"/>
    </xf>
    <xf numFmtId="2" fontId="6" fillId="8" borderId="1" xfId="0" applyNumberFormat="1" applyFont="1" applyFill="1" applyBorder="1" applyAlignment="1" applyProtection="1">
      <alignment horizontal="left" vertical="top" wrapText="1"/>
    </xf>
    <xf numFmtId="0" fontId="1" fillId="4" borderId="1" xfId="0" applyFont="1" applyFill="1" applyBorder="1" applyAlignment="1" applyProtection="1">
      <alignment wrapText="1"/>
    </xf>
    <xf numFmtId="165" fontId="1" fillId="4" borderId="1" xfId="1" applyNumberFormat="1" applyFont="1" applyFill="1" applyBorder="1" applyAlignment="1" applyProtection="1">
      <alignment horizontal="right"/>
    </xf>
    <xf numFmtId="0" fontId="3" fillId="2" borderId="1" xfId="0" applyFont="1" applyFill="1" applyBorder="1" applyAlignment="1" applyProtection="1">
      <alignment wrapText="1"/>
    </xf>
    <xf numFmtId="0" fontId="0" fillId="2" borderId="1" xfId="0" applyFill="1" applyBorder="1" applyAlignment="1" applyProtection="1">
      <alignment wrapText="1"/>
    </xf>
    <xf numFmtId="0" fontId="5" fillId="2" borderId="1" xfId="0" applyFont="1" applyFill="1" applyBorder="1" applyAlignment="1" applyProtection="1">
      <alignment wrapText="1"/>
    </xf>
    <xf numFmtId="0" fontId="0" fillId="3" borderId="1" xfId="0" applyFill="1" applyBorder="1" applyAlignment="1" applyProtection="1">
      <alignment horizontal="left" wrapText="1"/>
    </xf>
    <xf numFmtId="164" fontId="7" fillId="9" borderId="1" xfId="0" applyNumberFormat="1" applyFont="1" applyFill="1" applyBorder="1" applyAlignment="1" applyProtection="1">
      <alignment horizontal="right"/>
    </xf>
    <xf numFmtId="0" fontId="0" fillId="3" borderId="2" xfId="0" applyFill="1" applyBorder="1" applyAlignment="1" applyProtection="1">
      <alignment horizontal="left" wrapText="1"/>
    </xf>
    <xf numFmtId="0" fontId="0" fillId="3" borderId="3" xfId="0" applyFill="1" applyBorder="1" applyAlignment="1" applyProtection="1">
      <alignment horizontal="left" wrapText="1"/>
    </xf>
    <xf numFmtId="0" fontId="5" fillId="0" borderId="0" xfId="0" applyFont="1" applyProtection="1"/>
    <xf numFmtId="0" fontId="0" fillId="0" borderId="0" xfId="0" applyAlignment="1" applyProtection="1">
      <alignment wrapText="1"/>
    </xf>
    <xf numFmtId="0" fontId="1" fillId="4" borderId="0" xfId="0" applyFont="1" applyFill="1" applyAlignment="1" applyProtection="1">
      <alignment horizontal="left" wrapText="1"/>
    </xf>
    <xf numFmtId="0" fontId="1" fillId="4" borderId="5" xfId="0" applyFont="1" applyFill="1" applyBorder="1" applyAlignment="1" applyProtection="1">
      <alignment horizontal="left" wrapText="1"/>
    </xf>
    <xf numFmtId="0" fontId="0" fillId="6" borderId="1" xfId="0" applyFill="1" applyBorder="1" applyAlignment="1" applyProtection="1">
      <alignment horizontal="left"/>
    </xf>
    <xf numFmtId="0" fontId="0" fillId="6" borderId="1" xfId="0" applyFill="1" applyBorder="1" applyAlignment="1" applyProtection="1">
      <alignment horizontal="left" vertical="top"/>
    </xf>
    <xf numFmtId="43" fontId="4" fillId="0" borderId="0" xfId="1" applyFont="1" applyProtection="1"/>
    <xf numFmtId="0" fontId="6" fillId="8" borderId="1" xfId="1" applyNumberFormat="1" applyFont="1" applyFill="1" applyBorder="1" applyAlignment="1" applyProtection="1">
      <alignment horizontal="left" vertical="top" wrapText="1"/>
    </xf>
    <xf numFmtId="43" fontId="1" fillId="4" borderId="1" xfId="1" applyFont="1" applyFill="1" applyBorder="1" applyAlignment="1" applyProtection="1">
      <alignment wrapText="1"/>
    </xf>
    <xf numFmtId="44" fontId="3" fillId="2" borderId="1" xfId="2" applyFont="1" applyFill="1" applyBorder="1" applyAlignment="1" applyProtection="1">
      <alignment wrapText="1"/>
    </xf>
    <xf numFmtId="43" fontId="3" fillId="2" borderId="1" xfId="1" applyFont="1" applyFill="1" applyBorder="1" applyAlignment="1" applyProtection="1">
      <alignment wrapText="1"/>
    </xf>
    <xf numFmtId="44" fontId="2" fillId="2" borderId="1" xfId="2" applyFont="1" applyFill="1" applyBorder="1" applyAlignment="1" applyProtection="1">
      <alignment wrapText="1"/>
    </xf>
    <xf numFmtId="43" fontId="0" fillId="2" borderId="1" xfId="1" applyFont="1" applyFill="1" applyBorder="1" applyAlignment="1" applyProtection="1">
      <alignment wrapText="1"/>
    </xf>
    <xf numFmtId="43" fontId="2" fillId="2" borderId="1" xfId="1" applyFont="1" applyFill="1" applyBorder="1" applyAlignment="1" applyProtection="1">
      <alignment wrapText="1"/>
    </xf>
    <xf numFmtId="44" fontId="5" fillId="2" borderId="1" xfId="2" applyFont="1" applyFill="1" applyBorder="1" applyAlignment="1" applyProtection="1">
      <alignment wrapText="1"/>
    </xf>
    <xf numFmtId="43" fontId="5" fillId="2" borderId="1" xfId="1" applyFont="1" applyFill="1" applyBorder="1" applyAlignment="1" applyProtection="1">
      <alignment wrapText="1"/>
    </xf>
    <xf numFmtId="164" fontId="0" fillId="7" borderId="1" xfId="0" applyNumberFormat="1" applyFill="1" applyBorder="1" applyAlignment="1" applyProtection="1">
      <alignment horizontal="right"/>
    </xf>
    <xf numFmtId="43" fontId="0" fillId="7" borderId="1" xfId="1" applyFont="1" applyFill="1" applyBorder="1" applyAlignment="1" applyProtection="1">
      <alignment horizontal="right"/>
    </xf>
    <xf numFmtId="43" fontId="0" fillId="9" borderId="1" xfId="1" applyFont="1" applyFill="1" applyBorder="1" applyAlignment="1" applyProtection="1">
      <alignment horizontal="right"/>
    </xf>
    <xf numFmtId="164" fontId="3" fillId="7" borderId="1" xfId="0" applyNumberFormat="1" applyFont="1" applyFill="1" applyBorder="1" applyAlignment="1" applyProtection="1">
      <alignment horizontal="right"/>
    </xf>
    <xf numFmtId="164" fontId="3" fillId="9" borderId="1" xfId="0" applyNumberFormat="1" applyFont="1" applyFill="1" applyBorder="1" applyAlignment="1" applyProtection="1">
      <alignment horizontal="right"/>
    </xf>
    <xf numFmtId="43" fontId="0" fillId="9" borderId="7" xfId="1" applyFont="1" applyFill="1" applyBorder="1" applyAlignment="1" applyProtection="1">
      <alignment horizontal="right"/>
    </xf>
    <xf numFmtId="164" fontId="3" fillId="7" borderId="2" xfId="0" applyNumberFormat="1" applyFont="1" applyFill="1" applyBorder="1" applyAlignment="1" applyProtection="1">
      <alignment horizontal="right"/>
    </xf>
    <xf numFmtId="164" fontId="3" fillId="9" borderId="6" xfId="0" applyNumberFormat="1" applyFont="1" applyFill="1" applyBorder="1" applyAlignment="1" applyProtection="1">
      <alignment horizontal="right"/>
    </xf>
    <xf numFmtId="0" fontId="6" fillId="7" borderId="1" xfId="0" applyFont="1" applyFill="1" applyBorder="1" applyAlignment="1" applyProtection="1">
      <alignment horizontal="left" vertical="top" wrapText="1"/>
    </xf>
    <xf numFmtId="0" fontId="6" fillId="7" borderId="1" xfId="1" applyNumberFormat="1" applyFont="1" applyFill="1" applyBorder="1" applyAlignment="1" applyProtection="1">
      <alignment horizontal="left" vertical="top" wrapText="1"/>
    </xf>
    <xf numFmtId="0" fontId="6" fillId="8" borderId="8" xfId="0" applyFont="1" applyFill="1" applyBorder="1" applyAlignment="1" applyProtection="1">
      <alignment horizontal="left" vertical="top" wrapText="1"/>
    </xf>
    <xf numFmtId="0" fontId="1" fillId="7" borderId="1" xfId="0" applyFont="1" applyFill="1" applyBorder="1" applyAlignment="1" applyProtection="1">
      <alignment wrapText="1"/>
    </xf>
    <xf numFmtId="43" fontId="1" fillId="7" borderId="1" xfId="1" applyFont="1" applyFill="1" applyBorder="1" applyAlignment="1" applyProtection="1">
      <alignment wrapText="1"/>
    </xf>
    <xf numFmtId="44" fontId="3" fillId="7" borderId="1" xfId="2" applyFont="1" applyFill="1" applyBorder="1" applyAlignment="1" applyProtection="1">
      <alignment wrapText="1"/>
    </xf>
    <xf numFmtId="43" fontId="3" fillId="7" borderId="1" xfId="1" applyFont="1" applyFill="1" applyBorder="1" applyAlignment="1" applyProtection="1">
      <alignment wrapText="1"/>
    </xf>
    <xf numFmtId="44" fontId="0" fillId="7" borderId="1" xfId="2" applyFont="1" applyFill="1" applyBorder="1" applyAlignment="1" applyProtection="1">
      <alignment wrapText="1"/>
    </xf>
    <xf numFmtId="43" fontId="0" fillId="7" borderId="1" xfId="1" applyFont="1" applyFill="1" applyBorder="1" applyAlignment="1" applyProtection="1">
      <alignment wrapText="1"/>
    </xf>
    <xf numFmtId="43" fontId="0" fillId="7" borderId="2" xfId="1" applyFont="1" applyFill="1" applyBorder="1" applyAlignment="1" applyProtection="1">
      <alignment horizontal="right"/>
    </xf>
    <xf numFmtId="43" fontId="0" fillId="0" borderId="0" xfId="1" applyFont="1" applyAlignment="1" applyProtection="1">
      <alignment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E8E8-B2AA-4D2F-B702-E77C4EA743E4}">
  <dimension ref="A1:B17"/>
  <sheetViews>
    <sheetView zoomScaleNormal="100" workbookViewId="0">
      <selection activeCell="A6" sqref="A6"/>
    </sheetView>
  </sheetViews>
  <sheetFormatPr defaultRowHeight="14.4" x14ac:dyDescent="0.3"/>
  <cols>
    <col min="1" max="1" width="107.33203125" customWidth="1"/>
  </cols>
  <sheetData>
    <row r="1" spans="1:2" ht="18" x14ac:dyDescent="0.35">
      <c r="A1" s="3" t="s">
        <v>32</v>
      </c>
      <c r="B1" s="1"/>
    </row>
    <row r="2" spans="1:2" ht="18" x14ac:dyDescent="0.35">
      <c r="A2" s="3"/>
      <c r="B2" s="1"/>
    </row>
    <row r="3" spans="1:2" x14ac:dyDescent="0.3">
      <c r="A3" s="7" t="s">
        <v>15</v>
      </c>
    </row>
    <row r="4" spans="1:2" x14ac:dyDescent="0.3">
      <c r="A4" s="8" t="s">
        <v>21</v>
      </c>
    </row>
    <row r="5" spans="1:2" ht="28.8" x14ac:dyDescent="0.3">
      <c r="A5" s="9" t="s">
        <v>29</v>
      </c>
    </row>
    <row r="6" spans="1:2" ht="28.8" x14ac:dyDescent="0.3">
      <c r="A6" s="10" t="s">
        <v>16</v>
      </c>
    </row>
    <row r="7" spans="1:2" ht="28.8" x14ac:dyDescent="0.3">
      <c r="A7" s="9" t="s">
        <v>20</v>
      </c>
    </row>
    <row r="8" spans="1:2" x14ac:dyDescent="0.3">
      <c r="A8" s="10" t="s">
        <v>18</v>
      </c>
    </row>
    <row r="9" spans="1:2" x14ac:dyDescent="0.3">
      <c r="A9" s="9" t="s">
        <v>12</v>
      </c>
    </row>
    <row r="10" spans="1:2" x14ac:dyDescent="0.3">
      <c r="A10" s="10" t="s">
        <v>17</v>
      </c>
    </row>
    <row r="11" spans="1:2" ht="28.8" x14ac:dyDescent="0.3">
      <c r="A11" s="9" t="s">
        <v>13</v>
      </c>
    </row>
    <row r="12" spans="1:2" x14ac:dyDescent="0.3">
      <c r="A12" s="10" t="s">
        <v>14</v>
      </c>
    </row>
    <row r="13" spans="1:2" ht="43.2" x14ac:dyDescent="0.3">
      <c r="A13" s="9" t="s">
        <v>19</v>
      </c>
    </row>
    <row r="17" spans="1:1" x14ac:dyDescent="0.3">
      <c r="A17" s="2"/>
    </row>
  </sheetData>
  <sheetProtection algorithmName="SHA-512" hashValue="qzaf3MOkLRjgljyGcenPbKcZ4P/2037U/lzsB5bKpdhEGpVf6OkYSxSGaEaZh+7e2KoyZDLc7HYoYlC+WNfo5g==" saltValue="G3cadyx8uydiZKildvBY4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7C70-F1EB-4B52-889E-171168B13B82}">
  <dimension ref="A1:F67"/>
  <sheetViews>
    <sheetView tabSelected="1" zoomScaleNormal="100" workbookViewId="0">
      <selection activeCell="E39" sqref="E39"/>
    </sheetView>
  </sheetViews>
  <sheetFormatPr defaultRowHeight="14.4" x14ac:dyDescent="0.3"/>
  <cols>
    <col min="1" max="1" width="57.5546875" style="27" customWidth="1"/>
    <col min="2" max="2" width="31" style="14" customWidth="1"/>
    <col min="3" max="3" width="19.33203125" style="27" customWidth="1"/>
    <col min="4" max="5" width="15.33203125" style="60" customWidth="1"/>
    <col min="6" max="6" width="19.33203125" style="27" customWidth="1"/>
  </cols>
  <sheetData>
    <row r="1" spans="1:6" ht="18" x14ac:dyDescent="0.35">
      <c r="A1" s="13" t="s">
        <v>31</v>
      </c>
      <c r="C1" s="13"/>
      <c r="D1" s="32"/>
      <c r="E1" s="32"/>
      <c r="F1" s="13"/>
    </row>
    <row r="3" spans="1:6" ht="28.8" x14ac:dyDescent="0.3">
      <c r="A3" s="15" t="s">
        <v>0</v>
      </c>
      <c r="B3" s="16" t="s">
        <v>40</v>
      </c>
      <c r="C3" s="15" t="s">
        <v>38</v>
      </c>
      <c r="D3" s="33" t="s">
        <v>41</v>
      </c>
      <c r="E3" s="33" t="s">
        <v>42</v>
      </c>
      <c r="F3" s="15" t="s">
        <v>43</v>
      </c>
    </row>
    <row r="4" spans="1:6" x14ac:dyDescent="0.3">
      <c r="A4" s="17" t="s">
        <v>1</v>
      </c>
      <c r="B4" s="18">
        <v>1840000</v>
      </c>
      <c r="C4" s="17"/>
      <c r="D4" s="34"/>
      <c r="E4" s="34"/>
      <c r="F4" s="17"/>
    </row>
    <row r="5" spans="1:6" x14ac:dyDescent="0.3">
      <c r="A5" s="19" t="s">
        <v>46</v>
      </c>
      <c r="B5" s="11"/>
      <c r="C5" s="35">
        <f>B5*B4</f>
        <v>0</v>
      </c>
      <c r="D5" s="36">
        <v>1</v>
      </c>
      <c r="E5" s="36">
        <f>B5*D5</f>
        <v>0</v>
      </c>
      <c r="F5" s="35">
        <f>E5*$B$4</f>
        <v>0</v>
      </c>
    </row>
    <row r="6" spans="1:6" x14ac:dyDescent="0.3">
      <c r="A6" s="20" t="s">
        <v>22</v>
      </c>
      <c r="B6" s="11"/>
      <c r="C6" s="37">
        <f>B6*$B$4</f>
        <v>0</v>
      </c>
      <c r="D6" s="38">
        <v>1</v>
      </c>
      <c r="E6" s="39">
        <f t="shared" ref="E6:E11" si="0">B6*D6</f>
        <v>0</v>
      </c>
      <c r="F6" s="37">
        <f t="shared" ref="F6:F11" si="1">E6*$B$4</f>
        <v>0</v>
      </c>
    </row>
    <row r="7" spans="1:6" x14ac:dyDescent="0.3">
      <c r="A7" s="20" t="s">
        <v>30</v>
      </c>
      <c r="B7" s="11"/>
      <c r="C7" s="37">
        <f t="shared" ref="C7:C11" si="2">B7*$B$4</f>
        <v>0</v>
      </c>
      <c r="D7" s="38">
        <v>1</v>
      </c>
      <c r="E7" s="39">
        <f t="shared" si="0"/>
        <v>0</v>
      </c>
      <c r="F7" s="37">
        <f t="shared" si="1"/>
        <v>0</v>
      </c>
    </row>
    <row r="8" spans="1:6" x14ac:dyDescent="0.3">
      <c r="A8" s="21" t="s">
        <v>33</v>
      </c>
      <c r="B8" s="11"/>
      <c r="C8" s="40">
        <f t="shared" si="2"/>
        <v>0</v>
      </c>
      <c r="D8" s="41">
        <v>0.5</v>
      </c>
      <c r="E8" s="41">
        <f t="shared" si="0"/>
        <v>0</v>
      </c>
      <c r="F8" s="37">
        <f t="shared" si="1"/>
        <v>0</v>
      </c>
    </row>
    <row r="9" spans="1:6" x14ac:dyDescent="0.3">
      <c r="A9" s="21" t="s">
        <v>34</v>
      </c>
      <c r="B9" s="11"/>
      <c r="C9" s="40">
        <f t="shared" si="2"/>
        <v>0</v>
      </c>
      <c r="D9" s="41">
        <v>0.5</v>
      </c>
      <c r="E9" s="41">
        <f t="shared" si="0"/>
        <v>0</v>
      </c>
      <c r="F9" s="37">
        <f t="shared" si="1"/>
        <v>0</v>
      </c>
    </row>
    <row r="10" spans="1:6" x14ac:dyDescent="0.3">
      <c r="A10" s="20" t="s">
        <v>24</v>
      </c>
      <c r="B10" s="11"/>
      <c r="C10" s="37">
        <f t="shared" si="2"/>
        <v>0</v>
      </c>
      <c r="D10" s="38">
        <v>1</v>
      </c>
      <c r="E10" s="39">
        <f t="shared" si="0"/>
        <v>0</v>
      </c>
      <c r="F10" s="37">
        <f t="shared" si="1"/>
        <v>0</v>
      </c>
    </row>
    <row r="11" spans="1:6" x14ac:dyDescent="0.3">
      <c r="A11" s="20" t="s">
        <v>25</v>
      </c>
      <c r="B11" s="11"/>
      <c r="C11" s="37">
        <f t="shared" si="2"/>
        <v>0</v>
      </c>
      <c r="D11" s="38">
        <v>1</v>
      </c>
      <c r="E11" s="39">
        <f t="shared" si="0"/>
        <v>0</v>
      </c>
      <c r="F11" s="37">
        <f t="shared" si="1"/>
        <v>0</v>
      </c>
    </row>
    <row r="12" spans="1:6" x14ac:dyDescent="0.3">
      <c r="A12" s="22" t="s">
        <v>26</v>
      </c>
      <c r="B12" s="23">
        <f>SUM(B5:B11)</f>
        <v>0</v>
      </c>
      <c r="C12" s="42"/>
      <c r="D12" s="43"/>
      <c r="E12" s="43"/>
      <c r="F12" s="44">
        <f>SUM(E5:E11)</f>
        <v>0</v>
      </c>
    </row>
    <row r="13" spans="1:6" x14ac:dyDescent="0.3">
      <c r="A13" s="22" t="s">
        <v>27</v>
      </c>
      <c r="B13" s="23">
        <f>B4*B12</f>
        <v>0</v>
      </c>
      <c r="C13" s="42"/>
      <c r="D13" s="43"/>
      <c r="E13" s="43"/>
      <c r="F13" s="44">
        <f>SUM(F5:F11)</f>
        <v>0</v>
      </c>
    </row>
    <row r="14" spans="1:6" x14ac:dyDescent="0.3">
      <c r="A14" s="22" t="s">
        <v>28</v>
      </c>
      <c r="B14" s="23">
        <f>B13*4</f>
        <v>0</v>
      </c>
      <c r="C14" s="45"/>
      <c r="D14" s="45"/>
      <c r="E14" s="45"/>
      <c r="F14" s="46">
        <f>F13*4</f>
        <v>0</v>
      </c>
    </row>
    <row r="15" spans="1:6" ht="28.8" x14ac:dyDescent="0.3">
      <c r="A15" s="15" t="s">
        <v>0</v>
      </c>
      <c r="B15" s="16" t="s">
        <v>40</v>
      </c>
      <c r="C15" s="15" t="s">
        <v>38</v>
      </c>
      <c r="D15" s="33" t="s">
        <v>41</v>
      </c>
      <c r="E15" s="33" t="s">
        <v>42</v>
      </c>
      <c r="F15" s="15" t="s">
        <v>43</v>
      </c>
    </row>
    <row r="16" spans="1:6" x14ac:dyDescent="0.3">
      <c r="A16" s="17" t="s">
        <v>4</v>
      </c>
      <c r="B16" s="18">
        <v>132000</v>
      </c>
      <c r="C16" s="17"/>
      <c r="D16" s="34"/>
      <c r="E16" s="34"/>
      <c r="F16" s="17"/>
    </row>
    <row r="17" spans="1:6" x14ac:dyDescent="0.3">
      <c r="A17" s="19" t="s">
        <v>46</v>
      </c>
      <c r="B17" s="11"/>
      <c r="C17" s="35">
        <f>B17*$B$16</f>
        <v>0</v>
      </c>
      <c r="D17" s="36">
        <v>1</v>
      </c>
      <c r="E17" s="36">
        <f>B17*D17</f>
        <v>0</v>
      </c>
      <c r="F17" s="35">
        <f>E17*$B$16</f>
        <v>0</v>
      </c>
    </row>
    <row r="18" spans="1:6" x14ac:dyDescent="0.3">
      <c r="A18" s="20" t="s">
        <v>22</v>
      </c>
      <c r="B18" s="11"/>
      <c r="C18" s="37">
        <f t="shared" ref="C18:C23" si="3">B18*$B$16</f>
        <v>0</v>
      </c>
      <c r="D18" s="38">
        <v>1</v>
      </c>
      <c r="E18" s="39">
        <f t="shared" ref="E18:E23" si="4">B18*D18</f>
        <v>0</v>
      </c>
      <c r="F18" s="37">
        <f t="shared" ref="F18:F23" si="5">E18*$B$16</f>
        <v>0</v>
      </c>
    </row>
    <row r="19" spans="1:6" x14ac:dyDescent="0.3">
      <c r="A19" s="20" t="s">
        <v>30</v>
      </c>
      <c r="B19" s="11"/>
      <c r="C19" s="37">
        <f t="shared" si="3"/>
        <v>0</v>
      </c>
      <c r="D19" s="38">
        <v>1</v>
      </c>
      <c r="E19" s="39">
        <f t="shared" si="4"/>
        <v>0</v>
      </c>
      <c r="F19" s="37">
        <f t="shared" si="5"/>
        <v>0</v>
      </c>
    </row>
    <row r="20" spans="1:6" x14ac:dyDescent="0.3">
      <c r="A20" s="21" t="s">
        <v>33</v>
      </c>
      <c r="B20" s="11"/>
      <c r="C20" s="40">
        <f t="shared" si="3"/>
        <v>0</v>
      </c>
      <c r="D20" s="41">
        <v>0.5</v>
      </c>
      <c r="E20" s="41">
        <f t="shared" si="4"/>
        <v>0</v>
      </c>
      <c r="F20" s="40">
        <f t="shared" si="5"/>
        <v>0</v>
      </c>
    </row>
    <row r="21" spans="1:6" x14ac:dyDescent="0.3">
      <c r="A21" s="21" t="s">
        <v>34</v>
      </c>
      <c r="B21" s="11"/>
      <c r="C21" s="40">
        <f t="shared" si="3"/>
        <v>0</v>
      </c>
      <c r="D21" s="41">
        <v>0.5</v>
      </c>
      <c r="E21" s="41">
        <f t="shared" si="4"/>
        <v>0</v>
      </c>
      <c r="F21" s="40">
        <f t="shared" si="5"/>
        <v>0</v>
      </c>
    </row>
    <row r="22" spans="1:6" x14ac:dyDescent="0.3">
      <c r="A22" s="20" t="s">
        <v>24</v>
      </c>
      <c r="B22" s="11"/>
      <c r="C22" s="37">
        <f t="shared" si="3"/>
        <v>0</v>
      </c>
      <c r="D22" s="38">
        <v>1</v>
      </c>
      <c r="E22" s="39">
        <f t="shared" si="4"/>
        <v>0</v>
      </c>
      <c r="F22" s="37">
        <f t="shared" si="5"/>
        <v>0</v>
      </c>
    </row>
    <row r="23" spans="1:6" x14ac:dyDescent="0.3">
      <c r="A23" s="20" t="s">
        <v>25</v>
      </c>
      <c r="B23" s="11"/>
      <c r="C23" s="37">
        <f t="shared" si="3"/>
        <v>0</v>
      </c>
      <c r="D23" s="38">
        <v>1</v>
      </c>
      <c r="E23" s="39">
        <f t="shared" si="4"/>
        <v>0</v>
      </c>
      <c r="F23" s="37">
        <f t="shared" si="5"/>
        <v>0</v>
      </c>
    </row>
    <row r="24" spans="1:6" x14ac:dyDescent="0.3">
      <c r="A24" s="22" t="s">
        <v>26</v>
      </c>
      <c r="B24" s="23">
        <f>SUM(B17:B23)</f>
        <v>0</v>
      </c>
      <c r="C24" s="42" t="e">
        <f>SUM(#REF!)</f>
        <v>#REF!</v>
      </c>
      <c r="D24" s="43"/>
      <c r="E24" s="43"/>
      <c r="F24" s="44">
        <f>SUM(E17:E23)</f>
        <v>0</v>
      </c>
    </row>
    <row r="25" spans="1:6" ht="15" thickBot="1" x14ac:dyDescent="0.35">
      <c r="A25" s="22" t="s">
        <v>27</v>
      </c>
      <c r="B25" s="23">
        <f>B16*B24</f>
        <v>0</v>
      </c>
      <c r="C25" s="42" t="e">
        <f>#REF!*C24</f>
        <v>#REF!</v>
      </c>
      <c r="D25" s="43"/>
      <c r="E25" s="43"/>
      <c r="F25" s="47">
        <f>SUM(F17:F23)</f>
        <v>0</v>
      </c>
    </row>
    <row r="26" spans="1:6" ht="15" thickBot="1" x14ac:dyDescent="0.35">
      <c r="A26" s="22" t="s">
        <v>28</v>
      </c>
      <c r="B26" s="23">
        <f>B25*4</f>
        <v>0</v>
      </c>
      <c r="C26" s="45" t="e">
        <f>C25*4</f>
        <v>#REF!</v>
      </c>
      <c r="D26" s="45"/>
      <c r="E26" s="48"/>
      <c r="F26" s="49">
        <f t="shared" ref="F26" si="6">F25*4</f>
        <v>0</v>
      </c>
    </row>
    <row r="27" spans="1:6" ht="28.8" x14ac:dyDescent="0.3">
      <c r="A27" s="15" t="s">
        <v>0</v>
      </c>
      <c r="B27" s="16" t="s">
        <v>40</v>
      </c>
      <c r="C27" s="15" t="s">
        <v>38</v>
      </c>
      <c r="D27" s="33" t="s">
        <v>41</v>
      </c>
      <c r="E27" s="33" t="s">
        <v>42</v>
      </c>
      <c r="F27" s="15" t="s">
        <v>43</v>
      </c>
    </row>
    <row r="28" spans="1:6" x14ac:dyDescent="0.3">
      <c r="A28" s="17" t="s">
        <v>5</v>
      </c>
      <c r="B28" s="18">
        <v>460000</v>
      </c>
      <c r="C28" s="17"/>
      <c r="D28" s="34"/>
      <c r="E28" s="34"/>
      <c r="F28" s="17"/>
    </row>
    <row r="29" spans="1:6" x14ac:dyDescent="0.3">
      <c r="A29" s="19" t="s">
        <v>47</v>
      </c>
      <c r="B29" s="11"/>
      <c r="C29" s="35">
        <f>B29*$B$28</f>
        <v>0</v>
      </c>
      <c r="D29" s="36">
        <v>1</v>
      </c>
      <c r="E29" s="36">
        <f>B29*D29</f>
        <v>0</v>
      </c>
      <c r="F29" s="35">
        <f>E29*$B$28</f>
        <v>0</v>
      </c>
    </row>
    <row r="30" spans="1:6" x14ac:dyDescent="0.3">
      <c r="A30" s="20" t="s">
        <v>22</v>
      </c>
      <c r="B30" s="11"/>
      <c r="C30" s="37">
        <f t="shared" ref="C30:C35" si="7">B30*$B$28</f>
        <v>0</v>
      </c>
      <c r="D30" s="38">
        <v>1</v>
      </c>
      <c r="E30" s="39">
        <f t="shared" ref="E30:E35" si="8">B30*D30</f>
        <v>0</v>
      </c>
      <c r="F30" s="37">
        <f t="shared" ref="F30:F35" si="9">E30*$B$28</f>
        <v>0</v>
      </c>
    </row>
    <row r="31" spans="1:6" x14ac:dyDescent="0.3">
      <c r="A31" s="20" t="s">
        <v>30</v>
      </c>
      <c r="B31" s="11"/>
      <c r="C31" s="37">
        <f t="shared" si="7"/>
        <v>0</v>
      </c>
      <c r="D31" s="38">
        <v>1</v>
      </c>
      <c r="E31" s="39">
        <f t="shared" si="8"/>
        <v>0</v>
      </c>
      <c r="F31" s="37">
        <f t="shared" si="9"/>
        <v>0</v>
      </c>
    </row>
    <row r="32" spans="1:6" x14ac:dyDescent="0.3">
      <c r="A32" s="21" t="s">
        <v>33</v>
      </c>
      <c r="B32" s="11"/>
      <c r="C32" s="40">
        <f t="shared" si="7"/>
        <v>0</v>
      </c>
      <c r="D32" s="41">
        <v>0.5</v>
      </c>
      <c r="E32" s="41">
        <f t="shared" si="8"/>
        <v>0</v>
      </c>
      <c r="F32" s="40">
        <f t="shared" si="9"/>
        <v>0</v>
      </c>
    </row>
    <row r="33" spans="1:6" x14ac:dyDescent="0.3">
      <c r="A33" s="21" t="s">
        <v>34</v>
      </c>
      <c r="B33" s="11"/>
      <c r="C33" s="40">
        <f t="shared" si="7"/>
        <v>0</v>
      </c>
      <c r="D33" s="41">
        <v>0.5</v>
      </c>
      <c r="E33" s="41">
        <f t="shared" si="8"/>
        <v>0</v>
      </c>
      <c r="F33" s="40">
        <f t="shared" si="9"/>
        <v>0</v>
      </c>
    </row>
    <row r="34" spans="1:6" x14ac:dyDescent="0.3">
      <c r="A34" s="20" t="s">
        <v>24</v>
      </c>
      <c r="B34" s="11"/>
      <c r="C34" s="37">
        <f t="shared" si="7"/>
        <v>0</v>
      </c>
      <c r="D34" s="38">
        <v>1</v>
      </c>
      <c r="E34" s="39">
        <f t="shared" si="8"/>
        <v>0</v>
      </c>
      <c r="F34" s="37">
        <f t="shared" si="9"/>
        <v>0</v>
      </c>
    </row>
    <row r="35" spans="1:6" x14ac:dyDescent="0.3">
      <c r="A35" s="20" t="s">
        <v>25</v>
      </c>
      <c r="B35" s="11"/>
      <c r="C35" s="37">
        <f t="shared" si="7"/>
        <v>0</v>
      </c>
      <c r="D35" s="38">
        <v>1</v>
      </c>
      <c r="E35" s="39">
        <f t="shared" si="8"/>
        <v>0</v>
      </c>
      <c r="F35" s="37">
        <f t="shared" si="9"/>
        <v>0</v>
      </c>
    </row>
    <row r="36" spans="1:6" x14ac:dyDescent="0.3">
      <c r="A36" s="22" t="s">
        <v>26</v>
      </c>
      <c r="B36" s="23">
        <f>SUM(B29:B35)</f>
        <v>0</v>
      </c>
      <c r="C36" s="42" t="e">
        <f>SUM(#REF!)</f>
        <v>#REF!</v>
      </c>
      <c r="D36" s="43"/>
      <c r="E36" s="43"/>
      <c r="F36" s="44">
        <f>SUM(E29:E35)</f>
        <v>0</v>
      </c>
    </row>
    <row r="37" spans="1:6" ht="15" thickBot="1" x14ac:dyDescent="0.35">
      <c r="A37" s="22" t="s">
        <v>27</v>
      </c>
      <c r="B37" s="23">
        <f>B28*B36</f>
        <v>0</v>
      </c>
      <c r="C37" s="42" t="e">
        <f>#REF!*C36</f>
        <v>#REF!</v>
      </c>
      <c r="D37" s="43"/>
      <c r="E37" s="43"/>
      <c r="F37" s="47">
        <f>SUM(F29:F35)</f>
        <v>0</v>
      </c>
    </row>
    <row r="38" spans="1:6" ht="15" thickBot="1" x14ac:dyDescent="0.35">
      <c r="A38" s="22" t="s">
        <v>28</v>
      </c>
      <c r="B38" s="23">
        <f>B37*4</f>
        <v>0</v>
      </c>
      <c r="C38" s="45" t="e">
        <f>C37*4</f>
        <v>#REF!</v>
      </c>
      <c r="D38" s="45"/>
      <c r="E38" s="48"/>
      <c r="F38" s="49">
        <f t="shared" ref="F38" si="10">F37*4</f>
        <v>0</v>
      </c>
    </row>
    <row r="39" spans="1:6" ht="28.8" x14ac:dyDescent="0.3">
      <c r="A39" s="15" t="s">
        <v>0</v>
      </c>
      <c r="B39" s="16" t="s">
        <v>40</v>
      </c>
      <c r="C39" s="15" t="s">
        <v>38</v>
      </c>
      <c r="D39" s="33" t="s">
        <v>41</v>
      </c>
      <c r="E39" s="33" t="s">
        <v>42</v>
      </c>
      <c r="F39" s="15" t="s">
        <v>43</v>
      </c>
    </row>
    <row r="40" spans="1:6" x14ac:dyDescent="0.3">
      <c r="A40" s="17" t="s">
        <v>6</v>
      </c>
      <c r="B40" s="18">
        <v>33000</v>
      </c>
      <c r="C40" s="17"/>
      <c r="D40" s="34"/>
      <c r="E40" s="34"/>
      <c r="F40" s="17"/>
    </row>
    <row r="41" spans="1:6" x14ac:dyDescent="0.3">
      <c r="A41" s="19" t="s">
        <v>47</v>
      </c>
      <c r="B41" s="11"/>
      <c r="C41" s="35">
        <f>B41*$B$40</f>
        <v>0</v>
      </c>
      <c r="D41" s="36">
        <v>1</v>
      </c>
      <c r="E41" s="36">
        <f>B41*D41</f>
        <v>0</v>
      </c>
      <c r="F41" s="35">
        <f>E41*$B$40</f>
        <v>0</v>
      </c>
    </row>
    <row r="42" spans="1:6" x14ac:dyDescent="0.3">
      <c r="A42" s="20" t="s">
        <v>22</v>
      </c>
      <c r="B42" s="11"/>
      <c r="C42" s="37">
        <f t="shared" ref="C42:C47" si="11">B42*$B$40</f>
        <v>0</v>
      </c>
      <c r="D42" s="38">
        <v>1</v>
      </c>
      <c r="E42" s="39">
        <f t="shared" ref="E42:E47" si="12">B42*D42</f>
        <v>0</v>
      </c>
      <c r="F42" s="37">
        <f t="shared" ref="F42:F47" si="13">E42*$B$40</f>
        <v>0</v>
      </c>
    </row>
    <row r="43" spans="1:6" x14ac:dyDescent="0.3">
      <c r="A43" s="20" t="s">
        <v>30</v>
      </c>
      <c r="B43" s="11"/>
      <c r="C43" s="37">
        <f t="shared" si="11"/>
        <v>0</v>
      </c>
      <c r="D43" s="38">
        <v>1</v>
      </c>
      <c r="E43" s="39">
        <f t="shared" si="12"/>
        <v>0</v>
      </c>
      <c r="F43" s="37">
        <f t="shared" si="13"/>
        <v>0</v>
      </c>
    </row>
    <row r="44" spans="1:6" x14ac:dyDescent="0.3">
      <c r="A44" s="21" t="s">
        <v>33</v>
      </c>
      <c r="B44" s="11"/>
      <c r="C44" s="40">
        <f t="shared" si="11"/>
        <v>0</v>
      </c>
      <c r="D44" s="41">
        <v>0.5</v>
      </c>
      <c r="E44" s="41">
        <f t="shared" si="12"/>
        <v>0</v>
      </c>
      <c r="F44" s="40">
        <f t="shared" si="13"/>
        <v>0</v>
      </c>
    </row>
    <row r="45" spans="1:6" x14ac:dyDescent="0.3">
      <c r="A45" s="21" t="s">
        <v>34</v>
      </c>
      <c r="B45" s="11"/>
      <c r="C45" s="40">
        <f t="shared" si="11"/>
        <v>0</v>
      </c>
      <c r="D45" s="41">
        <v>0.5</v>
      </c>
      <c r="E45" s="41">
        <f t="shared" si="12"/>
        <v>0</v>
      </c>
      <c r="F45" s="40">
        <f t="shared" si="13"/>
        <v>0</v>
      </c>
    </row>
    <row r="46" spans="1:6" x14ac:dyDescent="0.3">
      <c r="A46" s="20" t="s">
        <v>24</v>
      </c>
      <c r="B46" s="11"/>
      <c r="C46" s="37">
        <f t="shared" si="11"/>
        <v>0</v>
      </c>
      <c r="D46" s="38">
        <v>1</v>
      </c>
      <c r="E46" s="39">
        <f t="shared" si="12"/>
        <v>0</v>
      </c>
      <c r="F46" s="37">
        <f t="shared" si="13"/>
        <v>0</v>
      </c>
    </row>
    <row r="47" spans="1:6" x14ac:dyDescent="0.3">
      <c r="A47" s="20" t="s">
        <v>25</v>
      </c>
      <c r="B47" s="11"/>
      <c r="C47" s="37">
        <f t="shared" si="11"/>
        <v>0</v>
      </c>
      <c r="D47" s="38">
        <v>1</v>
      </c>
      <c r="E47" s="39">
        <f t="shared" si="12"/>
        <v>0</v>
      </c>
      <c r="F47" s="37">
        <f t="shared" si="13"/>
        <v>0</v>
      </c>
    </row>
    <row r="48" spans="1:6" x14ac:dyDescent="0.3">
      <c r="A48" s="22" t="s">
        <v>26</v>
      </c>
      <c r="B48" s="23">
        <f>SUM(B41:B47)</f>
        <v>0</v>
      </c>
      <c r="C48" s="42" t="e">
        <f>SUM(#REF!)</f>
        <v>#REF!</v>
      </c>
      <c r="D48" s="43"/>
      <c r="E48" s="43"/>
      <c r="F48" s="44">
        <f>SUM(E41:E47)</f>
        <v>0</v>
      </c>
    </row>
    <row r="49" spans="1:6" ht="15" thickBot="1" x14ac:dyDescent="0.35">
      <c r="A49" s="22" t="s">
        <v>27</v>
      </c>
      <c r="B49" s="23">
        <f>B40*B48</f>
        <v>0</v>
      </c>
      <c r="C49" s="42" t="e">
        <f>#REF!*C48</f>
        <v>#REF!</v>
      </c>
      <c r="D49" s="43"/>
      <c r="E49" s="43"/>
      <c r="F49" s="47">
        <f>SUM(F41:F47)</f>
        <v>0</v>
      </c>
    </row>
    <row r="50" spans="1:6" ht="15" thickBot="1" x14ac:dyDescent="0.35">
      <c r="A50" s="22" t="s">
        <v>28</v>
      </c>
      <c r="B50" s="23">
        <f>B49*4</f>
        <v>0</v>
      </c>
      <c r="C50" s="45" t="e">
        <f>C49*4</f>
        <v>#REF!</v>
      </c>
      <c r="D50" s="45"/>
      <c r="E50" s="48"/>
      <c r="F50" s="49">
        <f t="shared" ref="F50" si="14">F49*4</f>
        <v>0</v>
      </c>
    </row>
    <row r="51" spans="1:6" ht="28.8" x14ac:dyDescent="0.3">
      <c r="A51" s="15" t="s">
        <v>0</v>
      </c>
      <c r="B51" s="16" t="s">
        <v>40</v>
      </c>
      <c r="C51" s="50"/>
      <c r="D51" s="51"/>
      <c r="E51" s="51"/>
      <c r="F51" s="52" t="s">
        <v>44</v>
      </c>
    </row>
    <row r="52" spans="1:6" x14ac:dyDescent="0.3">
      <c r="A52" s="17" t="s">
        <v>7</v>
      </c>
      <c r="B52" s="18">
        <v>11000</v>
      </c>
      <c r="C52" s="53"/>
      <c r="D52" s="54"/>
      <c r="E52" s="54"/>
      <c r="F52" s="17"/>
    </row>
    <row r="53" spans="1:6" x14ac:dyDescent="0.3">
      <c r="A53" s="19" t="s">
        <v>48</v>
      </c>
      <c r="B53" s="11"/>
      <c r="C53" s="55"/>
      <c r="D53" s="56"/>
      <c r="E53" s="56"/>
      <c r="F53" s="35">
        <f>B53*$B$52</f>
        <v>0</v>
      </c>
    </row>
    <row r="54" spans="1:6" x14ac:dyDescent="0.3">
      <c r="A54" s="20" t="s">
        <v>2</v>
      </c>
      <c r="B54" s="11"/>
      <c r="C54" s="57"/>
      <c r="D54" s="58"/>
      <c r="E54" s="58"/>
      <c r="F54" s="37">
        <f t="shared" ref="F54:F56" si="15">B54*$B$52</f>
        <v>0</v>
      </c>
    </row>
    <row r="55" spans="1:6" x14ac:dyDescent="0.3">
      <c r="A55" s="20" t="s">
        <v>23</v>
      </c>
      <c r="B55" s="11"/>
      <c r="C55" s="57"/>
      <c r="D55" s="58"/>
      <c r="E55" s="58"/>
      <c r="F55" s="37">
        <f t="shared" si="15"/>
        <v>0</v>
      </c>
    </row>
    <row r="56" spans="1:6" x14ac:dyDescent="0.3">
      <c r="A56" s="20" t="s">
        <v>3</v>
      </c>
      <c r="B56" s="11"/>
      <c r="C56" s="57"/>
      <c r="D56" s="58"/>
      <c r="E56" s="58"/>
      <c r="F56" s="37">
        <f t="shared" si="15"/>
        <v>0</v>
      </c>
    </row>
    <row r="57" spans="1:6" x14ac:dyDescent="0.3">
      <c r="A57" s="24" t="s">
        <v>9</v>
      </c>
      <c r="B57" s="25"/>
      <c r="C57" s="42"/>
      <c r="D57" s="43"/>
      <c r="E57" s="43"/>
      <c r="F57" s="44">
        <f>SUM(B53:B56)</f>
        <v>0</v>
      </c>
    </row>
    <row r="58" spans="1:6" ht="15" thickBot="1" x14ac:dyDescent="0.35">
      <c r="A58" s="24" t="s">
        <v>8</v>
      </c>
      <c r="B58" s="25"/>
      <c r="C58" s="42"/>
      <c r="D58" s="43"/>
      <c r="E58" s="43"/>
      <c r="F58" s="47">
        <f>SUM(F53:F56)</f>
        <v>0</v>
      </c>
    </row>
    <row r="59" spans="1:6" ht="15" thickBot="1" x14ac:dyDescent="0.35">
      <c r="A59" s="24" t="s">
        <v>11</v>
      </c>
      <c r="B59" s="25"/>
      <c r="C59" s="42"/>
      <c r="D59" s="43"/>
      <c r="E59" s="59"/>
      <c r="F59" s="49">
        <f>4*F58</f>
        <v>0</v>
      </c>
    </row>
    <row r="60" spans="1:6" x14ac:dyDescent="0.3">
      <c r="A60" s="26" t="s">
        <v>45</v>
      </c>
    </row>
    <row r="61" spans="1:6" ht="15" thickBot="1" x14ac:dyDescent="0.35"/>
    <row r="62" spans="1:6" ht="15" thickBot="1" x14ac:dyDescent="0.35">
      <c r="A62" s="28" t="s">
        <v>10</v>
      </c>
      <c r="B62" s="29"/>
      <c r="C62" s="42"/>
      <c r="D62" s="42"/>
      <c r="E62" s="42"/>
      <c r="F62" s="49">
        <f>SUM(F59,F50,F38,F26,F14)</f>
        <v>0</v>
      </c>
    </row>
    <row r="64" spans="1:6" x14ac:dyDescent="0.3">
      <c r="A64" s="30" t="s">
        <v>35</v>
      </c>
      <c r="B64" s="30"/>
      <c r="C64" s="12"/>
      <c r="D64" s="12"/>
      <c r="E64" s="12"/>
      <c r="F64" s="12"/>
    </row>
    <row r="65" spans="1:6" x14ac:dyDescent="0.3">
      <c r="A65" s="30" t="s">
        <v>36</v>
      </c>
      <c r="B65" s="30"/>
      <c r="C65" s="12"/>
      <c r="D65" s="12"/>
      <c r="E65" s="12"/>
      <c r="F65" s="12"/>
    </row>
    <row r="66" spans="1:6" x14ac:dyDescent="0.3">
      <c r="A66" s="30" t="s">
        <v>37</v>
      </c>
      <c r="B66" s="30"/>
      <c r="C66" s="12"/>
      <c r="D66" s="12"/>
      <c r="E66" s="12"/>
      <c r="F66" s="12"/>
    </row>
    <row r="67" spans="1:6" ht="79.5" customHeight="1" x14ac:dyDescent="0.3">
      <c r="A67" s="31" t="s">
        <v>39</v>
      </c>
      <c r="B67" s="31"/>
      <c r="C67" s="4"/>
      <c r="D67" s="5"/>
      <c r="E67" s="5"/>
      <c r="F67" s="6"/>
    </row>
  </sheetData>
  <sheetProtection algorithmName="SHA-512" hashValue="xiN5oUIeucwwGjvfetxvRA0CtDKL8R8UvKhESKndU6IkRnZvfIWllRJvRDoKMuGlKR8ru+Cv/6tQ3gb4zF0wog==" saltValue="WtF90pFhWz9ROB1DEi1YBw==" spinCount="100000" sheet="1" objects="1" scenarios="1"/>
  <mergeCells count="12">
    <mergeCell ref="A57:B57"/>
    <mergeCell ref="A58:B58"/>
    <mergeCell ref="A66:B66"/>
    <mergeCell ref="C66:F66"/>
    <mergeCell ref="A67:B67"/>
    <mergeCell ref="C67:F67"/>
    <mergeCell ref="A59:B59"/>
    <mergeCell ref="A64:B64"/>
    <mergeCell ref="A65:B65"/>
    <mergeCell ref="C64:F64"/>
    <mergeCell ref="C65:F65"/>
    <mergeCell ref="A62:B62"/>
  </mergeCells>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714b43-610b-4bf1-8f96-b5c8a38cd7ea" xsi:nil="true"/>
    <lcf76f155ced4ddcb4097134ff3c332f xmlns="eb50f811-0cc2-4fbd-b9a6-9c8d3b73eff0">
      <Terms xmlns="http://schemas.microsoft.com/office/infopath/2007/PartnerControls"/>
    </lcf76f155ced4ddcb4097134ff3c332f>
    <Locatie xmlns="eb50f811-0cc2-4fbd-b9a6-9c8d3b73ef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26" ma:contentTypeDescription="Een nieuw document maken." ma:contentTypeScope="" ma:versionID="e99d61f9923333918478acbeb822db40">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0cf5891d226473d4e2f87c67e934357a"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Locatie" minOccurs="0"/>
                <xsd:element ref="ns2:CountryOrRegionc4ee73ab-4690-44df-8df7-bb605c0d7ec4" minOccurs="0"/>
                <xsd:element ref="ns2:Statec4ee73ab-4690-44df-8df7-bb605c0d7ec4" minOccurs="0"/>
                <xsd:element ref="ns2:Cityc4ee73ab-4690-44df-8df7-bb605c0d7ec4" minOccurs="0"/>
                <xsd:element ref="ns2:PostalCodec4ee73ab-4690-44df-8df7-bb605c0d7ec4" minOccurs="0"/>
                <xsd:element ref="ns2:Streetc4ee73ab-4690-44df-8df7-bb605c0d7ec4" minOccurs="0"/>
                <xsd:element ref="ns2:GeoLocc4ee73ab-4690-44df-8df7-bb605c0d7ec4" minOccurs="0"/>
                <xsd:element ref="ns2:DispNamec4ee73ab-4690-44df-8df7-bb605c0d7e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ocatie" ma:index="26" nillable="true" ma:displayName="Locatie" ma:description="Locatie" ma:format="Dropdown" ma:internalName="Locatie">
      <xsd:simpleType>
        <xsd:restriction base="dms:Unknown"/>
      </xsd:simpleType>
    </xsd:element>
    <xsd:element name="CountryOrRegionc4ee73ab-4690-44df-8df7-bb605c0d7ec4" ma:index="27" nillable="true" ma:displayName="Locatie: land" ma:internalName="CountryOrRegion" ma:readOnly="true">
      <xsd:simpleType>
        <xsd:restriction base="dms:Text"/>
      </xsd:simpleType>
    </xsd:element>
    <xsd:element name="Statec4ee73ab-4690-44df-8df7-bb605c0d7ec4" ma:index="28" nillable="true" ma:displayName="Locatie: provincie" ma:internalName="State" ma:readOnly="true">
      <xsd:simpleType>
        <xsd:restriction base="dms:Text"/>
      </xsd:simpleType>
    </xsd:element>
    <xsd:element name="Cityc4ee73ab-4690-44df-8df7-bb605c0d7ec4" ma:index="29" nillable="true" ma:displayName="Locatie: stad" ma:internalName="City" ma:readOnly="true">
      <xsd:simpleType>
        <xsd:restriction base="dms:Text"/>
      </xsd:simpleType>
    </xsd:element>
    <xsd:element name="PostalCodec4ee73ab-4690-44df-8df7-bb605c0d7ec4" ma:index="30" nillable="true" ma:displayName="Locatie: postcode" ma:internalName="PostalCode" ma:readOnly="true">
      <xsd:simpleType>
        <xsd:restriction base="dms:Text"/>
      </xsd:simpleType>
    </xsd:element>
    <xsd:element name="Streetc4ee73ab-4690-44df-8df7-bb605c0d7ec4" ma:index="31" nillable="true" ma:displayName="Locatie: straat" ma:internalName="Street" ma:readOnly="true">
      <xsd:simpleType>
        <xsd:restriction base="dms:Text"/>
      </xsd:simpleType>
    </xsd:element>
    <xsd:element name="GeoLocc4ee73ab-4690-44df-8df7-bb605c0d7ec4" ma:index="32" nillable="true" ma:displayName="Locatie: coördinaten" ma:internalName="GeoLoc" ma:readOnly="true">
      <xsd:simpleType>
        <xsd:restriction base="dms:Unknown"/>
      </xsd:simpleType>
    </xsd:element>
    <xsd:element name="DispNamec4ee73ab-4690-44df-8df7-bb605c0d7ec4" ma:index="33" nillable="true" ma:displayName="Locatie: naa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E8792-7D2A-4586-86B9-069F965B46DB}">
  <ds:schemaRefs>
    <ds:schemaRef ds:uri="http://www.w3.org/XML/1998/namespace"/>
    <ds:schemaRef ds:uri="5369c8c0-e3aa-48e6-9f6d-519510a2555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95714b43-610b-4bf1-8f96-b5c8a38cd7ea"/>
    <ds:schemaRef ds:uri="http://schemas.openxmlformats.org/package/2006/metadata/core-properties"/>
    <ds:schemaRef ds:uri="eb50f811-0cc2-4fbd-b9a6-9c8d3b73eff0"/>
    <ds:schemaRef ds:uri="http://purl.org/dc/terms/"/>
  </ds:schemaRefs>
</ds:datastoreItem>
</file>

<file path=customXml/itemProps2.xml><?xml version="1.0" encoding="utf-8"?>
<ds:datastoreItem xmlns:ds="http://schemas.openxmlformats.org/officeDocument/2006/customXml" ds:itemID="{4FE1AA50-6DA0-4820-97C0-0851C5DEF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95714b43-610b-4bf1-8f96-b5c8a38cd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B2730-AABB-471D-B5C3-05CD272257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Oostrom, Toon van</dc:creator>
  <cp:lastModifiedBy>Wijk, Jordan van</cp:lastModifiedBy>
  <dcterms:created xsi:type="dcterms:W3CDTF">2025-04-23T08:59:57Z</dcterms:created>
  <dcterms:modified xsi:type="dcterms:W3CDTF">2025-05-15T07:45:58Z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y fmtid="{D5CDD505-2E9C-101B-9397-08002B2CF9AE}" pid="3" name="MediaServiceImageTags">
    <vt:lpwstr/>
  </property>
</Properties>
</file>