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STER/2025 CSP diensten/2. Aanbestedingsleidraad/"/>
    </mc:Choice>
  </mc:AlternateContent>
  <xr:revisionPtr revIDLastSave="263" documentId="13_ncr:1_{B98F7ABC-C43A-47B7-A7F5-B6B1304E2A07}" xr6:coauthVersionLast="47" xr6:coauthVersionMax="47" xr10:uidLastSave="{4B7E558B-8C76-44E2-B7EF-36097FD60B09}"/>
  <bookViews>
    <workbookView xWindow="28680" yWindow="-120" windowWidth="29040" windowHeight="15720" xr2:uid="{6C4E8E6D-1C18-4280-AA55-D3A18B3918F5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" l="1"/>
  <c r="C41" i="1"/>
  <c r="C49" i="1"/>
  <c r="C33" i="1"/>
  <c r="G33" i="1" s="1"/>
  <c r="C25" i="1"/>
  <c r="C17" i="1"/>
  <c r="G17" i="1" s="1"/>
  <c r="C16" i="1"/>
  <c r="G16" i="1" s="1"/>
  <c r="C15" i="1"/>
  <c r="G15" i="1" s="1"/>
  <c r="C14" i="1"/>
  <c r="G14" i="1" s="1"/>
  <c r="G59" i="1"/>
  <c r="G60" i="1"/>
  <c r="G61" i="1"/>
  <c r="G58" i="1"/>
  <c r="G41" i="1" l="1"/>
  <c r="G42" i="1" s="1"/>
  <c r="G18" i="1"/>
  <c r="G25" i="1"/>
  <c r="G26" i="1" s="1"/>
  <c r="G34" i="1"/>
  <c r="G62" i="1"/>
  <c r="G50" i="1"/>
  <c r="F52" i="1" l="1"/>
</calcChain>
</file>

<file path=xl/sharedStrings.xml><?xml version="1.0" encoding="utf-8"?>
<sst xmlns="http://schemas.openxmlformats.org/spreadsheetml/2006/main" count="91" uniqueCount="60">
  <si>
    <t>Bijlage - Prijzenblad</t>
  </si>
  <si>
    <r>
      <t xml:space="preserve">Inschrijver dient enkel de </t>
    </r>
    <r>
      <rPr>
        <sz val="9"/>
        <color rgb="FFFFFF00"/>
        <rFont val="Corbel"/>
        <family val="2"/>
      </rPr>
      <t>geel gemarkeerde cellen</t>
    </r>
    <r>
      <rPr>
        <sz val="9"/>
        <color theme="0"/>
        <rFont val="Corbel"/>
        <family val="2"/>
      </rPr>
      <t xml:space="preserve"> in te vullen. 
De prijsopgave dient in % of Euro’s  (op 2 decimalen) en </t>
    </r>
    <r>
      <rPr>
        <b/>
        <u/>
        <sz val="9"/>
        <color theme="0"/>
        <rFont val="Corbel"/>
        <family val="2"/>
      </rPr>
      <t>exclusief btw</t>
    </r>
    <r>
      <rPr>
        <sz val="9"/>
        <color theme="0"/>
        <rFont val="Corbel"/>
        <family val="2"/>
      </rPr>
      <t xml:space="preserve"> te geschieden. 
De prijzen en percentages zijn all-in. 
Het opslag/kortingspercentage kan zowel een negatief (korting) percentage als een positief (toeslag) percentage zijn.</t>
    </r>
  </si>
  <si>
    <r>
      <t xml:space="preserve">1) Prijs voor licenties
</t>
    </r>
    <r>
      <rPr>
        <sz val="9"/>
        <color rgb="FFFFFFFF"/>
        <rFont val="Corbel"/>
        <family val="2"/>
      </rPr>
      <t xml:space="preserve">De prijzen zijn all-in en inclusief het gebruik van aanvullende dienstverlening, zoals het gebruik van de twee in paragraaf 2.2 genoemde portals. </t>
    </r>
  </si>
  <si>
    <t>Maanden:</t>
  </si>
  <si>
    <t>De prijzen zijn all-in en inclusief het gebruik van aanvullende Portal-dienstverlening.</t>
  </si>
  <si>
    <t>Bruto</t>
  </si>
  <si>
    <t>Netto prijs</t>
  </si>
  <si>
    <t>Opslag of</t>
  </si>
  <si>
    <t xml:space="preserve">List Price </t>
  </si>
  <si>
    <t>Weging</t>
  </si>
  <si>
    <t>Soort licenties</t>
  </si>
  <si>
    <t>per licentie p/mnd</t>
  </si>
  <si>
    <t>Korting%</t>
  </si>
  <si>
    <t>Licenties</t>
  </si>
  <si>
    <t>Totaal (€)</t>
  </si>
  <si>
    <t>Microsoft O365 E5, inclusief Teams</t>
  </si>
  <si>
    <t>Office Project Plan 3</t>
  </si>
  <si>
    <t>Visio Online Plan 2</t>
  </si>
  <si>
    <t>Office Teams Room</t>
  </si>
  <si>
    <t>Gewogen som Licenties</t>
  </si>
  <si>
    <t>2) Prijs voor Azure verbruik</t>
  </si>
  <si>
    <t>Netto</t>
  </si>
  <si>
    <t>Fictief</t>
  </si>
  <si>
    <t>Azure verbruik</t>
  </si>
  <si>
    <t>Azure verbruik
 per maand</t>
  </si>
  <si>
    <t xml:space="preserve">Weging </t>
  </si>
  <si>
    <t>Fictief maandeljiks Azure verbruik</t>
  </si>
  <si>
    <t>Gewogen som Verbruik</t>
  </si>
  <si>
    <t>3) Prijs voor DevOps Consultancy</t>
  </si>
  <si>
    <t xml:space="preserve">De prijzen zijn all-in en inclusief het gebruik van aanvullende Scrum of DevOps tooling, zoals een ticketsyteem of portal. </t>
  </si>
  <si>
    <t xml:space="preserve">Gemiddeld </t>
  </si>
  <si>
    <t>Inzet (16 uur per maand)</t>
  </si>
  <si>
    <t>Uurtarief</t>
  </si>
  <si>
    <t>Kortings%</t>
  </si>
  <si>
    <t>uurtarief</t>
  </si>
  <si>
    <t>SLA: maandelijkse consultancy inspaning - twee wekelijkse sprint - vast aantal uren</t>
  </si>
  <si>
    <t xml:space="preserve">Gewogen som DevOps </t>
  </si>
  <si>
    <t>4) Prijs voor Support</t>
  </si>
  <si>
    <t xml:space="preserve">De prijzen zijn all-in en inclusief het gebruik van bijbehoorend ticketsysteem en/of portal. </t>
  </si>
  <si>
    <t>SLA</t>
  </si>
  <si>
    <t>SLA: maandelijkse Support fee</t>
  </si>
  <si>
    <t>Gewogen som Support</t>
  </si>
  <si>
    <t xml:space="preserve">5) Prijs voor Managed Sevice </t>
  </si>
  <si>
    <t xml:space="preserve">De prijzen zijn all-in en inclusief het gebruik van bijbehorend ticket systeem en/of portal. </t>
  </si>
  <si>
    <t>SLA: maandelijkse Managed Service fee</t>
  </si>
  <si>
    <t>Gewogen som Managed Services</t>
  </si>
  <si>
    <t>Totaal gewogen inschrijfsom = grondslag voor beoordeling</t>
  </si>
  <si>
    <t xml:space="preserve">6) Prijs voor Consultancy dienstverlening </t>
  </si>
  <si>
    <t>Optineel onderdeel van de dienstverlening (TER INFORMATIE)</t>
  </si>
  <si>
    <t>Min.</t>
  </si>
  <si>
    <t xml:space="preserve">Max. </t>
  </si>
  <si>
    <t>Uw</t>
  </si>
  <si>
    <t xml:space="preserve">Fictive </t>
  </si>
  <si>
    <t>Tarief</t>
  </si>
  <si>
    <t>afname</t>
  </si>
  <si>
    <t>Projectleider</t>
  </si>
  <si>
    <t>Azure Architect</t>
  </si>
  <si>
    <t>Azure Consultant</t>
  </si>
  <si>
    <t>Azure Engineer</t>
  </si>
  <si>
    <t>Gewogen som 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</si>
</sst>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orbel"/>
      <family val="2"/>
    </font>
    <font>
      <b/>
      <sz val="9"/>
      <color theme="0"/>
      <name val="Corbel"/>
      <family val="2"/>
    </font>
    <font>
      <sz val="9"/>
      <color theme="0"/>
      <name val="Corbel"/>
      <family val="2"/>
    </font>
    <font>
      <sz val="9"/>
      <color rgb="FFFFFF00"/>
      <name val="Corbel"/>
      <family val="2"/>
    </font>
    <font>
      <sz val="9"/>
      <color rgb="FFFF0000"/>
      <name val="Corbel"/>
      <family val="2"/>
    </font>
    <font>
      <sz val="11"/>
      <color theme="1"/>
      <name val="Calibri"/>
      <family val="2"/>
      <scheme val="minor"/>
    </font>
    <font>
      <b/>
      <sz val="18"/>
      <color rgb="FFFFFFFF"/>
      <name val="Corbel"/>
      <family val="2"/>
    </font>
    <font>
      <b/>
      <u/>
      <sz val="9"/>
      <color theme="0"/>
      <name val="Corbel"/>
      <family val="2"/>
    </font>
    <font>
      <b/>
      <sz val="9"/>
      <color rgb="FFFFFFFF"/>
      <name val="Corbel"/>
      <family val="2"/>
    </font>
    <font>
      <sz val="9"/>
      <color rgb="FFFFFFFF"/>
      <name val="Corbel"/>
      <family val="2"/>
    </font>
    <font>
      <sz val="9"/>
      <color rgb="FF000000"/>
      <name val="Corbel"/>
      <family val="2"/>
    </font>
    <font>
      <b/>
      <sz val="10"/>
      <color theme="0"/>
      <name val="Corbe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1" fillId="0" borderId="5" xfId="1" applyNumberFormat="1" applyFont="1" applyFill="1" applyBorder="1" applyAlignment="1">
      <alignment horizontal="right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164" fontId="1" fillId="0" borderId="5" xfId="2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4" fontId="12" fillId="2" borderId="2" xfId="0" applyNumberFormat="1" applyFont="1" applyFill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164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9" fontId="11" fillId="3" borderId="1" xfId="1" applyFont="1" applyFill="1" applyBorder="1" applyAlignment="1" applyProtection="1">
      <alignment horizontal="center" vertical="center" wrapText="1"/>
      <protection locked="0"/>
    </xf>
    <xf numFmtId="9" fontId="11" fillId="3" borderId="5" xfId="1" applyFont="1" applyFill="1" applyBorder="1" applyAlignment="1" applyProtection="1">
      <alignment horizontal="center" vertical="center" wrapText="1"/>
      <protection locked="0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CDB6-280F-41ED-8178-B4DFC778C2BE}">
  <dimension ref="A1:I66"/>
  <sheetViews>
    <sheetView tabSelected="1" zoomScale="120" zoomScaleNormal="120" workbookViewId="0">
      <selection activeCell="B3" sqref="B3:G7"/>
    </sheetView>
  </sheetViews>
  <sheetFormatPr defaultColWidth="0" defaultRowHeight="12" zeroHeight="1" x14ac:dyDescent="0.2"/>
  <cols>
    <col min="1" max="1" width="2.7109375" style="1" customWidth="1"/>
    <col min="2" max="2" width="66.140625" style="1" customWidth="1"/>
    <col min="3" max="3" width="15.140625" style="5" customWidth="1"/>
    <col min="4" max="4" width="14.7109375" style="1" customWidth="1"/>
    <col min="5" max="5" width="13.28515625" style="1" customWidth="1"/>
    <col min="6" max="6" width="10.42578125" style="1" customWidth="1"/>
    <col min="7" max="7" width="13.7109375" style="3" customWidth="1"/>
    <col min="8" max="8" width="2.28515625" style="1" customWidth="1"/>
    <col min="9" max="9" width="54.42578125" style="1" hidden="1"/>
    <col min="10" max="16384" width="8.7109375" style="1" hidden="1"/>
  </cols>
  <sheetData>
    <row r="1" spans="2:7" ht="7.5" customHeight="1" x14ac:dyDescent="0.2"/>
    <row r="2" spans="2:7" ht="23.25" x14ac:dyDescent="0.2">
      <c r="B2" s="38" t="s">
        <v>0</v>
      </c>
      <c r="C2" s="39"/>
      <c r="D2" s="39"/>
      <c r="E2" s="39"/>
      <c r="F2" s="39"/>
      <c r="G2" s="39"/>
    </row>
    <row r="3" spans="2:7" ht="12" customHeight="1" x14ac:dyDescent="0.2">
      <c r="B3" s="40" t="s">
        <v>1</v>
      </c>
      <c r="C3" s="40"/>
      <c r="D3" s="40"/>
      <c r="E3" s="40"/>
      <c r="F3" s="40"/>
      <c r="G3" s="40"/>
    </row>
    <row r="4" spans="2:7" ht="12" customHeight="1" x14ac:dyDescent="0.2">
      <c r="B4" s="41"/>
      <c r="C4" s="41"/>
      <c r="D4" s="41"/>
      <c r="E4" s="41"/>
      <c r="F4" s="41"/>
      <c r="G4" s="41"/>
    </row>
    <row r="5" spans="2:7" ht="12" customHeight="1" x14ac:dyDescent="0.2">
      <c r="B5" s="41"/>
      <c r="C5" s="41"/>
      <c r="D5" s="41"/>
      <c r="E5" s="41"/>
      <c r="F5" s="41"/>
      <c r="G5" s="41"/>
    </row>
    <row r="6" spans="2:7" ht="12" customHeight="1" x14ac:dyDescent="0.2">
      <c r="B6" s="41"/>
      <c r="C6" s="41"/>
      <c r="D6" s="41"/>
      <c r="E6" s="41"/>
      <c r="F6" s="41"/>
      <c r="G6" s="41"/>
    </row>
    <row r="7" spans="2:7" ht="12" customHeight="1" x14ac:dyDescent="0.2">
      <c r="B7" s="41"/>
      <c r="C7" s="41"/>
      <c r="D7" s="41"/>
      <c r="E7" s="41"/>
      <c r="F7" s="41"/>
      <c r="G7" s="41"/>
    </row>
    <row r="8" spans="2:7" ht="12" customHeight="1" x14ac:dyDescent="0.2"/>
    <row r="9" spans="2:7" ht="12" customHeight="1" x14ac:dyDescent="0.2">
      <c r="B9" s="10" t="s">
        <v>2</v>
      </c>
      <c r="C9" s="10"/>
      <c r="D9" s="10"/>
      <c r="E9" s="10"/>
      <c r="F9" s="11" t="s">
        <v>3</v>
      </c>
      <c r="G9" s="11">
        <v>48</v>
      </c>
    </row>
    <row r="10" spans="2:7" ht="12" customHeight="1" x14ac:dyDescent="0.2">
      <c r="B10" s="42" t="s">
        <v>4</v>
      </c>
      <c r="C10" s="43"/>
      <c r="D10" s="43"/>
      <c r="E10" s="43"/>
      <c r="F10" s="43"/>
      <c r="G10" s="43"/>
    </row>
    <row r="11" spans="2:7" ht="12" customHeight="1" x14ac:dyDescent="0.2">
      <c r="B11" s="10"/>
      <c r="C11" s="10"/>
      <c r="D11" s="10"/>
      <c r="E11" s="11" t="s">
        <v>5</v>
      </c>
      <c r="F11" s="10"/>
      <c r="G11" s="10"/>
    </row>
    <row r="12" spans="2:7" ht="12" customHeight="1" x14ac:dyDescent="0.2">
      <c r="B12" s="10"/>
      <c r="C12" s="11" t="s">
        <v>6</v>
      </c>
      <c r="D12" s="15" t="s">
        <v>7</v>
      </c>
      <c r="E12" s="11" t="s">
        <v>8</v>
      </c>
      <c r="F12" s="15" t="s">
        <v>9</v>
      </c>
      <c r="G12" s="10"/>
    </row>
    <row r="13" spans="2:7" ht="12" customHeight="1" x14ac:dyDescent="0.2">
      <c r="B13" s="14" t="s">
        <v>10</v>
      </c>
      <c r="C13" s="11" t="s">
        <v>11</v>
      </c>
      <c r="D13" s="15" t="s">
        <v>12</v>
      </c>
      <c r="E13" s="11" t="s">
        <v>11</v>
      </c>
      <c r="F13" s="15" t="s">
        <v>13</v>
      </c>
      <c r="G13" s="11" t="s">
        <v>14</v>
      </c>
    </row>
    <row r="14" spans="2:7" ht="12" customHeight="1" x14ac:dyDescent="0.2">
      <c r="B14" s="12" t="s">
        <v>15</v>
      </c>
      <c r="C14" s="25">
        <f>E14+(D14*E14)</f>
        <v>40.99</v>
      </c>
      <c r="D14" s="50">
        <v>0</v>
      </c>
      <c r="E14" s="27">
        <v>40.99</v>
      </c>
      <c r="F14" s="13">
        <v>115</v>
      </c>
      <c r="G14" s="27">
        <f>C14*F14*G$9</f>
        <v>226264.80000000002</v>
      </c>
    </row>
    <row r="15" spans="2:7" ht="12" customHeight="1" x14ac:dyDescent="0.2">
      <c r="B15" s="7" t="s">
        <v>16</v>
      </c>
      <c r="C15" s="26">
        <f>E15+(D15*E15)</f>
        <v>33.479999999999997</v>
      </c>
      <c r="D15" s="50">
        <v>0</v>
      </c>
      <c r="E15" s="19">
        <v>33.479999999999997</v>
      </c>
      <c r="F15" s="8">
        <v>4</v>
      </c>
      <c r="G15" s="27">
        <f>C15*F15*G$9</f>
        <v>6428.16</v>
      </c>
    </row>
    <row r="16" spans="2:7" ht="12" customHeight="1" x14ac:dyDescent="0.2">
      <c r="B16" s="7" t="s">
        <v>17</v>
      </c>
      <c r="C16" s="26">
        <f>E16+(D16*E16)</f>
        <v>16.850000000000001</v>
      </c>
      <c r="D16" s="50">
        <v>0</v>
      </c>
      <c r="E16" s="19">
        <v>16.850000000000001</v>
      </c>
      <c r="F16" s="8">
        <v>4</v>
      </c>
      <c r="G16" s="27">
        <f>C16*F16*G$9</f>
        <v>3235.2000000000003</v>
      </c>
    </row>
    <row r="17" spans="2:7" ht="12" customHeight="1" x14ac:dyDescent="0.2">
      <c r="B17" s="7" t="s">
        <v>18</v>
      </c>
      <c r="C17" s="26">
        <f>E17+(D17*E17)</f>
        <v>36.950000000000003</v>
      </c>
      <c r="D17" s="50">
        <v>0</v>
      </c>
      <c r="E17" s="19">
        <v>36.950000000000003</v>
      </c>
      <c r="F17" s="8">
        <v>7</v>
      </c>
      <c r="G17" s="27">
        <f>C17*F17*G$9</f>
        <v>12415.2</v>
      </c>
    </row>
    <row r="18" spans="2:7" ht="12" customHeight="1" x14ac:dyDescent="0.2">
      <c r="B18" s="45" t="s">
        <v>19</v>
      </c>
      <c r="C18" s="45"/>
      <c r="D18" s="45"/>
      <c r="E18" s="45"/>
      <c r="F18" s="45"/>
      <c r="G18" s="18">
        <f>SUM(G14:G17)</f>
        <v>248343.36000000004</v>
      </c>
    </row>
    <row r="19" spans="2:7" ht="12" customHeight="1" x14ac:dyDescent="0.2"/>
    <row r="20" spans="2:7" ht="12" customHeight="1" x14ac:dyDescent="0.2">
      <c r="B20" s="10" t="s">
        <v>20</v>
      </c>
      <c r="C20" s="10"/>
      <c r="D20" s="10"/>
      <c r="E20" s="10"/>
      <c r="F20" s="11" t="s">
        <v>3</v>
      </c>
      <c r="G20" s="11">
        <v>48</v>
      </c>
    </row>
    <row r="21" spans="2:7" ht="12" customHeight="1" x14ac:dyDescent="0.2">
      <c r="B21" s="42" t="s">
        <v>4</v>
      </c>
      <c r="C21" s="43"/>
      <c r="D21" s="43"/>
      <c r="E21" s="43"/>
      <c r="F21" s="43"/>
      <c r="G21" s="43"/>
    </row>
    <row r="22" spans="2:7" ht="12" customHeight="1" x14ac:dyDescent="0.2">
      <c r="B22" s="10"/>
      <c r="C22" s="10"/>
      <c r="D22" s="10"/>
      <c r="E22" s="10"/>
      <c r="F22" s="10"/>
      <c r="G22" s="10"/>
    </row>
    <row r="23" spans="2:7" ht="12" customHeight="1" x14ac:dyDescent="0.2">
      <c r="B23" s="10"/>
      <c r="C23" s="11" t="s">
        <v>21</v>
      </c>
      <c r="D23" s="15" t="s">
        <v>7</v>
      </c>
      <c r="E23" s="11" t="s">
        <v>22</v>
      </c>
      <c r="F23" s="10"/>
      <c r="G23" s="10"/>
    </row>
    <row r="24" spans="2:7" ht="12" customHeight="1" x14ac:dyDescent="0.2">
      <c r="B24" s="14"/>
      <c r="C24" s="11" t="s">
        <v>23</v>
      </c>
      <c r="D24" s="15" t="s">
        <v>12</v>
      </c>
      <c r="E24" s="11" t="s">
        <v>24</v>
      </c>
      <c r="F24" s="15" t="s">
        <v>25</v>
      </c>
      <c r="G24" s="11" t="s">
        <v>14</v>
      </c>
    </row>
    <row r="25" spans="2:7" ht="12" customHeight="1" x14ac:dyDescent="0.2">
      <c r="B25" s="7" t="s">
        <v>26</v>
      </c>
      <c r="C25" s="26">
        <f>E25+(D25*E25)</f>
        <v>45000</v>
      </c>
      <c r="D25" s="49">
        <v>0</v>
      </c>
      <c r="E25" s="19">
        <v>45000</v>
      </c>
      <c r="F25" s="8">
        <v>1</v>
      </c>
      <c r="G25" s="19">
        <f>C25*F25*$G$20</f>
        <v>2160000</v>
      </c>
    </row>
    <row r="26" spans="2:7" ht="12" customHeight="1" x14ac:dyDescent="0.2">
      <c r="B26" s="44" t="s">
        <v>27</v>
      </c>
      <c r="C26" s="44"/>
      <c r="D26" s="44"/>
      <c r="E26" s="44"/>
      <c r="F26" s="44"/>
      <c r="G26" s="20">
        <f>SUM(G25:G25)</f>
        <v>2160000</v>
      </c>
    </row>
    <row r="27" spans="2:7" ht="12" customHeight="1" x14ac:dyDescent="0.2">
      <c r="B27" s="16"/>
      <c r="C27" s="16"/>
      <c r="D27" s="16"/>
      <c r="E27" s="16"/>
      <c r="F27" s="16"/>
      <c r="G27" s="17"/>
    </row>
    <row r="28" spans="2:7" ht="12" customHeight="1" x14ac:dyDescent="0.2">
      <c r="B28" s="10" t="s">
        <v>28</v>
      </c>
      <c r="C28" s="10"/>
      <c r="D28" s="10"/>
      <c r="E28" s="10"/>
      <c r="F28" s="11" t="s">
        <v>3</v>
      </c>
      <c r="G28" s="11">
        <v>48</v>
      </c>
    </row>
    <row r="29" spans="2:7" ht="12" customHeight="1" x14ac:dyDescent="0.2">
      <c r="B29" s="42" t="s">
        <v>29</v>
      </c>
      <c r="C29" s="43"/>
      <c r="D29" s="43"/>
      <c r="E29" s="43"/>
      <c r="F29" s="43"/>
      <c r="G29" s="43"/>
    </row>
    <row r="30" spans="2:7" ht="12" customHeight="1" x14ac:dyDescent="0.2">
      <c r="B30" s="10"/>
      <c r="C30" s="10"/>
      <c r="D30" s="10"/>
      <c r="E30" s="10"/>
      <c r="F30" s="10"/>
      <c r="G30" s="10"/>
    </row>
    <row r="31" spans="2:7" ht="12" customHeight="1" x14ac:dyDescent="0.2">
      <c r="B31" s="10"/>
      <c r="C31" s="11" t="s">
        <v>21</v>
      </c>
      <c r="D31" s="15" t="s">
        <v>7</v>
      </c>
      <c r="E31" s="11" t="s">
        <v>30</v>
      </c>
      <c r="F31" s="46" t="s">
        <v>31</v>
      </c>
      <c r="G31" s="10"/>
    </row>
    <row r="32" spans="2:7" ht="12" customHeight="1" x14ac:dyDescent="0.2">
      <c r="B32" s="14"/>
      <c r="C32" s="11" t="s">
        <v>32</v>
      </c>
      <c r="D32" s="15" t="s">
        <v>33</v>
      </c>
      <c r="E32" s="11" t="s">
        <v>34</v>
      </c>
      <c r="F32" s="46"/>
      <c r="G32" s="11" t="s">
        <v>14</v>
      </c>
    </row>
    <row r="33" spans="2:7" ht="12" customHeight="1" x14ac:dyDescent="0.2">
      <c r="B33" s="7" t="s">
        <v>35</v>
      </c>
      <c r="C33" s="26">
        <f>E33+(D33*E33)</f>
        <v>140</v>
      </c>
      <c r="D33" s="49">
        <v>0</v>
      </c>
      <c r="E33" s="19">
        <v>140</v>
      </c>
      <c r="F33" s="8">
        <v>16</v>
      </c>
      <c r="G33" s="19">
        <f>C33*F33*$G$28</f>
        <v>107520</v>
      </c>
    </row>
    <row r="34" spans="2:7" ht="12" customHeight="1" x14ac:dyDescent="0.2">
      <c r="B34" s="44" t="s">
        <v>36</v>
      </c>
      <c r="C34" s="44"/>
      <c r="D34" s="44"/>
      <c r="E34" s="44"/>
      <c r="F34" s="44"/>
      <c r="G34" s="20">
        <f>SUM(G33:G33)</f>
        <v>107520</v>
      </c>
    </row>
    <row r="35" spans="2:7" ht="12" customHeight="1" x14ac:dyDescent="0.2">
      <c r="B35" s="16"/>
      <c r="C35" s="16"/>
      <c r="D35" s="16"/>
      <c r="E35" s="16"/>
      <c r="F35" s="16"/>
      <c r="G35" s="22"/>
    </row>
    <row r="36" spans="2:7" ht="12" customHeight="1" x14ac:dyDescent="0.2">
      <c r="B36" s="10" t="s">
        <v>37</v>
      </c>
      <c r="C36" s="10"/>
      <c r="D36" s="10"/>
      <c r="E36" s="10"/>
      <c r="F36" s="11" t="s">
        <v>3</v>
      </c>
      <c r="G36" s="11">
        <v>48</v>
      </c>
    </row>
    <row r="37" spans="2:7" ht="12" customHeight="1" x14ac:dyDescent="0.2">
      <c r="B37" s="42" t="s">
        <v>38</v>
      </c>
      <c r="C37" s="43"/>
      <c r="D37" s="43"/>
      <c r="E37" s="43"/>
      <c r="F37" s="43"/>
      <c r="G37" s="43"/>
    </row>
    <row r="38" spans="2:7" ht="12" customHeight="1" x14ac:dyDescent="0.2">
      <c r="B38" s="10"/>
      <c r="C38" s="10"/>
      <c r="D38" s="10"/>
      <c r="E38" s="10"/>
      <c r="F38" s="10"/>
      <c r="G38" s="10"/>
    </row>
    <row r="39" spans="2:7" ht="12" customHeight="1" x14ac:dyDescent="0.2">
      <c r="B39" s="10"/>
      <c r="C39" s="11" t="s">
        <v>21</v>
      </c>
      <c r="D39" s="15" t="s">
        <v>7</v>
      </c>
      <c r="E39" s="11" t="s">
        <v>5</v>
      </c>
      <c r="F39" s="15"/>
      <c r="G39" s="10"/>
    </row>
    <row r="40" spans="2:7" ht="12" customHeight="1" x14ac:dyDescent="0.2">
      <c r="B40" s="14"/>
      <c r="C40" s="11" t="s">
        <v>39</v>
      </c>
      <c r="D40" s="15" t="s">
        <v>33</v>
      </c>
      <c r="E40" s="11" t="s">
        <v>39</v>
      </c>
      <c r="F40" s="15" t="s">
        <v>25</v>
      </c>
      <c r="G40" s="11" t="s">
        <v>14</v>
      </c>
    </row>
    <row r="41" spans="2:7" ht="12" customHeight="1" x14ac:dyDescent="0.2">
      <c r="B41" s="7" t="s">
        <v>40</v>
      </c>
      <c r="C41" s="26">
        <f>E41+(D41*E41)</f>
        <v>1500</v>
      </c>
      <c r="D41" s="49">
        <v>0</v>
      </c>
      <c r="E41" s="19">
        <v>1500</v>
      </c>
      <c r="F41" s="8">
        <v>1</v>
      </c>
      <c r="G41" s="19">
        <f>C41*F41*$G$36</f>
        <v>72000</v>
      </c>
    </row>
    <row r="42" spans="2:7" ht="12" customHeight="1" x14ac:dyDescent="0.2">
      <c r="B42" s="44" t="s">
        <v>41</v>
      </c>
      <c r="C42" s="44"/>
      <c r="D42" s="44"/>
      <c r="E42" s="44"/>
      <c r="F42" s="44"/>
      <c r="G42" s="20">
        <f>SUM(G41:G41)</f>
        <v>72000</v>
      </c>
    </row>
    <row r="43" spans="2:7" ht="12" customHeight="1" x14ac:dyDescent="0.2">
      <c r="B43" s="16"/>
      <c r="C43" s="16"/>
      <c r="D43" s="16"/>
      <c r="E43" s="16"/>
      <c r="F43" s="16"/>
      <c r="G43" s="17"/>
    </row>
    <row r="44" spans="2:7" ht="12" customHeight="1" x14ac:dyDescent="0.2">
      <c r="B44" s="10" t="s">
        <v>42</v>
      </c>
      <c r="C44" s="10"/>
      <c r="D44" s="10"/>
      <c r="E44" s="10"/>
      <c r="F44" s="11" t="s">
        <v>3</v>
      </c>
      <c r="G44" s="11">
        <v>48</v>
      </c>
    </row>
    <row r="45" spans="2:7" ht="12" customHeight="1" x14ac:dyDescent="0.2">
      <c r="B45" s="42" t="s">
        <v>43</v>
      </c>
      <c r="C45" s="43"/>
      <c r="D45" s="43"/>
      <c r="E45" s="43"/>
      <c r="F45" s="43"/>
      <c r="G45" s="43"/>
    </row>
    <row r="46" spans="2:7" ht="12" customHeight="1" x14ac:dyDescent="0.2">
      <c r="B46" s="10"/>
      <c r="C46" s="10"/>
      <c r="D46" s="10"/>
      <c r="E46" s="10"/>
      <c r="F46" s="10"/>
      <c r="G46" s="10"/>
    </row>
    <row r="47" spans="2:7" ht="12" customHeight="1" x14ac:dyDescent="0.2">
      <c r="B47" s="10"/>
      <c r="C47" s="11" t="s">
        <v>21</v>
      </c>
      <c r="D47" s="15" t="s">
        <v>7</v>
      </c>
      <c r="E47" s="11" t="s">
        <v>5</v>
      </c>
      <c r="F47" s="15"/>
      <c r="G47" s="10"/>
    </row>
    <row r="48" spans="2:7" ht="12" customHeight="1" x14ac:dyDescent="0.2">
      <c r="B48" s="14"/>
      <c r="C48" s="11" t="s">
        <v>39</v>
      </c>
      <c r="D48" s="15" t="s">
        <v>33</v>
      </c>
      <c r="E48" s="11" t="s">
        <v>39</v>
      </c>
      <c r="F48" s="15" t="s">
        <v>25</v>
      </c>
      <c r="G48" s="11" t="s">
        <v>14</v>
      </c>
    </row>
    <row r="49" spans="2:7" ht="12" customHeight="1" x14ac:dyDescent="0.2">
      <c r="B49" s="7" t="s">
        <v>44</v>
      </c>
      <c r="C49" s="26">
        <f>E49+(D49*E49)</f>
        <v>3000</v>
      </c>
      <c r="D49" s="49">
        <v>0</v>
      </c>
      <c r="E49" s="19">
        <v>3000</v>
      </c>
      <c r="F49" s="8">
        <v>1</v>
      </c>
      <c r="G49" s="19">
        <f>C49*F49*$G$44</f>
        <v>144000</v>
      </c>
    </row>
    <row r="50" spans="2:7" ht="12" customHeight="1" x14ac:dyDescent="0.2">
      <c r="B50" s="9"/>
      <c r="C50" s="31" t="s">
        <v>45</v>
      </c>
      <c r="D50" s="32"/>
      <c r="E50" s="32"/>
      <c r="F50" s="33"/>
      <c r="G50" s="20">
        <f>SUM(G49:G49)</f>
        <v>144000</v>
      </c>
    </row>
    <row r="51" spans="2:7" ht="12" customHeight="1" x14ac:dyDescent="0.2">
      <c r="B51" s="16"/>
      <c r="C51" s="16"/>
      <c r="D51" s="16"/>
      <c r="E51" s="16"/>
      <c r="F51" s="16"/>
      <c r="G51" s="17"/>
    </row>
    <row r="52" spans="2:7" ht="21.75" customHeight="1" x14ac:dyDescent="0.2">
      <c r="B52" s="21" t="s">
        <v>46</v>
      </c>
      <c r="C52" s="9"/>
      <c r="D52" s="9"/>
      <c r="E52" s="9"/>
      <c r="F52" s="36">
        <f>G18+G26+G34+G42+G50</f>
        <v>2731863.36</v>
      </c>
      <c r="G52" s="37"/>
    </row>
    <row r="53" spans="2:7" ht="12" customHeight="1" x14ac:dyDescent="0.2">
      <c r="C53" s="4"/>
      <c r="D53" s="2"/>
      <c r="E53" s="2"/>
      <c r="F53" s="2"/>
      <c r="G53" s="6"/>
    </row>
    <row r="54" spans="2:7" x14ac:dyDescent="0.2">
      <c r="B54" s="10" t="s">
        <v>47</v>
      </c>
      <c r="C54" s="10"/>
      <c r="D54" s="10"/>
      <c r="E54" s="10"/>
      <c r="F54" s="11" t="s">
        <v>3</v>
      </c>
      <c r="G54" s="11">
        <v>48</v>
      </c>
    </row>
    <row r="55" spans="2:7" ht="15" x14ac:dyDescent="0.2">
      <c r="B55" s="42" t="s">
        <v>48</v>
      </c>
      <c r="C55" s="43"/>
      <c r="D55" s="43"/>
      <c r="E55" s="43"/>
      <c r="F55" s="43"/>
      <c r="G55" s="43"/>
    </row>
    <row r="56" spans="2:7" x14ac:dyDescent="0.2">
      <c r="B56" s="10"/>
      <c r="C56" s="11" t="s">
        <v>49</v>
      </c>
      <c r="D56" s="11" t="s">
        <v>50</v>
      </c>
      <c r="E56" s="11" t="s">
        <v>51</v>
      </c>
      <c r="F56" s="15" t="s">
        <v>52</v>
      </c>
      <c r="G56" s="10"/>
    </row>
    <row r="57" spans="2:7" x14ac:dyDescent="0.2">
      <c r="B57" s="14"/>
      <c r="C57" s="11" t="s">
        <v>53</v>
      </c>
      <c r="D57" s="11" t="s">
        <v>53</v>
      </c>
      <c r="E57" s="11" t="s">
        <v>34</v>
      </c>
      <c r="F57" s="15" t="s">
        <v>54</v>
      </c>
      <c r="G57" s="11" t="s">
        <v>14</v>
      </c>
    </row>
    <row r="58" spans="2:7" x14ac:dyDescent="0.2">
      <c r="B58" s="12" t="s">
        <v>55</v>
      </c>
      <c r="C58" s="25">
        <v>105</v>
      </c>
      <c r="D58" s="28">
        <v>150</v>
      </c>
      <c r="E58" s="47">
        <v>105</v>
      </c>
      <c r="F58" s="13">
        <v>8</v>
      </c>
      <c r="G58" s="30">
        <f>E58*F58*G$54</f>
        <v>40320</v>
      </c>
    </row>
    <row r="59" spans="2:7" x14ac:dyDescent="0.2">
      <c r="B59" s="12" t="s">
        <v>56</v>
      </c>
      <c r="C59" s="25">
        <v>115</v>
      </c>
      <c r="D59" s="28">
        <v>155</v>
      </c>
      <c r="E59" s="47">
        <v>115</v>
      </c>
      <c r="F59" s="13">
        <v>4</v>
      </c>
      <c r="G59" s="30">
        <f>E59*F59*G$54</f>
        <v>22080</v>
      </c>
    </row>
    <row r="60" spans="2:7" x14ac:dyDescent="0.2">
      <c r="B60" s="7" t="s">
        <v>57</v>
      </c>
      <c r="C60" s="26">
        <v>95</v>
      </c>
      <c r="D60" s="29">
        <v>140</v>
      </c>
      <c r="E60" s="48">
        <v>95</v>
      </c>
      <c r="F60" s="8">
        <v>8</v>
      </c>
      <c r="G60" s="30">
        <f>E60*F60*G$54</f>
        <v>36480</v>
      </c>
    </row>
    <row r="61" spans="2:7" x14ac:dyDescent="0.2">
      <c r="B61" s="7" t="s">
        <v>58</v>
      </c>
      <c r="C61" s="26">
        <v>85</v>
      </c>
      <c r="D61" s="29">
        <v>135</v>
      </c>
      <c r="E61" s="48">
        <v>85</v>
      </c>
      <c r="F61" s="8">
        <v>20</v>
      </c>
      <c r="G61" s="30">
        <f>E61*F61*G$54</f>
        <v>81600</v>
      </c>
    </row>
    <row r="62" spans="2:7" ht="15" x14ac:dyDescent="0.2">
      <c r="B62" s="9"/>
      <c r="C62" s="9"/>
      <c r="D62" s="31" t="s">
        <v>59</v>
      </c>
      <c r="E62" s="34"/>
      <c r="F62" s="35"/>
      <c r="G62" s="20">
        <f>SUM(G58:G61)</f>
        <v>180480</v>
      </c>
    </row>
    <row r="63" spans="2:7" x14ac:dyDescent="0.2">
      <c r="E63" s="23"/>
    </row>
    <row r="64" spans="2:7" ht="11.25" hidden="1" customHeight="1" x14ac:dyDescent="0.2">
      <c r="E64" s="24"/>
    </row>
    <row r="65" spans="5:5" hidden="1" x14ac:dyDescent="0.2">
      <c r="E65" s="24"/>
    </row>
    <row r="66" spans="5:5" x14ac:dyDescent="0.2"/>
  </sheetData>
  <sheetProtection algorithmName="SHA-512" hashValue="VjBwYeRNw2iJ6HFm4jfczKn9h5PpgtL7NE0CYKm7kQ7Wyje4J70SccQ+z7E5erNEtTIUv3AQ2n8gaN17xIOIHg==" saltValue="+ixxLZjprm/ztf3nQw0XXw==" spinCount="100000" sheet="1" objects="1" scenarios="1"/>
  <mergeCells count="16">
    <mergeCell ref="C50:F50"/>
    <mergeCell ref="D62:F62"/>
    <mergeCell ref="F52:G52"/>
    <mergeCell ref="B2:G2"/>
    <mergeCell ref="B3:G7"/>
    <mergeCell ref="B55:G55"/>
    <mergeCell ref="B34:F34"/>
    <mergeCell ref="B18:F18"/>
    <mergeCell ref="B10:G10"/>
    <mergeCell ref="B21:G21"/>
    <mergeCell ref="B26:F26"/>
    <mergeCell ref="B29:G29"/>
    <mergeCell ref="B37:G37"/>
    <mergeCell ref="B42:F42"/>
    <mergeCell ref="B45:G45"/>
    <mergeCell ref="F31:F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9AA80328-E05B-4FBD-A2F8-E17DF97C2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FB596-5005-4AFB-B9B0-9FA6B39C33EE}"/>
</file>

<file path=customXml/itemProps3.xml><?xml version="1.0" encoding="utf-8"?>
<ds:datastoreItem xmlns:ds="http://schemas.openxmlformats.org/officeDocument/2006/customXml" ds:itemID="{61621AE0-993B-46A9-825B-C0ECB0C0F22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Sadal</dc:creator>
  <cp:keywords/>
  <dc:description/>
  <cp:lastModifiedBy>Emily van der Linden</cp:lastModifiedBy>
  <cp:revision/>
  <dcterms:created xsi:type="dcterms:W3CDTF">2023-10-03T12:36:28Z</dcterms:created>
  <dcterms:modified xsi:type="dcterms:W3CDTF">2025-05-13T14:54:32Z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  <property fmtid="{D5CDD505-2E9C-101B-9397-08002B2CF9AE}" pid="4" name="Order">
    <vt:r8>182500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