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https://dwo.cak-bz.local/sites/CAK/penw/Aanbestedingen/Inkoop &amp; Contractmanagement/EA Bankdiensten/Aanbestedingsdocumenten/"/>
    </mc:Choice>
  </mc:AlternateContent>
  <xr:revisionPtr revIDLastSave="0" documentId="13_ncr:1_{2C27CE8A-45D9-4BEF-97C4-6B72735247E8}" xr6:coauthVersionLast="47" xr6:coauthVersionMax="47" xr10:uidLastSave="{00000000-0000-0000-0000-000000000000}"/>
  <bookViews>
    <workbookView xWindow="-120" yWindow="-120" windowWidth="25890" windowHeight="15555" tabRatio="831" activeTab="3" xr2:uid="{00000000-000D-0000-FFFF-FFFF00000000}"/>
  </bookViews>
  <sheets>
    <sheet name="Totale kosten" sheetId="13" r:id="rId1"/>
    <sheet name="Implementatiekosten" sheetId="2" r:id="rId2"/>
    <sheet name="Transactiekosten" sheetId="1" r:id="rId3"/>
    <sheet name="Periodieke kosten" sheetId="3"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3" l="1"/>
  <c r="E45" i="3"/>
  <c r="E38" i="3"/>
  <c r="E39" i="3"/>
  <c r="E54" i="1"/>
  <c r="E55" i="1"/>
  <c r="E56" i="1"/>
  <c r="E57" i="1"/>
  <c r="E58" i="1"/>
  <c r="E59" i="1"/>
  <c r="E60" i="1"/>
  <c r="E42" i="3"/>
  <c r="E43" i="3"/>
  <c r="E44" i="3"/>
  <c r="E47" i="3"/>
  <c r="E48" i="3"/>
  <c r="E49" i="3"/>
  <c r="E41" i="3"/>
  <c r="E40" i="3"/>
  <c r="E10" i="3"/>
  <c r="E37" i="3"/>
  <c r="E53" i="1"/>
  <c r="C26" i="3"/>
  <c r="E26" i="3" s="1"/>
  <c r="E31" i="3"/>
  <c r="E36" i="3" l="1"/>
  <c r="C25" i="3"/>
  <c r="C24" i="3"/>
  <c r="C23" i="3"/>
  <c r="C22" i="3"/>
  <c r="C21" i="3"/>
  <c r="C17" i="3"/>
  <c r="C16" i="3"/>
  <c r="E12" i="3"/>
  <c r="E11" i="3"/>
  <c r="E9" i="3" s="1"/>
  <c r="E43" i="1" l="1"/>
  <c r="E44" i="1"/>
  <c r="E25" i="3"/>
  <c r="E24" i="3"/>
  <c r="E16" i="3"/>
  <c r="E17" i="3"/>
  <c r="E39" i="1" l="1"/>
  <c r="E38" i="1"/>
  <c r="E37" i="1"/>
  <c r="E36" i="1"/>
  <c r="E41" i="1"/>
  <c r="E35" i="1"/>
  <c r="E14" i="1"/>
  <c r="E8" i="1"/>
  <c r="E7" i="1"/>
  <c r="E32" i="3" l="1"/>
  <c r="E30" i="3"/>
  <c r="E23" i="3"/>
  <c r="E22" i="3"/>
  <c r="E21" i="3"/>
  <c r="E6" i="3"/>
  <c r="E13" i="1"/>
  <c r="E29" i="3" l="1"/>
  <c r="E20" i="3"/>
  <c r="E15" i="3"/>
  <c r="E5" i="3"/>
  <c r="E52" i="1"/>
  <c r="C20" i="2"/>
  <c r="C33" i="2" s="1"/>
  <c r="C5" i="13" s="1"/>
  <c r="C16" i="2"/>
  <c r="C11" i="2"/>
  <c r="C5" i="2"/>
  <c r="E10" i="1"/>
  <c r="E18" i="1"/>
  <c r="E25" i="1"/>
  <c r="E28" i="1"/>
  <c r="E27" i="1"/>
  <c r="E34" i="1"/>
  <c r="E45" i="1"/>
  <c r="E5" i="13" l="1"/>
  <c r="E53" i="3"/>
  <c r="D7" i="13" s="1"/>
  <c r="E7" i="13" s="1"/>
  <c r="E32" i="1"/>
  <c r="E23" i="1"/>
  <c r="E49" i="1"/>
  <c r="E48" i="1" s="1"/>
  <c r="E20" i="1"/>
  <c r="E16" i="1"/>
  <c r="E5" i="1" l="1"/>
  <c r="E64" i="1" s="1"/>
  <c r="D6" i="13" s="1"/>
  <c r="E6" i="13" s="1"/>
  <c r="E9" i="13" s="1"/>
</calcChain>
</file>

<file path=xl/sharedStrings.xml><?xml version="1.0" encoding="utf-8"?>
<sst xmlns="http://schemas.openxmlformats.org/spreadsheetml/2006/main" count="146" uniqueCount="98">
  <si>
    <t>CAK</t>
  </si>
  <si>
    <t>Eenmalig</t>
  </si>
  <si>
    <t>Jaarlijks</t>
  </si>
  <si>
    <t>Nederland</t>
  </si>
  <si>
    <t>EUR</t>
  </si>
  <si>
    <t>Implementatiekosten</t>
  </si>
  <si>
    <t>Transactiekosten</t>
  </si>
  <si>
    <t>Periodieke kosten</t>
  </si>
  <si>
    <t>Eenmalige kosten (invullen in EUR)</t>
  </si>
  <si>
    <t>Bankrekeningstructuur en Cash Pooling</t>
  </si>
  <si>
    <t>Openen van bankrekeningen</t>
  </si>
  <si>
    <t>Opzetten van domestic pooling / Schatkistbankieren</t>
  </si>
  <si>
    <t>Vaste implementatiekosten</t>
  </si>
  <si>
    <t>Implementatie bankconnectiviteit (inclusief testen)</t>
  </si>
  <si>
    <t>Web-based electronic banking system</t>
  </si>
  <si>
    <t>Training kosten</t>
  </si>
  <si>
    <t>Gebruiker training</t>
  </si>
  <si>
    <t>Overige implementatiekosten</t>
  </si>
  <si>
    <t>Graag specificeren</t>
  </si>
  <si>
    <t># Transacties (jaarlijks)</t>
  </si>
  <si>
    <t>Totale kosten</t>
  </si>
  <si>
    <t>Prijs per transactie (invullen in EUR)</t>
  </si>
  <si>
    <t>#</t>
  </si>
  <si>
    <t>Betalingen</t>
  </si>
  <si>
    <t>= Trans. X prijs</t>
  </si>
  <si>
    <t>Binnenlands</t>
  </si>
  <si>
    <t>SEPA batchbetaling via EBS</t>
  </si>
  <si>
    <t>- Aantal batchbestanden</t>
  </si>
  <si>
    <t>per batch</t>
  </si>
  <si>
    <t>- Totaal aantal transacties</t>
  </si>
  <si>
    <t>Intercompany overboeking via EBS</t>
  </si>
  <si>
    <t>SEPA salarisbatch betaling via EBS</t>
  </si>
  <si>
    <t>Individuele SEPA-overboeking via EBS (via payment hub)</t>
  </si>
  <si>
    <t>Intercompany SEPA-overboeking via EBS (booktransfer)</t>
  </si>
  <si>
    <t>SEPA incasso (direct debit)</t>
  </si>
  <si>
    <t>Internationaal</t>
  </si>
  <si>
    <t>Internationale betaling via EBS (spoed)</t>
  </si>
  <si>
    <t xml:space="preserve">   - EUR (Non-SEPA)</t>
  </si>
  <si>
    <t xml:space="preserve">   - Non-EUR (Vreemde valuta)</t>
  </si>
  <si>
    <t>Ontvangsten</t>
  </si>
  <si>
    <t>SEPA incasso (Direct Debit)</t>
  </si>
  <si>
    <t>- Teruggeboekte incasso's</t>
  </si>
  <si>
    <t>- Geweigerde incasso's</t>
  </si>
  <si>
    <t>- Aangevraagde machtigingen (schriftelijk)</t>
  </si>
  <si>
    <t>- Aangevraagde machtigingen (e-Mandate)</t>
  </si>
  <si>
    <t>SEPA credit overboeking</t>
  </si>
  <si>
    <t>iDeal Zelfbouw kassa's</t>
  </si>
  <si>
    <t>iDeal transacties</t>
  </si>
  <si>
    <t>Stortingen (Cash Deposit)</t>
  </si>
  <si>
    <t>Inkomende betaling (spoed)</t>
  </si>
  <si>
    <t>Overige transactiekosten door de bank</t>
  </si>
  <si>
    <t>QR betaalverzoek kosten</t>
  </si>
  <si>
    <t>Totaal</t>
  </si>
  <si>
    <t># Rekeningen / aantallen</t>
  </si>
  <si>
    <t>Prijs per dienst per rekening per maand (in EUR)</t>
  </si>
  <si>
    <t>Total Costs</t>
  </si>
  <si>
    <t>Rekeningbeheer</t>
  </si>
  <si>
    <t>Algemeen rekeningbeheer</t>
  </si>
  <si>
    <t>Klantenservice (aantallen zijn inschatting gemiddeld per maand)</t>
  </si>
  <si>
    <t>Vragen (mail of telefonisch)</t>
  </si>
  <si>
    <t xml:space="preserve">investigation fees/recovery fees </t>
  </si>
  <si>
    <t>Onderzoek</t>
  </si>
  <si>
    <t>Herstelwerkzaamheden</t>
  </si>
  <si>
    <t>National Cash Pooling / Schatkistbankieren</t>
  </si>
  <si>
    <t>Target Balancing dagelijks (18 per dag)</t>
  </si>
  <si>
    <t>Target Balancing sweeps (gemiddeld 60 per dag)</t>
  </si>
  <si>
    <t>Rapportages</t>
  </si>
  <si>
    <t>CAMT052 (end of day)bank statement via EBS (18 per dag)</t>
  </si>
  <si>
    <t>CAMT053 (intraday) bank statement via EBS (18 per dag)</t>
  </si>
  <si>
    <t>CAMT054 (Electronic Feedback Messages) (18 per dag)</t>
  </si>
  <si>
    <t>MT940 (intraday) bank statement via EBS (18 per dag)</t>
  </si>
  <si>
    <t>MT942 (end of day)bank statement via EBS (18 per dag)</t>
  </si>
  <si>
    <t>Rekening rapport (PDF) (18 per dag)</t>
  </si>
  <si>
    <t>Bankconnectiviteit</t>
  </si>
  <si>
    <t>Webgebaseerd elektronisch bankportaal</t>
  </si>
  <si>
    <t>- Tarief per extra gebruiker</t>
  </si>
  <si>
    <t>FTP abonnement</t>
  </si>
  <si>
    <r>
      <t xml:space="preserve">Vul in kolom E de </t>
    </r>
    <r>
      <rPr>
        <b/>
        <u/>
        <sz val="11"/>
        <color theme="0"/>
        <rFont val="Arial"/>
        <family val="2"/>
      </rPr>
      <t>maandelijkse</t>
    </r>
    <r>
      <rPr>
        <b/>
        <sz val="11"/>
        <color theme="0"/>
        <rFont val="Arial"/>
        <family val="2"/>
      </rPr>
      <t xml:space="preserve"> kosten in</t>
    </r>
  </si>
  <si>
    <t>Overige periodieke kosten</t>
  </si>
  <si>
    <t>CDD kosten</t>
  </si>
  <si>
    <t>eMandate - Servicekosten (gefaciliteerd voor externe partij)</t>
  </si>
  <si>
    <t>eMandate - Servicekosten (indien afgenomen bij inschrijvende partij)</t>
  </si>
  <si>
    <t>QR Servicekosten</t>
  </si>
  <si>
    <t>Abonnement automatische incasso</t>
  </si>
  <si>
    <t>Totale fictieve inschrijfsom</t>
  </si>
  <si>
    <t>Verplichte cellen om in te vullen</t>
  </si>
  <si>
    <r>
      <t xml:space="preserve">Prijs per dienst per rekening </t>
    </r>
    <r>
      <rPr>
        <b/>
        <u/>
        <sz val="11"/>
        <rFont val="Arial"/>
        <family val="2"/>
      </rPr>
      <t>per maand</t>
    </r>
    <r>
      <rPr>
        <b/>
        <sz val="11"/>
        <rFont val="Arial"/>
        <family val="2"/>
      </rPr>
      <t xml:space="preserve"> (in EUR)</t>
    </r>
  </si>
  <si>
    <t>Optionele cellen om in te vullen*</t>
  </si>
  <si>
    <t>* Alle kosten die verband houden met de uitvoering van de opdracht dienen volledig en transparant te worden opgenomen in het prijzenblad. Het is mogelijk dat niet alle potentiële of specifieke kosten vooraf expliciet in het prijzenblad zijn opgenomen. Inschrijvers worden dan ook geacht deze kosten zelfstandig toe te voegen in de daarvoor bestemde open cellen van het prijzenblad. Kosten die niet zijn opgenomen in het ingediende prijzenblad, kunnen gedurende de looptijd van de overeenkomst niet alsnog aanvullend in rekening worden gebracht.</t>
  </si>
  <si>
    <t xml:space="preserve"> </t>
  </si>
  <si>
    <t xml:space="preserve">Totaal     </t>
  </si>
  <si>
    <t>CAMT.53-Transactie informatie</t>
  </si>
  <si>
    <t>CAMT.53-Transactie informatie FileAct</t>
  </si>
  <si>
    <t>Totaal wordt niet meegenomen in de totaaltelling (regel 38 en 39)</t>
  </si>
  <si>
    <t>In geval dat er service/ abonnenmentskosten in rekening gebracht wordt bij gebruik van QR codes (iDeal)</t>
  </si>
  <si>
    <t>Toegevoegd</t>
  </si>
  <si>
    <t>Customer Due Diligence, alleen indien van toepassing</t>
  </si>
  <si>
    <t>Telt niet mee met de beoordeling,maar willen graag een indicatie van kosten in beide situaties weten. Zie ook het antwoord op vraag 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</si>
</sst>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43" formatCode="_ * #,##0.00_ ;_ * \-#,##0.00_ ;_ * &quot;-&quot;??_ ;_ @_ "/>
  </numFmts>
  <fonts count="1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theme="0"/>
      <name val="Arial"/>
      <family val="2"/>
    </font>
    <font>
      <b/>
      <sz val="11"/>
      <name val="Arial"/>
      <family val="2"/>
    </font>
    <font>
      <b/>
      <i/>
      <u/>
      <sz val="11"/>
      <name val="Arial"/>
      <family val="2"/>
    </font>
    <font>
      <sz val="11"/>
      <name val="Arial"/>
      <family val="2"/>
    </font>
    <font>
      <sz val="11"/>
      <color theme="4"/>
      <name val="Arial"/>
      <family val="2"/>
    </font>
    <font>
      <sz val="11"/>
      <color rgb="FF00B050"/>
      <name val="Calibri"/>
      <family val="2"/>
      <scheme val="minor"/>
    </font>
    <font>
      <i/>
      <sz val="11"/>
      <name val="Arial"/>
      <family val="2"/>
    </font>
    <font>
      <sz val="11"/>
      <color theme="1"/>
      <name val="Arial"/>
      <family val="2"/>
    </font>
    <font>
      <b/>
      <sz val="11"/>
      <color theme="1"/>
      <name val="Arial"/>
      <family val="2"/>
    </font>
    <font>
      <b/>
      <u/>
      <sz val="11"/>
      <color theme="0"/>
      <name val="Arial"/>
      <family val="2"/>
    </font>
    <font>
      <b/>
      <u/>
      <sz val="11"/>
      <name val="Arial"/>
      <family val="2"/>
    </font>
  </fonts>
  <fills count="9">
    <fill>
      <patternFill patternType="none"/>
    </fill>
    <fill>
      <patternFill patternType="gray125"/>
    </fill>
    <fill>
      <patternFill patternType="solid">
        <fgColor rgb="FF002060"/>
        <bgColor indexed="64"/>
      </patternFill>
    </fill>
    <fill>
      <patternFill patternType="solid">
        <fgColor theme="3" tint="0.79998168889431442"/>
        <bgColor indexed="64"/>
      </patternFill>
    </fill>
    <fill>
      <patternFill patternType="solid">
        <fgColor theme="2"/>
        <bgColor indexed="64"/>
      </patternFill>
    </fill>
    <fill>
      <patternFill patternType="solid">
        <fgColor theme="0"/>
        <bgColor indexed="64"/>
      </patternFill>
    </fill>
    <fill>
      <patternFill patternType="solid">
        <fgColor rgb="FFFFFF99"/>
        <bgColor indexed="64"/>
      </patternFill>
    </fill>
    <fill>
      <patternFill patternType="solid">
        <fgColor theme="9" tint="0.79998168889431442"/>
        <bgColor indexed="64"/>
      </patternFill>
    </fill>
    <fill>
      <patternFill patternType="solid">
        <fgColor rgb="FFFFFF00"/>
        <bgColor indexed="64"/>
      </patternFill>
    </fill>
  </fills>
  <borders count="34">
    <border>
      <left/>
      <right/>
      <top/>
      <bottom/>
      <diagonal/>
    </border>
    <border>
      <left style="medium">
        <color indexed="64"/>
      </left>
      <right/>
      <top/>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top/>
      <bottom style="medium">
        <color indexed="64"/>
      </bottom>
      <diagonal/>
    </border>
    <border>
      <left/>
      <right/>
      <top style="medium">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25">
    <xf numFmtId="0" fontId="0" fillId="0" borderId="0" xfId="0"/>
    <xf numFmtId="0" fontId="7" fillId="4" borderId="1" xfId="0" applyFont="1" applyFill="1" applyBorder="1"/>
    <xf numFmtId="0" fontId="5" fillId="3" borderId="3" xfId="0" applyFont="1" applyFill="1" applyBorder="1"/>
    <xf numFmtId="0" fontId="4" fillId="2" borderId="2" xfId="0" applyFont="1" applyFill="1" applyBorder="1" applyAlignment="1">
      <alignment wrapText="1"/>
    </xf>
    <xf numFmtId="0" fontId="8" fillId="3" borderId="4" xfId="0" applyFont="1" applyFill="1" applyBorder="1" applyAlignment="1">
      <alignment horizontal="center" vertical="center" wrapText="1"/>
    </xf>
    <xf numFmtId="0" fontId="7" fillId="3" borderId="4" xfId="0" applyFont="1" applyFill="1" applyBorder="1" applyAlignment="1">
      <alignment horizontal="center" vertical="center"/>
    </xf>
    <xf numFmtId="0" fontId="4" fillId="2" borderId="0" xfId="0" applyFont="1" applyFill="1" applyAlignment="1">
      <alignment wrapText="1"/>
    </xf>
    <xf numFmtId="0" fontId="5" fillId="3" borderId="23" xfId="0" applyFont="1" applyFill="1" applyBorder="1"/>
    <xf numFmtId="0" fontId="7" fillId="4" borderId="0" xfId="0" applyFont="1" applyFill="1"/>
    <xf numFmtId="0" fontId="11" fillId="5" borderId="0" xfId="0" applyFont="1" applyFill="1"/>
    <xf numFmtId="0" fontId="0" fillId="5" borderId="0" xfId="0" applyFill="1"/>
    <xf numFmtId="0" fontId="12" fillId="5" borderId="0" xfId="0" applyFont="1" applyFill="1"/>
    <xf numFmtId="0" fontId="4" fillId="2" borderId="9" xfId="0" applyFont="1" applyFill="1" applyBorder="1" applyAlignment="1">
      <alignment horizontal="center" vertical="center" wrapText="1"/>
    </xf>
    <xf numFmtId="0" fontId="11" fillId="5" borderId="26" xfId="0" applyFont="1" applyFill="1" applyBorder="1"/>
    <xf numFmtId="44" fontId="7" fillId="4" borderId="0" xfId="0" applyNumberFormat="1" applyFont="1" applyFill="1"/>
    <xf numFmtId="44" fontId="7" fillId="4" borderId="7" xfId="2" applyFont="1" applyFill="1" applyBorder="1" applyAlignment="1">
      <alignment horizontal="center" vertical="center"/>
    </xf>
    <xf numFmtId="0" fontId="5" fillId="4" borderId="24" xfId="0" applyFont="1" applyFill="1" applyBorder="1"/>
    <xf numFmtId="0" fontId="5" fillId="4" borderId="25" xfId="0" applyFont="1" applyFill="1" applyBorder="1"/>
    <xf numFmtId="44" fontId="5" fillId="4" borderId="9" xfId="2" applyFont="1" applyFill="1" applyBorder="1" applyAlignment="1">
      <alignment horizontal="center" vertical="center"/>
    </xf>
    <xf numFmtId="44" fontId="7" fillId="4" borderId="32" xfId="2" applyFont="1" applyFill="1" applyBorder="1" applyAlignment="1">
      <alignment horizontal="center" vertical="center"/>
    </xf>
    <xf numFmtId="0" fontId="11" fillId="5" borderId="0" xfId="0" applyFont="1" applyFill="1" applyBorder="1"/>
    <xf numFmtId="0" fontId="0" fillId="5" borderId="0" xfId="0" applyFill="1" applyBorder="1"/>
    <xf numFmtId="0" fontId="0" fillId="0" borderId="0" xfId="0" applyProtection="1">
      <protection locked="0"/>
    </xf>
    <xf numFmtId="0" fontId="3" fillId="0" borderId="0" xfId="0" applyFont="1" applyProtection="1">
      <protection locked="0"/>
    </xf>
    <xf numFmtId="0" fontId="0" fillId="6" borderId="0" xfId="0" applyFill="1" applyProtection="1">
      <protection locked="0"/>
    </xf>
    <xf numFmtId="0" fontId="0" fillId="7" borderId="0" xfId="0" applyFill="1" applyProtection="1">
      <protection locked="0"/>
    </xf>
    <xf numFmtId="44" fontId="7" fillId="6" borderId="13" xfId="2" applyFont="1" applyFill="1" applyBorder="1" applyAlignment="1" applyProtection="1">
      <alignment horizontal="center" vertical="center"/>
      <protection locked="0"/>
    </xf>
    <xf numFmtId="0" fontId="0" fillId="0" borderId="0" xfId="0" applyAlignment="1" applyProtection="1">
      <alignment horizontal="left" vertical="top" wrapText="1"/>
      <protection locked="0"/>
    </xf>
    <xf numFmtId="0" fontId="4" fillId="2" borderId="2" xfId="0" applyFont="1" applyFill="1" applyBorder="1" applyProtection="1">
      <protection locked="0"/>
    </xf>
    <xf numFmtId="1" fontId="2" fillId="2" borderId="29" xfId="0" applyNumberFormat="1" applyFont="1" applyFill="1" applyBorder="1" applyAlignment="1" applyProtection="1">
      <alignment horizontal="center" vertical="center"/>
      <protection locked="0"/>
    </xf>
    <xf numFmtId="1" fontId="2" fillId="2" borderId="13" xfId="0" applyNumberFormat="1" applyFont="1" applyFill="1" applyBorder="1" applyAlignment="1" applyProtection="1">
      <alignment horizontal="center" vertical="center"/>
      <protection locked="0"/>
    </xf>
    <xf numFmtId="0" fontId="4" fillId="2" borderId="5" xfId="0" applyFont="1" applyFill="1" applyBorder="1" applyProtection="1">
      <protection locked="0"/>
    </xf>
    <xf numFmtId="0" fontId="2" fillId="2" borderId="31" xfId="0" applyFont="1" applyFill="1" applyBorder="1" applyAlignment="1" applyProtection="1">
      <alignment horizontal="center" vertical="center"/>
      <protection locked="0"/>
    </xf>
    <xf numFmtId="0" fontId="2" fillId="2" borderId="15" xfId="0" applyFont="1" applyFill="1" applyBorder="1" applyAlignment="1" applyProtection="1">
      <alignment horizontal="center" vertical="center"/>
      <protection locked="0"/>
    </xf>
    <xf numFmtId="44" fontId="7" fillId="6" borderId="12" xfId="2" applyFont="1" applyFill="1" applyBorder="1" applyAlignment="1" applyProtection="1">
      <alignment horizontal="center" vertical="center"/>
      <protection locked="0"/>
    </xf>
    <xf numFmtId="44" fontId="7" fillId="8" borderId="13" xfId="2" applyFont="1" applyFill="1" applyBorder="1" applyAlignment="1" applyProtection="1">
      <alignment horizontal="center" vertical="center"/>
      <protection locked="0"/>
    </xf>
    <xf numFmtId="0" fontId="10" fillId="7" borderId="1" xfId="0" applyFont="1" applyFill="1" applyBorder="1" applyProtection="1">
      <protection locked="0"/>
    </xf>
    <xf numFmtId="1" fontId="7" fillId="7" borderId="29" xfId="1" applyNumberFormat="1" applyFont="1" applyFill="1" applyBorder="1" applyAlignment="1" applyProtection="1">
      <alignment horizontal="center" vertical="center"/>
      <protection locked="0"/>
    </xf>
    <xf numFmtId="44" fontId="7" fillId="7" borderId="13" xfId="2" applyFont="1" applyFill="1" applyBorder="1" applyAlignment="1" applyProtection="1">
      <alignment horizontal="center" vertical="center"/>
      <protection locked="0"/>
    </xf>
    <xf numFmtId="44" fontId="12" fillId="0" borderId="0" xfId="2" applyFont="1" applyAlignment="1" applyProtection="1">
      <alignment horizontal="center"/>
      <protection locked="0"/>
    </xf>
    <xf numFmtId="0" fontId="12" fillId="0" borderId="0" xfId="0" applyFont="1" applyAlignment="1" applyProtection="1">
      <alignment horizontal="center"/>
      <protection locked="0"/>
    </xf>
    <xf numFmtId="0" fontId="0" fillId="0" borderId="0" xfId="0" applyProtection="1"/>
    <xf numFmtId="0" fontId="4" fillId="2" borderId="16" xfId="0" applyFont="1" applyFill="1" applyBorder="1" applyAlignment="1" applyProtection="1">
      <alignment horizontal="center" vertical="center" wrapText="1"/>
    </xf>
    <xf numFmtId="0" fontId="8" fillId="3" borderId="11" xfId="0" applyFont="1" applyFill="1" applyBorder="1" applyAlignment="1" applyProtection="1">
      <alignment horizontal="center" vertical="center" wrapText="1"/>
    </xf>
    <xf numFmtId="0" fontId="7" fillId="3" borderId="12" xfId="0" applyFont="1" applyFill="1" applyBorder="1" applyAlignment="1" applyProtection="1">
      <alignment horizontal="center" vertical="center"/>
    </xf>
    <xf numFmtId="44" fontId="5" fillId="3" borderId="11" xfId="2" applyFont="1" applyFill="1" applyBorder="1" applyAlignment="1" applyProtection="1">
      <alignment horizontal="center" vertical="center"/>
    </xf>
    <xf numFmtId="44" fontId="7" fillId="4" borderId="19" xfId="2" applyFont="1" applyFill="1" applyBorder="1" applyAlignment="1" applyProtection="1">
      <alignment horizontal="center" vertical="center"/>
    </xf>
    <xf numFmtId="1" fontId="4" fillId="2" borderId="14" xfId="1" applyNumberFormat="1" applyFont="1" applyFill="1" applyBorder="1" applyAlignment="1" applyProtection="1">
      <alignment horizontal="center" vertical="center"/>
    </xf>
    <xf numFmtId="1" fontId="4" fillId="2" borderId="13" xfId="1" applyNumberFormat="1" applyFont="1" applyFill="1" applyBorder="1" applyAlignment="1" applyProtection="1">
      <alignment horizontal="center" vertical="center"/>
    </xf>
    <xf numFmtId="44" fontId="7" fillId="4" borderId="13" xfId="2" applyFont="1" applyFill="1" applyBorder="1" applyAlignment="1" applyProtection="1">
      <alignment horizontal="center" vertical="center"/>
    </xf>
    <xf numFmtId="1" fontId="2" fillId="2" borderId="13" xfId="0" applyNumberFormat="1" applyFont="1" applyFill="1" applyBorder="1" applyAlignment="1" applyProtection="1">
      <alignment horizontal="center" vertical="center"/>
    </xf>
    <xf numFmtId="0" fontId="2" fillId="2" borderId="15" xfId="0" applyFont="1" applyFill="1" applyBorder="1" applyAlignment="1" applyProtection="1">
      <alignment horizontal="center" vertical="center"/>
    </xf>
    <xf numFmtId="0" fontId="0" fillId="0" borderId="13" xfId="0" applyBorder="1" applyProtection="1"/>
    <xf numFmtId="44" fontId="7" fillId="4" borderId="12" xfId="2" applyFont="1" applyFill="1" applyBorder="1" applyAlignment="1" applyProtection="1">
      <alignment horizontal="center" vertical="center"/>
    </xf>
    <xf numFmtId="44" fontId="12" fillId="0" borderId="0" xfId="2" applyFont="1" applyAlignment="1" applyProtection="1">
      <alignment horizontal="center"/>
    </xf>
    <xf numFmtId="0" fontId="4" fillId="2" borderId="2" xfId="0" applyFont="1" applyFill="1" applyBorder="1" applyAlignment="1" applyProtection="1">
      <alignment wrapText="1"/>
    </xf>
    <xf numFmtId="0" fontId="4" fillId="2" borderId="27" xfId="0" applyFont="1" applyFill="1" applyBorder="1" applyAlignment="1" applyProtection="1">
      <alignment horizontal="center" vertical="center" wrapText="1"/>
    </xf>
    <xf numFmtId="0" fontId="4" fillId="2" borderId="10" xfId="0" applyFont="1" applyFill="1" applyBorder="1" applyAlignment="1" applyProtection="1">
      <alignment horizontal="center" vertical="center" wrapText="1"/>
    </xf>
    <xf numFmtId="0" fontId="5" fillId="3" borderId="3" xfId="0" applyFont="1" applyFill="1" applyBorder="1" applyProtection="1"/>
    <xf numFmtId="0" fontId="8" fillId="3" borderId="22" xfId="0" applyFont="1" applyFill="1" applyBorder="1" applyAlignment="1" applyProtection="1">
      <alignment horizontal="center" vertical="center" wrapText="1"/>
    </xf>
    <xf numFmtId="0" fontId="7" fillId="3" borderId="28" xfId="0" applyFont="1" applyFill="1" applyBorder="1" applyAlignment="1" applyProtection="1">
      <alignment horizontal="center" vertical="center"/>
    </xf>
    <xf numFmtId="44" fontId="5" fillId="3" borderId="22" xfId="2" applyFont="1" applyFill="1" applyBorder="1" applyAlignment="1" applyProtection="1">
      <alignment horizontal="center" vertical="center"/>
    </xf>
    <xf numFmtId="1" fontId="7" fillId="4" borderId="29" xfId="1" applyNumberFormat="1" applyFont="1" applyFill="1" applyBorder="1" applyAlignment="1" applyProtection="1">
      <alignment horizontal="center" vertical="center"/>
    </xf>
    <xf numFmtId="0" fontId="4" fillId="2" borderId="1" xfId="0" applyFont="1" applyFill="1" applyBorder="1" applyProtection="1"/>
    <xf numFmtId="1" fontId="4" fillId="2" borderId="29" xfId="1" applyNumberFormat="1" applyFont="1" applyFill="1" applyBorder="1" applyAlignment="1" applyProtection="1">
      <alignment horizontal="center" vertical="center"/>
    </xf>
    <xf numFmtId="0" fontId="7" fillId="4" borderId="1" xfId="0" applyFont="1" applyFill="1" applyBorder="1" applyProtection="1"/>
    <xf numFmtId="0" fontId="4" fillId="2" borderId="2" xfId="0" applyFont="1" applyFill="1" applyBorder="1" applyProtection="1"/>
    <xf numFmtId="1" fontId="4" fillId="2" borderId="30" xfId="1" applyNumberFormat="1" applyFont="1" applyFill="1" applyBorder="1" applyAlignment="1" applyProtection="1">
      <alignment horizontal="center" vertical="center"/>
    </xf>
    <xf numFmtId="1" fontId="2" fillId="2" borderId="29" xfId="0" applyNumberFormat="1" applyFont="1" applyFill="1" applyBorder="1" applyAlignment="1" applyProtection="1">
      <alignment horizontal="center" vertical="center"/>
    </xf>
    <xf numFmtId="0" fontId="4" fillId="2" borderId="5" xfId="0" applyFont="1" applyFill="1" applyBorder="1" applyProtection="1"/>
    <xf numFmtId="0" fontId="2" fillId="2" borderId="31" xfId="0" applyFont="1" applyFill="1" applyBorder="1" applyAlignment="1" applyProtection="1">
      <alignment horizontal="center" vertical="center"/>
    </xf>
    <xf numFmtId="0" fontId="7" fillId="4" borderId="1" xfId="0" quotePrefix="1" applyFont="1" applyFill="1" applyBorder="1" applyProtection="1"/>
    <xf numFmtId="0" fontId="0" fillId="0" borderId="1" xfId="0" applyBorder="1" applyProtection="1"/>
    <xf numFmtId="0" fontId="0" fillId="0" borderId="29" xfId="0" applyBorder="1" applyProtection="1"/>
    <xf numFmtId="0" fontId="10" fillId="4" borderId="1" xfId="0" applyFont="1" applyFill="1" applyBorder="1" applyProtection="1"/>
    <xf numFmtId="1" fontId="7" fillId="4" borderId="28" xfId="1" applyNumberFormat="1" applyFont="1" applyFill="1" applyBorder="1" applyAlignment="1" applyProtection="1">
      <alignment horizontal="center" vertical="center"/>
    </xf>
    <xf numFmtId="0" fontId="10" fillId="8" borderId="1" xfId="0" applyFont="1" applyFill="1" applyBorder="1" applyProtection="1"/>
    <xf numFmtId="1" fontId="7" fillId="8" borderId="29" xfId="1" applyNumberFormat="1" applyFont="1" applyFill="1" applyBorder="1" applyAlignment="1" applyProtection="1">
      <alignment horizontal="center" vertical="center"/>
    </xf>
    <xf numFmtId="0" fontId="0" fillId="8" borderId="0" xfId="0" applyFill="1" applyProtection="1"/>
    <xf numFmtId="0" fontId="11" fillId="0" borderId="0" xfId="0" applyFont="1" applyProtection="1">
      <protection locked="0"/>
    </xf>
    <xf numFmtId="0" fontId="11" fillId="0" borderId="6" xfId="0" applyFont="1" applyBorder="1" applyProtection="1">
      <protection locked="0"/>
    </xf>
    <xf numFmtId="44" fontId="7" fillId="6" borderId="19" xfId="2" applyFont="1" applyFill="1" applyBorder="1" applyAlignment="1" applyProtection="1">
      <alignment horizontal="center" vertical="center"/>
      <protection locked="0"/>
    </xf>
    <xf numFmtId="44" fontId="7" fillId="6" borderId="18" xfId="2" applyFont="1" applyFill="1" applyBorder="1" applyAlignment="1" applyProtection="1">
      <alignment horizontal="center" vertical="center"/>
      <protection locked="0"/>
    </xf>
    <xf numFmtId="0" fontId="10" fillId="7" borderId="7" xfId="0" applyFont="1" applyFill="1" applyBorder="1" applyProtection="1">
      <protection locked="0"/>
    </xf>
    <xf numFmtId="44" fontId="7" fillId="7" borderId="0" xfId="2" applyFont="1" applyFill="1" applyBorder="1" applyAlignment="1" applyProtection="1">
      <alignment horizontal="center" vertical="center"/>
      <protection locked="0"/>
    </xf>
    <xf numFmtId="44" fontId="7" fillId="7" borderId="19" xfId="2" applyFont="1" applyFill="1" applyBorder="1" applyAlignment="1" applyProtection="1">
      <alignment horizontal="center" vertical="center"/>
      <protection locked="0"/>
    </xf>
    <xf numFmtId="0" fontId="4" fillId="2" borderId="8" xfId="0" applyFont="1" applyFill="1" applyBorder="1" applyProtection="1"/>
    <xf numFmtId="43" fontId="4" fillId="2" borderId="20" xfId="1" applyFont="1" applyFill="1" applyBorder="1" applyAlignment="1" applyProtection="1">
      <alignment horizontal="center" vertical="center"/>
    </xf>
    <xf numFmtId="0" fontId="4" fillId="2" borderId="7" xfId="0" applyFont="1" applyFill="1" applyBorder="1" applyProtection="1"/>
    <xf numFmtId="43" fontId="4" fillId="2" borderId="19" xfId="1" applyFont="1" applyFill="1" applyBorder="1" applyAlignment="1" applyProtection="1">
      <alignment horizontal="center" vertical="center"/>
    </xf>
    <xf numFmtId="0" fontId="11" fillId="0" borderId="0" xfId="0" applyFont="1" applyProtection="1"/>
    <xf numFmtId="0" fontId="12" fillId="0" borderId="0" xfId="0" applyFont="1" applyAlignment="1" applyProtection="1">
      <alignment horizontal="center"/>
    </xf>
    <xf numFmtId="44" fontId="7" fillId="4" borderId="33" xfId="2" applyFont="1" applyFill="1" applyBorder="1" applyAlignment="1" applyProtection="1">
      <alignment horizontal="center" vertical="center"/>
    </xf>
    <xf numFmtId="44" fontId="7" fillId="4" borderId="18" xfId="2" applyFont="1" applyFill="1" applyBorder="1" applyAlignment="1" applyProtection="1">
      <alignment horizontal="center" vertical="center"/>
    </xf>
    <xf numFmtId="3" fontId="7" fillId="4" borderId="7" xfId="0" applyNumberFormat="1" applyFont="1" applyFill="1" applyBorder="1" applyProtection="1"/>
    <xf numFmtId="0" fontId="6" fillId="3" borderId="4" xfId="0" applyFont="1" applyFill="1" applyBorder="1" applyProtection="1"/>
    <xf numFmtId="43" fontId="7" fillId="3" borderId="17" xfId="1" applyFont="1" applyFill="1" applyBorder="1" applyAlignment="1" applyProtection="1">
      <alignment horizontal="center" vertical="center"/>
    </xf>
    <xf numFmtId="44" fontId="5" fillId="3" borderId="17" xfId="2" applyFont="1" applyFill="1" applyBorder="1" applyAlignment="1" applyProtection="1">
      <alignment horizontal="center" vertical="center" wrapText="1"/>
    </xf>
    <xf numFmtId="0" fontId="11" fillId="4" borderId="1" xfId="0" applyFont="1" applyFill="1" applyBorder="1" applyProtection="1"/>
    <xf numFmtId="0" fontId="6" fillId="3" borderId="3" xfId="0" applyFont="1" applyFill="1" applyBorder="1" applyProtection="1"/>
    <xf numFmtId="0" fontId="5" fillId="3" borderId="4" xfId="0" applyFont="1" applyFill="1" applyBorder="1" applyProtection="1"/>
    <xf numFmtId="43" fontId="5" fillId="3" borderId="17" xfId="1" applyFont="1" applyFill="1" applyBorder="1" applyAlignment="1" applyProtection="1">
      <alignment horizontal="center" vertical="center" wrapText="1"/>
    </xf>
    <xf numFmtId="44" fontId="5" fillId="3" borderId="17" xfId="2" applyFont="1" applyFill="1" applyBorder="1" applyAlignment="1" applyProtection="1">
      <alignment horizontal="center" vertical="center"/>
    </xf>
    <xf numFmtId="0" fontId="4" fillId="2" borderId="21" xfId="0" applyFont="1" applyFill="1" applyBorder="1" applyAlignment="1" applyProtection="1">
      <alignment horizontal="center" vertical="center" wrapText="1"/>
    </xf>
    <xf numFmtId="0" fontId="8" fillId="3" borderId="4" xfId="0" applyFont="1" applyFill="1" applyBorder="1" applyAlignment="1" applyProtection="1">
      <alignment horizontal="center" vertical="center" wrapText="1"/>
    </xf>
    <xf numFmtId="0" fontId="8" fillId="3" borderId="17" xfId="0" applyFont="1" applyFill="1" applyBorder="1" applyAlignment="1" applyProtection="1">
      <alignment horizontal="center" vertical="center" wrapText="1"/>
    </xf>
    <xf numFmtId="0" fontId="5" fillId="3" borderId="6" xfId="0" applyFont="1" applyFill="1" applyBorder="1" applyProtection="1"/>
    <xf numFmtId="0" fontId="7" fillId="3" borderId="18" xfId="0" applyFont="1" applyFill="1" applyBorder="1" applyAlignment="1" applyProtection="1">
      <alignment horizontal="center" vertical="center"/>
    </xf>
    <xf numFmtId="0" fontId="7" fillId="3" borderId="18" xfId="0" quotePrefix="1" applyFont="1" applyFill="1" applyBorder="1" applyAlignment="1" applyProtection="1">
      <alignment horizontal="center" vertical="center"/>
    </xf>
    <xf numFmtId="0" fontId="7" fillId="3" borderId="17" xfId="0" applyFont="1" applyFill="1" applyBorder="1" applyAlignment="1" applyProtection="1">
      <alignment horizontal="center" vertical="center"/>
    </xf>
    <xf numFmtId="0" fontId="12" fillId="0" borderId="0" xfId="0" applyFont="1" applyProtection="1">
      <protection locked="0"/>
    </xf>
    <xf numFmtId="44" fontId="7" fillId="6" borderId="7" xfId="2" applyFont="1" applyFill="1" applyBorder="1" applyAlignment="1" applyProtection="1">
      <alignment horizontal="center" vertical="center"/>
      <protection locked="0"/>
    </xf>
    <xf numFmtId="44" fontId="7" fillId="6" borderId="6" xfId="2" applyFont="1" applyFill="1" applyBorder="1" applyAlignment="1" applyProtection="1">
      <alignment horizontal="center" vertical="center"/>
      <protection locked="0"/>
    </xf>
    <xf numFmtId="44" fontId="7" fillId="7" borderId="6" xfId="2" applyFont="1" applyFill="1" applyBorder="1" applyAlignment="1" applyProtection="1">
      <alignment horizontal="center" vertical="center"/>
      <protection locked="0"/>
    </xf>
    <xf numFmtId="44" fontId="7" fillId="7" borderId="7" xfId="2" applyFont="1" applyFill="1" applyBorder="1" applyAlignment="1" applyProtection="1">
      <alignment horizontal="center" vertical="center"/>
      <protection locked="0"/>
    </xf>
    <xf numFmtId="0" fontId="9" fillId="0" borderId="0" xfId="0" applyFont="1" applyProtection="1">
      <protection locked="0"/>
    </xf>
    <xf numFmtId="44" fontId="4" fillId="2" borderId="8" xfId="2" applyFont="1" applyFill="1" applyBorder="1" applyAlignment="1" applyProtection="1">
      <alignment horizontal="center" vertical="center"/>
    </xf>
    <xf numFmtId="0" fontId="4" fillId="2" borderId="9" xfId="0" applyFont="1" applyFill="1" applyBorder="1" applyAlignment="1" applyProtection="1">
      <alignment horizontal="center" vertical="center"/>
    </xf>
    <xf numFmtId="0" fontId="12" fillId="0" borderId="0" xfId="0" applyFont="1" applyAlignment="1" applyProtection="1">
      <alignment horizontal="right"/>
    </xf>
    <xf numFmtId="1" fontId="4" fillId="2" borderId="7" xfId="1" applyNumberFormat="1" applyFont="1" applyFill="1" applyBorder="1" applyAlignment="1" applyProtection="1">
      <alignment horizontal="center" vertical="center"/>
    </xf>
    <xf numFmtId="44" fontId="5" fillId="3" borderId="4" xfId="2" applyFont="1" applyFill="1" applyBorder="1" applyAlignment="1" applyProtection="1">
      <alignment horizontal="center" vertical="center" wrapText="1"/>
    </xf>
    <xf numFmtId="44" fontId="5" fillId="3" borderId="4" xfId="2" applyFont="1" applyFill="1" applyBorder="1" applyAlignment="1" applyProtection="1">
      <alignment horizontal="center" vertical="center"/>
    </xf>
    <xf numFmtId="0" fontId="4" fillId="2" borderId="2" xfId="0" applyFont="1" applyFill="1" applyBorder="1" applyAlignment="1" applyProtection="1">
      <alignment horizontal="left" wrapText="1"/>
    </xf>
    <xf numFmtId="0" fontId="4" fillId="2" borderId="2" xfId="0" applyFont="1" applyFill="1" applyBorder="1" applyAlignment="1" applyProtection="1">
      <alignment horizontal="center" vertical="center" wrapText="1"/>
    </xf>
    <xf numFmtId="0" fontId="7" fillId="3" borderId="6" xfId="0" applyFont="1" applyFill="1" applyBorder="1" applyAlignment="1" applyProtection="1">
      <alignment horizontal="center" vertical="center"/>
    </xf>
  </cellXfs>
  <cellStyles count="3">
    <cellStyle name="Komma" xfId="1" builtinId="3"/>
    <cellStyle name="Standaard" xfId="0" builtinId="0"/>
    <cellStyle name="Valuta" xfId="2" builtinId="4"/>
  </cellStyles>
  <dxfs count="0"/>
  <tableStyles count="0" defaultTableStyle="TableStyleMedium2" defaultPivotStyle="PivotStyleLight16"/>
  <colors>
    <mruColors>
      <color rgb="FFFFFF99"/>
      <color rgb="FFFFFFE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94C78-02B4-47FA-95F1-DB5118A556CE}">
  <sheetPr>
    <tabColor rgb="FF002060"/>
  </sheetPr>
  <dimension ref="A1:F13"/>
  <sheetViews>
    <sheetView workbookViewId="0">
      <selection activeCell="E9" sqref="E9"/>
    </sheetView>
  </sheetViews>
  <sheetFormatPr defaultColWidth="14.28515625" defaultRowHeight="15" x14ac:dyDescent="0.25"/>
  <cols>
    <col min="1" max="1" width="0.85546875" style="10" customWidth="1"/>
    <col min="2" max="2" width="33" style="10" customWidth="1"/>
    <col min="3" max="4" width="20.28515625" style="10" customWidth="1"/>
    <col min="5" max="5" width="21.28515625" style="10" customWidth="1"/>
    <col min="6" max="16384" width="14.28515625" style="10"/>
  </cols>
  <sheetData>
    <row r="1" spans="1:6" ht="6" customHeight="1" thickBot="1" x14ac:dyDescent="0.3">
      <c r="A1" s="9"/>
      <c r="B1" s="9"/>
      <c r="C1" s="13"/>
      <c r="D1" s="13"/>
      <c r="E1" s="13"/>
      <c r="F1" s="9"/>
    </row>
    <row r="2" spans="1:6" ht="34.5" customHeight="1" x14ac:dyDescent="0.25">
      <c r="A2" s="9"/>
      <c r="B2" s="3" t="s">
        <v>0</v>
      </c>
      <c r="C2" s="6" t="s">
        <v>1</v>
      </c>
      <c r="D2" s="6" t="s">
        <v>2</v>
      </c>
      <c r="E2" s="12" t="s">
        <v>3</v>
      </c>
      <c r="F2" s="9"/>
    </row>
    <row r="3" spans="1:6" ht="15.75" customHeight="1" x14ac:dyDescent="0.25">
      <c r="A3" s="11"/>
      <c r="B3" s="2"/>
      <c r="C3" s="7"/>
      <c r="D3" s="7"/>
      <c r="E3" s="4" t="s">
        <v>4</v>
      </c>
      <c r="F3" s="9"/>
    </row>
    <row r="4" spans="1:6" ht="15.75" customHeight="1" x14ac:dyDescent="0.25">
      <c r="A4" s="11"/>
      <c r="B4" s="2"/>
      <c r="C4" s="7"/>
      <c r="D4" s="7"/>
      <c r="E4" s="5"/>
      <c r="F4" s="9"/>
    </row>
    <row r="5" spans="1:6" ht="15.75" customHeight="1" x14ac:dyDescent="0.25">
      <c r="A5" s="9"/>
      <c r="B5" s="1" t="s">
        <v>5</v>
      </c>
      <c r="C5" s="14">
        <f>Implementatiekosten!C33</f>
        <v>0</v>
      </c>
      <c r="D5" s="8"/>
      <c r="E5" s="15">
        <f>C5+D5*6</f>
        <v>0</v>
      </c>
      <c r="F5" s="9"/>
    </row>
    <row r="6" spans="1:6" ht="15.75" customHeight="1" x14ac:dyDescent="0.25">
      <c r="A6" s="9"/>
      <c r="B6" s="1" t="s">
        <v>6</v>
      </c>
      <c r="C6" s="8"/>
      <c r="D6" s="14">
        <f>Transactiekosten!E64</f>
        <v>0</v>
      </c>
      <c r="E6" s="15">
        <f>C6+D6*6</f>
        <v>0</v>
      </c>
      <c r="F6" s="9"/>
    </row>
    <row r="7" spans="1:6" ht="15.75" customHeight="1" x14ac:dyDescent="0.25">
      <c r="A7" s="9"/>
      <c r="B7" s="1" t="s">
        <v>7</v>
      </c>
      <c r="C7" s="8"/>
      <c r="D7" s="14">
        <f>'Periodieke kosten'!E53</f>
        <v>0</v>
      </c>
      <c r="E7" s="15">
        <f>C7+D7*6</f>
        <v>0</v>
      </c>
      <c r="F7" s="9"/>
    </row>
    <row r="8" spans="1:6" ht="15.75" customHeight="1" thickBot="1" x14ac:dyDescent="0.3">
      <c r="A8" s="9"/>
      <c r="B8" s="1"/>
      <c r="C8" s="8"/>
      <c r="D8" s="14"/>
      <c r="E8" s="19"/>
      <c r="F8" s="9"/>
    </row>
    <row r="9" spans="1:6" ht="15.75" customHeight="1" x14ac:dyDescent="0.25">
      <c r="A9" s="9"/>
      <c r="B9" s="16" t="s">
        <v>84</v>
      </c>
      <c r="C9" s="17"/>
      <c r="D9" s="17"/>
      <c r="E9" s="18">
        <f>SUM(E5:E7)</f>
        <v>0</v>
      </c>
      <c r="F9" s="9"/>
    </row>
    <row r="10" spans="1:6" ht="16.5" customHeight="1" x14ac:dyDescent="0.25">
      <c r="A10" s="9"/>
      <c r="B10" s="9" t="s">
        <v>89</v>
      </c>
      <c r="C10" s="9"/>
      <c r="D10" s="9"/>
      <c r="E10" s="9"/>
      <c r="F10" s="9"/>
    </row>
    <row r="11" spans="1:6" x14ac:dyDescent="0.25">
      <c r="A11" s="9"/>
      <c r="B11" s="9"/>
      <c r="C11" s="20"/>
      <c r="D11" s="20"/>
      <c r="E11" s="20"/>
      <c r="F11" s="9"/>
    </row>
    <row r="12" spans="1:6" x14ac:dyDescent="0.25">
      <c r="C12" s="21"/>
      <c r="D12" s="21"/>
      <c r="E12" s="21"/>
    </row>
    <row r="13" spans="1:6" x14ac:dyDescent="0.25">
      <c r="C13" s="21"/>
      <c r="D13" s="21"/>
      <c r="E13" s="21"/>
    </row>
  </sheetData>
  <sheetProtection algorithmName="SHA-512" hashValue="VkI9tR7ISObHdgHeBvytR+ObdqTCXeJ1ysIClV+yY5SVB8dxq4dIE7nAdb2ir7eIYvhBF3BziiS2Iy022fTCvw==" saltValue="x4xSXwJ3RPTYfvbtz+TNvQ=="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sheetPr>
  <dimension ref="A1:J40"/>
  <sheetViews>
    <sheetView showGridLines="0" zoomScale="80" zoomScaleNormal="80" workbookViewId="0">
      <selection activeCell="E22" sqref="E22"/>
    </sheetView>
  </sheetViews>
  <sheetFormatPr defaultColWidth="14.28515625" defaultRowHeight="15" x14ac:dyDescent="0.25"/>
  <cols>
    <col min="1" max="1" width="0.85546875" style="22" customWidth="1"/>
    <col min="2" max="2" width="85.28515625" style="22" bestFit="1" customWidth="1"/>
    <col min="3" max="3" width="21.28515625" style="22" customWidth="1"/>
    <col min="4" max="4" width="14.28515625" style="22"/>
    <col min="5" max="5" width="34.42578125" style="22" customWidth="1"/>
    <col min="6" max="16384" width="14.28515625" style="22"/>
  </cols>
  <sheetData>
    <row r="1" spans="1:10" ht="6" customHeight="1" thickBot="1" x14ac:dyDescent="0.3">
      <c r="A1" s="79"/>
      <c r="B1" s="79"/>
      <c r="C1" s="79"/>
      <c r="D1" s="79"/>
    </row>
    <row r="2" spans="1:10" ht="34.5" customHeight="1" x14ac:dyDescent="0.25">
      <c r="A2" s="79"/>
      <c r="B2" s="122" t="s">
        <v>5</v>
      </c>
      <c r="C2" s="123" t="s">
        <v>3</v>
      </c>
      <c r="D2" s="79"/>
    </row>
    <row r="3" spans="1:10" ht="15.75" customHeight="1" x14ac:dyDescent="0.25">
      <c r="A3" s="110"/>
      <c r="B3" s="58" t="s">
        <v>8</v>
      </c>
      <c r="C3" s="104" t="s">
        <v>4</v>
      </c>
      <c r="D3" s="79"/>
      <c r="E3" s="24" t="s">
        <v>85</v>
      </c>
    </row>
    <row r="4" spans="1:10" ht="15.75" customHeight="1" x14ac:dyDescent="0.25">
      <c r="A4" s="110"/>
      <c r="B4" s="58"/>
      <c r="C4" s="124"/>
      <c r="D4" s="79"/>
      <c r="E4" s="25" t="s">
        <v>87</v>
      </c>
    </row>
    <row r="5" spans="1:10" ht="15.75" customHeight="1" x14ac:dyDescent="0.25">
      <c r="A5" s="110"/>
      <c r="B5" s="58" t="s">
        <v>9</v>
      </c>
      <c r="C5" s="121">
        <f>SUM(C6:C8)</f>
        <v>0</v>
      </c>
      <c r="D5" s="79"/>
    </row>
    <row r="6" spans="1:10" ht="15.75" customHeight="1" x14ac:dyDescent="0.25">
      <c r="A6" s="79"/>
      <c r="B6" s="65" t="s">
        <v>10</v>
      </c>
      <c r="C6" s="111"/>
      <c r="D6" s="79"/>
      <c r="E6" s="27" t="s">
        <v>88</v>
      </c>
      <c r="F6" s="27"/>
      <c r="G6" s="27"/>
      <c r="H6" s="27"/>
      <c r="I6" s="27"/>
      <c r="J6" s="27"/>
    </row>
    <row r="7" spans="1:10" ht="15.75" customHeight="1" x14ac:dyDescent="0.25">
      <c r="A7" s="79"/>
      <c r="B7" s="65" t="s">
        <v>11</v>
      </c>
      <c r="C7" s="111"/>
      <c r="D7" s="79"/>
      <c r="E7" s="27"/>
      <c r="F7" s="27"/>
      <c r="G7" s="27"/>
      <c r="H7" s="27"/>
      <c r="I7" s="27"/>
      <c r="J7" s="27"/>
    </row>
    <row r="8" spans="1:10" ht="15.75" customHeight="1" thickBot="1" x14ac:dyDescent="0.3">
      <c r="A8" s="79"/>
      <c r="B8" s="65" t="s">
        <v>12</v>
      </c>
      <c r="C8" s="111"/>
      <c r="D8" s="79"/>
      <c r="E8" s="27"/>
      <c r="F8" s="27"/>
      <c r="G8" s="27"/>
      <c r="H8" s="27"/>
      <c r="I8" s="27"/>
      <c r="J8" s="27"/>
    </row>
    <row r="9" spans="1:10" ht="15.75" customHeight="1" x14ac:dyDescent="0.25">
      <c r="A9" s="79"/>
      <c r="B9" s="66"/>
      <c r="C9" s="116"/>
      <c r="D9" s="79"/>
      <c r="E9" s="27"/>
      <c r="F9" s="27"/>
      <c r="G9" s="27"/>
      <c r="H9" s="27"/>
      <c r="I9" s="27"/>
      <c r="J9" s="27"/>
    </row>
    <row r="10" spans="1:10" ht="15.75" customHeight="1" x14ac:dyDescent="0.25">
      <c r="A10" s="79"/>
      <c r="B10" s="63"/>
      <c r="C10" s="119"/>
      <c r="D10" s="79"/>
      <c r="E10" s="27"/>
      <c r="F10" s="27"/>
      <c r="G10" s="27"/>
      <c r="H10" s="27"/>
      <c r="I10" s="27"/>
      <c r="J10" s="27"/>
    </row>
    <row r="11" spans="1:10" ht="15.75" customHeight="1" x14ac:dyDescent="0.25">
      <c r="A11" s="79"/>
      <c r="B11" s="58" t="s">
        <v>13</v>
      </c>
      <c r="C11" s="121">
        <f>SUM(C12:C13)</f>
        <v>0</v>
      </c>
      <c r="D11" s="79"/>
      <c r="E11" s="27"/>
      <c r="F11" s="27"/>
      <c r="G11" s="27"/>
      <c r="H11" s="27"/>
      <c r="I11" s="27"/>
      <c r="J11" s="27"/>
    </row>
    <row r="12" spans="1:10" ht="15.75" customHeight="1" x14ac:dyDescent="0.25">
      <c r="A12" s="79"/>
      <c r="B12" s="65" t="s">
        <v>14</v>
      </c>
      <c r="C12" s="111"/>
      <c r="D12" s="79"/>
      <c r="E12" s="27"/>
      <c r="F12" s="27"/>
      <c r="G12" s="27"/>
      <c r="H12" s="27"/>
      <c r="I12" s="27"/>
      <c r="J12" s="27"/>
    </row>
    <row r="13" spans="1:10" ht="15.75" customHeight="1" thickBot="1" x14ac:dyDescent="0.3">
      <c r="A13" s="79"/>
      <c r="B13" s="65" t="s">
        <v>12</v>
      </c>
      <c r="C13" s="111"/>
      <c r="D13" s="79"/>
    </row>
    <row r="14" spans="1:10" ht="15.75" customHeight="1" x14ac:dyDescent="0.25">
      <c r="A14" s="79"/>
      <c r="B14" s="66"/>
      <c r="C14" s="116"/>
      <c r="D14" s="79"/>
    </row>
    <row r="15" spans="1:10" ht="15.75" customHeight="1" x14ac:dyDescent="0.25">
      <c r="A15" s="79"/>
      <c r="B15" s="63"/>
      <c r="C15" s="119"/>
      <c r="D15" s="79"/>
    </row>
    <row r="16" spans="1:10" ht="15.75" customHeight="1" x14ac:dyDescent="0.25">
      <c r="A16" s="79"/>
      <c r="B16" s="58" t="s">
        <v>15</v>
      </c>
      <c r="C16" s="120">
        <f>SUM(C17)</f>
        <v>0</v>
      </c>
      <c r="D16" s="79"/>
    </row>
    <row r="17" spans="1:4" ht="15.75" customHeight="1" thickBot="1" x14ac:dyDescent="0.3">
      <c r="A17" s="79"/>
      <c r="B17" s="65" t="s">
        <v>16</v>
      </c>
      <c r="C17" s="112"/>
      <c r="D17" s="79"/>
    </row>
    <row r="18" spans="1:4" ht="15.75" customHeight="1" x14ac:dyDescent="0.25">
      <c r="A18" s="79"/>
      <c r="B18" s="66"/>
      <c r="C18" s="116"/>
      <c r="D18" s="79"/>
    </row>
    <row r="19" spans="1:4" ht="15.75" customHeight="1" x14ac:dyDescent="0.25">
      <c r="A19" s="79"/>
      <c r="B19" s="63"/>
      <c r="C19" s="119"/>
      <c r="D19" s="79"/>
    </row>
    <row r="20" spans="1:4" ht="15.75" customHeight="1" x14ac:dyDescent="0.25">
      <c r="A20" s="79"/>
      <c r="B20" s="58" t="s">
        <v>17</v>
      </c>
      <c r="C20" s="120">
        <f>SUM(C21:C28)</f>
        <v>0</v>
      </c>
      <c r="D20" s="79"/>
    </row>
    <row r="21" spans="1:4" ht="15.75" customHeight="1" x14ac:dyDescent="0.25">
      <c r="A21" s="79"/>
      <c r="B21" s="36" t="s">
        <v>18</v>
      </c>
      <c r="C21" s="113"/>
      <c r="D21" s="79"/>
    </row>
    <row r="22" spans="1:4" ht="15.75" customHeight="1" x14ac:dyDescent="0.25">
      <c r="A22" s="79"/>
      <c r="B22" s="36" t="s">
        <v>18</v>
      </c>
      <c r="C22" s="114"/>
      <c r="D22" s="79"/>
    </row>
    <row r="23" spans="1:4" ht="15.75" customHeight="1" x14ac:dyDescent="0.25">
      <c r="A23" s="79"/>
      <c r="B23" s="36" t="s">
        <v>18</v>
      </c>
      <c r="C23" s="114"/>
      <c r="D23" s="79"/>
    </row>
    <row r="24" spans="1:4" ht="15.75" customHeight="1" x14ac:dyDescent="0.25">
      <c r="A24" s="79"/>
      <c r="B24" s="36" t="s">
        <v>18</v>
      </c>
      <c r="C24" s="114"/>
      <c r="D24" s="79"/>
    </row>
    <row r="25" spans="1:4" ht="15.75" customHeight="1" x14ac:dyDescent="0.25">
      <c r="A25" s="79"/>
      <c r="B25" s="36" t="s">
        <v>18</v>
      </c>
      <c r="C25" s="114"/>
      <c r="D25" s="79"/>
    </row>
    <row r="26" spans="1:4" ht="15.75" customHeight="1" x14ac:dyDescent="0.25">
      <c r="A26" s="79"/>
      <c r="B26" s="36" t="s">
        <v>18</v>
      </c>
      <c r="C26" s="114"/>
      <c r="D26" s="79"/>
    </row>
    <row r="27" spans="1:4" ht="15.75" customHeight="1" x14ac:dyDescent="0.25">
      <c r="A27" s="79"/>
      <c r="B27" s="36" t="s">
        <v>18</v>
      </c>
      <c r="C27" s="114"/>
      <c r="D27" s="79"/>
    </row>
    <row r="28" spans="1:4" ht="15.75" customHeight="1" thickBot="1" x14ac:dyDescent="0.3">
      <c r="A28" s="79"/>
      <c r="B28" s="36" t="s">
        <v>18</v>
      </c>
      <c r="C28" s="114"/>
      <c r="D28" s="79"/>
    </row>
    <row r="29" spans="1:4" ht="15.75" customHeight="1" x14ac:dyDescent="0.25">
      <c r="A29" s="79"/>
      <c r="B29" s="66"/>
      <c r="C29" s="116"/>
      <c r="D29" s="79"/>
    </row>
    <row r="30" spans="1:4" ht="15.75" customHeight="1" thickBot="1" x14ac:dyDescent="0.3">
      <c r="A30" s="79"/>
      <c r="B30" s="69"/>
      <c r="C30" s="117"/>
      <c r="D30" s="79"/>
    </row>
    <row r="31" spans="1:4" ht="3" customHeight="1" x14ac:dyDescent="0.25">
      <c r="A31" s="79"/>
      <c r="B31" s="90"/>
      <c r="C31" s="90"/>
      <c r="D31" s="79"/>
    </row>
    <row r="32" spans="1:4" x14ac:dyDescent="0.25">
      <c r="A32" s="79"/>
      <c r="B32" s="90"/>
      <c r="C32" s="41"/>
      <c r="D32" s="79"/>
    </row>
    <row r="33" spans="2:3" x14ac:dyDescent="0.25">
      <c r="B33" s="118" t="s">
        <v>90</v>
      </c>
      <c r="C33" s="54">
        <f>C5+C11+C16+C20</f>
        <v>0</v>
      </c>
    </row>
    <row r="34" spans="2:3" x14ac:dyDescent="0.25">
      <c r="B34" s="41"/>
      <c r="C34" s="41"/>
    </row>
    <row r="35" spans="2:3" x14ac:dyDescent="0.25">
      <c r="B35" s="115"/>
    </row>
    <row r="36" spans="2:3" x14ac:dyDescent="0.25">
      <c r="B36" s="115"/>
    </row>
    <row r="37" spans="2:3" x14ac:dyDescent="0.25">
      <c r="B37" s="115"/>
    </row>
    <row r="38" spans="2:3" x14ac:dyDescent="0.25">
      <c r="B38" s="115"/>
    </row>
    <row r="39" spans="2:3" x14ac:dyDescent="0.25">
      <c r="B39" s="115"/>
    </row>
    <row r="40" spans="2:3" x14ac:dyDescent="0.25">
      <c r="B40" s="115"/>
    </row>
  </sheetData>
  <sheetProtection algorithmName="SHA-512" hashValue="Eju//FZ9iITIEHtFI95U+qYkiErY3k+9/fTWIRyStAoCGVeP5yXZQQKiNSGHWvicvJiIpJ7RcOHboJnAUU1tJg==" saltValue="yI/QDAMXpuJV4LG2B9kNBg==" spinCount="100000" sheet="1" objects="1" scenarios="1"/>
  <mergeCells count="1">
    <mergeCell ref="E6:J1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sheetPr>
  <dimension ref="A1:L64"/>
  <sheetViews>
    <sheetView showGridLines="0" zoomScale="80" zoomScaleNormal="80" workbookViewId="0">
      <selection activeCell="B55" sqref="B55"/>
    </sheetView>
  </sheetViews>
  <sheetFormatPr defaultColWidth="14.28515625" defaultRowHeight="15" x14ac:dyDescent="0.25"/>
  <cols>
    <col min="1" max="1" width="0.85546875" style="22" customWidth="1"/>
    <col min="2" max="2" width="94.7109375" style="79" bestFit="1" customWidth="1"/>
    <col min="3" max="4" width="17.7109375" style="79" customWidth="1"/>
    <col min="5" max="5" width="20.28515625" style="79" customWidth="1"/>
    <col min="6" max="6" width="13.7109375" style="22" customWidth="1"/>
    <col min="7" max="7" width="34.28515625" style="22" customWidth="1"/>
    <col min="8" max="16384" width="14.28515625" style="22"/>
  </cols>
  <sheetData>
    <row r="1" spans="1:12" ht="6" customHeight="1" thickBot="1" x14ac:dyDescent="0.3">
      <c r="C1" s="80"/>
    </row>
    <row r="2" spans="1:12" ht="34.5" customHeight="1" x14ac:dyDescent="0.25">
      <c r="B2" s="55" t="s">
        <v>6</v>
      </c>
      <c r="C2" s="103" t="s">
        <v>19</v>
      </c>
      <c r="D2" s="42" t="s">
        <v>3</v>
      </c>
      <c r="E2" s="42" t="s">
        <v>20</v>
      </c>
    </row>
    <row r="3" spans="1:12" ht="15.75" customHeight="1" x14ac:dyDescent="0.25">
      <c r="A3" s="23"/>
      <c r="B3" s="58" t="s">
        <v>21</v>
      </c>
      <c r="C3" s="104" t="s">
        <v>22</v>
      </c>
      <c r="D3" s="105" t="s">
        <v>4</v>
      </c>
      <c r="E3" s="105" t="s">
        <v>4</v>
      </c>
      <c r="G3" s="24" t="s">
        <v>85</v>
      </c>
    </row>
    <row r="4" spans="1:12" ht="15.75" customHeight="1" x14ac:dyDescent="0.25">
      <c r="A4" s="23"/>
      <c r="B4" s="58" t="s">
        <v>23</v>
      </c>
      <c r="C4" s="106"/>
      <c r="D4" s="107"/>
      <c r="E4" s="108" t="s">
        <v>24</v>
      </c>
      <c r="G4" s="25" t="s">
        <v>87</v>
      </c>
    </row>
    <row r="5" spans="1:12" ht="15.75" customHeight="1" x14ac:dyDescent="0.25">
      <c r="A5" s="23"/>
      <c r="B5" s="99" t="s">
        <v>25</v>
      </c>
      <c r="C5" s="95"/>
      <c r="D5" s="109"/>
      <c r="E5" s="102">
        <f>SUM(E7:E20)</f>
        <v>0</v>
      </c>
    </row>
    <row r="6" spans="1:12" ht="15.75" customHeight="1" x14ac:dyDescent="0.25">
      <c r="B6" s="65" t="s">
        <v>26</v>
      </c>
      <c r="C6" s="94"/>
      <c r="D6" s="46"/>
      <c r="E6" s="46"/>
      <c r="G6" s="27" t="s">
        <v>88</v>
      </c>
      <c r="H6" s="27"/>
      <c r="I6" s="27"/>
      <c r="J6" s="27"/>
      <c r="K6" s="27"/>
      <c r="L6" s="27"/>
    </row>
    <row r="7" spans="1:12" ht="15.75" customHeight="1" x14ac:dyDescent="0.25">
      <c r="B7" s="71" t="s">
        <v>27</v>
      </c>
      <c r="C7" s="94">
        <v>3000</v>
      </c>
      <c r="D7" s="81"/>
      <c r="E7" s="46">
        <f>C7*D7</f>
        <v>0</v>
      </c>
      <c r="G7" s="27"/>
      <c r="H7" s="27"/>
      <c r="I7" s="27"/>
      <c r="J7" s="27"/>
      <c r="K7" s="27"/>
      <c r="L7" s="27"/>
    </row>
    <row r="8" spans="1:12" ht="15.75" customHeight="1" x14ac:dyDescent="0.25">
      <c r="A8" s="22" t="s">
        <v>28</v>
      </c>
      <c r="B8" s="71" t="s">
        <v>29</v>
      </c>
      <c r="C8" s="94">
        <v>600000</v>
      </c>
      <c r="D8" s="81"/>
      <c r="E8" s="46">
        <f>C8*D8</f>
        <v>0</v>
      </c>
      <c r="G8" s="27"/>
      <c r="H8" s="27"/>
      <c r="I8" s="27"/>
      <c r="J8" s="27"/>
      <c r="K8" s="27"/>
      <c r="L8" s="27"/>
    </row>
    <row r="9" spans="1:12" ht="15.75" customHeight="1" x14ac:dyDescent="0.25">
      <c r="B9" s="65"/>
      <c r="C9" s="94"/>
      <c r="D9" s="46"/>
      <c r="E9" s="46"/>
      <c r="G9" s="27"/>
      <c r="H9" s="27"/>
      <c r="I9" s="27"/>
      <c r="J9" s="27"/>
      <c r="K9" s="27"/>
      <c r="L9" s="27"/>
    </row>
    <row r="10" spans="1:12" ht="15.75" customHeight="1" x14ac:dyDescent="0.25">
      <c r="B10" s="65" t="s">
        <v>30</v>
      </c>
      <c r="C10" s="94">
        <v>40</v>
      </c>
      <c r="D10" s="81"/>
      <c r="E10" s="46">
        <f t="shared" ref="E10" si="0">C10*D10</f>
        <v>0</v>
      </c>
      <c r="G10" s="27"/>
      <c r="H10" s="27"/>
      <c r="I10" s="27"/>
      <c r="J10" s="27"/>
      <c r="K10" s="27"/>
      <c r="L10" s="27"/>
    </row>
    <row r="11" spans="1:12" ht="15.75" customHeight="1" x14ac:dyDescent="0.25">
      <c r="B11" s="65"/>
      <c r="C11" s="94"/>
      <c r="D11" s="46"/>
      <c r="E11" s="46"/>
      <c r="G11" s="27"/>
      <c r="H11" s="27"/>
      <c r="I11" s="27"/>
      <c r="J11" s="27"/>
      <c r="K11" s="27"/>
      <c r="L11" s="27"/>
    </row>
    <row r="12" spans="1:12" ht="15.75" customHeight="1" x14ac:dyDescent="0.25">
      <c r="B12" s="65" t="s">
        <v>31</v>
      </c>
      <c r="C12" s="94"/>
      <c r="D12" s="46"/>
      <c r="E12" s="46"/>
      <c r="G12" s="27"/>
      <c r="H12" s="27"/>
      <c r="I12" s="27"/>
      <c r="J12" s="27"/>
      <c r="K12" s="27"/>
      <c r="L12" s="27"/>
    </row>
    <row r="13" spans="1:12" ht="15.75" customHeight="1" x14ac:dyDescent="0.25">
      <c r="B13" s="71" t="s">
        <v>27</v>
      </c>
      <c r="C13" s="94">
        <v>36</v>
      </c>
      <c r="D13" s="81"/>
      <c r="E13" s="46">
        <f>C13*D13</f>
        <v>0</v>
      </c>
    </row>
    <row r="14" spans="1:12" ht="15.75" customHeight="1" x14ac:dyDescent="0.25">
      <c r="B14" s="71" t="s">
        <v>29</v>
      </c>
      <c r="C14" s="94">
        <v>11000</v>
      </c>
      <c r="D14" s="81"/>
      <c r="E14" s="46">
        <f>C14*D14</f>
        <v>0</v>
      </c>
    </row>
    <row r="15" spans="1:12" ht="15.75" customHeight="1" x14ac:dyDescent="0.25">
      <c r="B15" s="71"/>
      <c r="C15" s="94"/>
      <c r="D15" s="46"/>
      <c r="E15" s="46"/>
    </row>
    <row r="16" spans="1:12" ht="15.75" customHeight="1" x14ac:dyDescent="0.25">
      <c r="B16" s="65" t="s">
        <v>32</v>
      </c>
      <c r="C16" s="94">
        <v>1500</v>
      </c>
      <c r="D16" s="81"/>
      <c r="E16" s="46">
        <f t="shared" ref="E16:E20" si="1">C16*D16</f>
        <v>0</v>
      </c>
    </row>
    <row r="17" spans="1:5" ht="15.75" customHeight="1" x14ac:dyDescent="0.25">
      <c r="B17" s="65"/>
      <c r="C17" s="94"/>
      <c r="D17" s="46"/>
      <c r="E17" s="46"/>
    </row>
    <row r="18" spans="1:5" ht="15.75" customHeight="1" x14ac:dyDescent="0.25">
      <c r="B18" s="65" t="s">
        <v>33</v>
      </c>
      <c r="C18" s="94">
        <v>0</v>
      </c>
      <c r="D18" s="81"/>
      <c r="E18" s="46">
        <f t="shared" ref="E18" si="2">C18*D18</f>
        <v>0</v>
      </c>
    </row>
    <row r="19" spans="1:5" ht="15.75" customHeight="1" x14ac:dyDescent="0.25">
      <c r="B19" s="65"/>
      <c r="C19" s="94"/>
      <c r="D19" s="46"/>
      <c r="E19" s="46"/>
    </row>
    <row r="20" spans="1:5" ht="15.6" customHeight="1" x14ac:dyDescent="0.25">
      <c r="B20" s="65" t="s">
        <v>34</v>
      </c>
      <c r="C20" s="94">
        <v>35</v>
      </c>
      <c r="D20" s="81"/>
      <c r="E20" s="46">
        <f t="shared" si="1"/>
        <v>0</v>
      </c>
    </row>
    <row r="21" spans="1:5" ht="15.75" customHeight="1" x14ac:dyDescent="0.25">
      <c r="B21" s="66"/>
      <c r="C21" s="86"/>
      <c r="D21" s="87"/>
      <c r="E21" s="87"/>
    </row>
    <row r="22" spans="1:5" ht="15.75" customHeight="1" x14ac:dyDescent="0.25">
      <c r="B22" s="63"/>
      <c r="C22" s="88"/>
      <c r="D22" s="89"/>
      <c r="E22" s="89"/>
    </row>
    <row r="23" spans="1:5" ht="15.75" customHeight="1" x14ac:dyDescent="0.25">
      <c r="B23" s="99" t="s">
        <v>35</v>
      </c>
      <c r="C23" s="95"/>
      <c r="D23" s="96"/>
      <c r="E23" s="102">
        <f>SUM(E24:E28)</f>
        <v>0</v>
      </c>
    </row>
    <row r="24" spans="1:5" ht="15.75" customHeight="1" x14ac:dyDescent="0.25">
      <c r="B24" s="65" t="s">
        <v>36</v>
      </c>
      <c r="C24" s="94"/>
      <c r="D24" s="46"/>
      <c r="E24" s="46"/>
    </row>
    <row r="25" spans="1:5" ht="15.75" customHeight="1" x14ac:dyDescent="0.25">
      <c r="B25" s="71" t="s">
        <v>27</v>
      </c>
      <c r="C25" s="94">
        <v>135</v>
      </c>
      <c r="D25" s="81"/>
      <c r="E25" s="46">
        <f t="shared" ref="E25" si="3">C25*D25</f>
        <v>0</v>
      </c>
    </row>
    <row r="26" spans="1:5" ht="15.75" customHeight="1" x14ac:dyDescent="0.25">
      <c r="B26" s="71" t="s">
        <v>29</v>
      </c>
      <c r="C26" s="94"/>
      <c r="D26" s="46"/>
      <c r="E26" s="46"/>
    </row>
    <row r="27" spans="1:5" ht="15.75" customHeight="1" x14ac:dyDescent="0.25">
      <c r="B27" s="65" t="s">
        <v>37</v>
      </c>
      <c r="C27" s="94">
        <v>3300</v>
      </c>
      <c r="D27" s="81"/>
      <c r="E27" s="46">
        <f t="shared" ref="E27:E28" si="4">C27*D27</f>
        <v>0</v>
      </c>
    </row>
    <row r="28" spans="1:5" ht="15.75" customHeight="1" thickBot="1" x14ac:dyDescent="0.3">
      <c r="B28" s="65" t="s">
        <v>38</v>
      </c>
      <c r="C28" s="94">
        <v>150</v>
      </c>
      <c r="D28" s="81"/>
      <c r="E28" s="46">
        <f t="shared" si="4"/>
        <v>0</v>
      </c>
    </row>
    <row r="29" spans="1:5" ht="15.75" customHeight="1" x14ac:dyDescent="0.25">
      <c r="B29" s="63"/>
      <c r="C29" s="88"/>
      <c r="D29" s="87"/>
      <c r="E29" s="87"/>
    </row>
    <row r="30" spans="1:5" ht="15.75" customHeight="1" x14ac:dyDescent="0.25">
      <c r="B30" s="63"/>
      <c r="C30" s="88"/>
      <c r="D30" s="89"/>
      <c r="E30" s="89"/>
    </row>
    <row r="31" spans="1:5" ht="15.75" customHeight="1" x14ac:dyDescent="0.25">
      <c r="B31" s="58" t="s">
        <v>39</v>
      </c>
      <c r="C31" s="100"/>
      <c r="D31" s="101"/>
      <c r="E31" s="101"/>
    </row>
    <row r="32" spans="1:5" ht="15.75" customHeight="1" x14ac:dyDescent="0.25">
      <c r="A32" s="23"/>
      <c r="B32" s="99" t="s">
        <v>25</v>
      </c>
      <c r="C32" s="95"/>
      <c r="D32" s="101"/>
      <c r="E32" s="97">
        <f>SUM(E33:E45)</f>
        <v>0</v>
      </c>
    </row>
    <row r="33" spans="2:5" ht="15.75" customHeight="1" x14ac:dyDescent="0.25">
      <c r="B33" s="65" t="s">
        <v>40</v>
      </c>
      <c r="C33" s="94"/>
      <c r="D33" s="46"/>
      <c r="E33" s="46"/>
    </row>
    <row r="34" spans="2:5" ht="15.75" customHeight="1" x14ac:dyDescent="0.25">
      <c r="B34" s="71" t="s">
        <v>27</v>
      </c>
      <c r="C34" s="94">
        <v>700</v>
      </c>
      <c r="D34" s="81"/>
      <c r="E34" s="46">
        <f t="shared" ref="E34" si="5">C34*D34</f>
        <v>0</v>
      </c>
    </row>
    <row r="35" spans="2:5" ht="15.75" customHeight="1" x14ac:dyDescent="0.25">
      <c r="B35" s="71" t="s">
        <v>29</v>
      </c>
      <c r="C35" s="94">
        <v>5500000</v>
      </c>
      <c r="D35" s="81"/>
      <c r="E35" s="46">
        <f>C35*D35</f>
        <v>0</v>
      </c>
    </row>
    <row r="36" spans="2:5" ht="15.75" customHeight="1" x14ac:dyDescent="0.25">
      <c r="B36" s="71" t="s">
        <v>41</v>
      </c>
      <c r="C36" s="94">
        <v>42000</v>
      </c>
      <c r="D36" s="81"/>
      <c r="E36" s="46">
        <f>C36*D36</f>
        <v>0</v>
      </c>
    </row>
    <row r="37" spans="2:5" ht="15.75" customHeight="1" x14ac:dyDescent="0.25">
      <c r="B37" s="71" t="s">
        <v>42</v>
      </c>
      <c r="C37" s="94">
        <v>12000</v>
      </c>
      <c r="D37" s="81"/>
      <c r="E37" s="46">
        <f>C37*D37</f>
        <v>0</v>
      </c>
    </row>
    <row r="38" spans="2:5" ht="15.75" customHeight="1" x14ac:dyDescent="0.25">
      <c r="B38" s="71" t="s">
        <v>43</v>
      </c>
      <c r="C38" s="94">
        <v>110000</v>
      </c>
      <c r="D38" s="81"/>
      <c r="E38" s="46">
        <f>C38*D38</f>
        <v>0</v>
      </c>
    </row>
    <row r="39" spans="2:5" ht="15.75" customHeight="1" x14ac:dyDescent="0.25">
      <c r="B39" s="71" t="s">
        <v>44</v>
      </c>
      <c r="C39" s="94">
        <v>50000</v>
      </c>
      <c r="D39" s="81"/>
      <c r="E39" s="46">
        <f>C39*D39</f>
        <v>0</v>
      </c>
    </row>
    <row r="40" spans="2:5" ht="15.75" customHeight="1" x14ac:dyDescent="0.25">
      <c r="B40" s="65"/>
      <c r="C40" s="94"/>
      <c r="D40" s="46"/>
      <c r="E40" s="46"/>
    </row>
    <row r="41" spans="2:5" ht="15.75" customHeight="1" x14ac:dyDescent="0.25">
      <c r="B41" s="65" t="s">
        <v>45</v>
      </c>
      <c r="C41" s="94">
        <v>5000000</v>
      </c>
      <c r="D41" s="81"/>
      <c r="E41" s="46">
        <f t="shared" ref="E41" si="6">C41*D41</f>
        <v>0</v>
      </c>
    </row>
    <row r="42" spans="2:5" ht="15.75" customHeight="1" x14ac:dyDescent="0.25">
      <c r="B42" s="65"/>
      <c r="C42" s="94"/>
      <c r="D42" s="46"/>
      <c r="E42" s="46"/>
    </row>
    <row r="43" spans="2:5" ht="15.75" customHeight="1" x14ac:dyDescent="0.25">
      <c r="B43" s="65" t="s">
        <v>46</v>
      </c>
      <c r="C43" s="94">
        <v>36</v>
      </c>
      <c r="D43" s="81"/>
      <c r="E43" s="46">
        <f t="shared" ref="E43:E45" si="7">C43*D43</f>
        <v>0</v>
      </c>
    </row>
    <row r="44" spans="2:5" ht="15.75" customHeight="1" x14ac:dyDescent="0.25">
      <c r="B44" s="65" t="s">
        <v>47</v>
      </c>
      <c r="C44" s="94">
        <v>500000</v>
      </c>
      <c r="D44" s="81"/>
      <c r="E44" s="46">
        <f t="shared" si="7"/>
        <v>0</v>
      </c>
    </row>
    <row r="45" spans="2:5" ht="15.75" customHeight="1" thickBot="1" x14ac:dyDescent="0.3">
      <c r="B45" s="65" t="s">
        <v>48</v>
      </c>
      <c r="C45" s="94">
        <v>0</v>
      </c>
      <c r="D45" s="81"/>
      <c r="E45" s="46">
        <f t="shared" si="7"/>
        <v>0</v>
      </c>
    </row>
    <row r="46" spans="2:5" ht="15.75" customHeight="1" x14ac:dyDescent="0.25">
      <c r="B46" s="66"/>
      <c r="C46" s="86"/>
      <c r="D46" s="87"/>
      <c r="E46" s="87"/>
    </row>
    <row r="47" spans="2:5" ht="15.75" customHeight="1" x14ac:dyDescent="0.25">
      <c r="B47" s="63"/>
      <c r="C47" s="88"/>
      <c r="D47" s="89"/>
      <c r="E47" s="89"/>
    </row>
    <row r="48" spans="2:5" ht="15.75" customHeight="1" x14ac:dyDescent="0.25">
      <c r="B48" s="99" t="s">
        <v>35</v>
      </c>
      <c r="C48" s="95"/>
      <c r="D48" s="96"/>
      <c r="E48" s="97">
        <f>SUM(E49:E49)</f>
        <v>0</v>
      </c>
    </row>
    <row r="49" spans="2:5" ht="15.75" customHeight="1" thickBot="1" x14ac:dyDescent="0.3">
      <c r="B49" s="98" t="s">
        <v>49</v>
      </c>
      <c r="C49" s="94">
        <v>400</v>
      </c>
      <c r="D49" s="81"/>
      <c r="E49" s="46">
        <f t="shared" ref="E49" si="8">C49*D49</f>
        <v>0</v>
      </c>
    </row>
    <row r="50" spans="2:5" ht="15.75" customHeight="1" x14ac:dyDescent="0.25">
      <c r="B50" s="66"/>
      <c r="C50" s="86"/>
      <c r="D50" s="87"/>
      <c r="E50" s="87"/>
    </row>
    <row r="51" spans="2:5" ht="15.75" customHeight="1" thickBot="1" x14ac:dyDescent="0.3">
      <c r="B51" s="69"/>
      <c r="C51" s="88"/>
      <c r="D51" s="89"/>
      <c r="E51" s="89"/>
    </row>
    <row r="52" spans="2:5" ht="15.75" customHeight="1" x14ac:dyDescent="0.25">
      <c r="B52" s="58" t="s">
        <v>50</v>
      </c>
      <c r="C52" s="95"/>
      <c r="D52" s="96"/>
      <c r="E52" s="97">
        <f>SUM(E53:E60)</f>
        <v>0</v>
      </c>
    </row>
    <row r="53" spans="2:5" ht="15.75" customHeight="1" x14ac:dyDescent="0.25">
      <c r="B53" s="74" t="s">
        <v>51</v>
      </c>
      <c r="C53" s="94">
        <v>400000</v>
      </c>
      <c r="D53" s="82"/>
      <c r="E53" s="93">
        <f>C53*D53</f>
        <v>0</v>
      </c>
    </row>
    <row r="54" spans="2:5" ht="15.75" customHeight="1" x14ac:dyDescent="0.25">
      <c r="B54" s="36" t="s">
        <v>18</v>
      </c>
      <c r="C54" s="83"/>
      <c r="D54" s="84"/>
      <c r="E54" s="92">
        <f t="shared" ref="E54:E60" si="9">C54*D54</f>
        <v>0</v>
      </c>
    </row>
    <row r="55" spans="2:5" ht="15.75" customHeight="1" x14ac:dyDescent="0.25">
      <c r="B55" s="36" t="s">
        <v>18</v>
      </c>
      <c r="C55" s="83"/>
      <c r="D55" s="84"/>
      <c r="E55" s="92">
        <f t="shared" si="9"/>
        <v>0</v>
      </c>
    </row>
    <row r="56" spans="2:5" ht="15.75" customHeight="1" x14ac:dyDescent="0.25">
      <c r="B56" s="36" t="s">
        <v>18</v>
      </c>
      <c r="C56" s="83"/>
      <c r="D56" s="84"/>
      <c r="E56" s="92">
        <f t="shared" si="9"/>
        <v>0</v>
      </c>
    </row>
    <row r="57" spans="2:5" ht="15.75" customHeight="1" x14ac:dyDescent="0.25">
      <c r="B57" s="36" t="s">
        <v>18</v>
      </c>
      <c r="C57" s="83"/>
      <c r="D57" s="84"/>
      <c r="E57" s="92">
        <f t="shared" si="9"/>
        <v>0</v>
      </c>
    </row>
    <row r="58" spans="2:5" ht="15.75" customHeight="1" x14ac:dyDescent="0.25">
      <c r="B58" s="36" t="s">
        <v>18</v>
      </c>
      <c r="C58" s="83"/>
      <c r="D58" s="84"/>
      <c r="E58" s="92">
        <f t="shared" si="9"/>
        <v>0</v>
      </c>
    </row>
    <row r="59" spans="2:5" ht="15.75" customHeight="1" x14ac:dyDescent="0.25">
      <c r="B59" s="36" t="s">
        <v>18</v>
      </c>
      <c r="C59" s="83"/>
      <c r="D59" s="84"/>
      <c r="E59" s="92">
        <f t="shared" si="9"/>
        <v>0</v>
      </c>
    </row>
    <row r="60" spans="2:5" ht="15.75" customHeight="1" thickBot="1" x14ac:dyDescent="0.3">
      <c r="B60" s="36" t="s">
        <v>18</v>
      </c>
      <c r="C60" s="83"/>
      <c r="D60" s="85"/>
      <c r="E60" s="46">
        <f t="shared" si="9"/>
        <v>0</v>
      </c>
    </row>
    <row r="61" spans="2:5" ht="15.75" customHeight="1" x14ac:dyDescent="0.25">
      <c r="B61" s="66"/>
      <c r="C61" s="86"/>
      <c r="D61" s="87"/>
      <c r="E61" s="87"/>
    </row>
    <row r="62" spans="2:5" ht="15.75" customHeight="1" thickBot="1" x14ac:dyDescent="0.3">
      <c r="B62" s="69"/>
      <c r="C62" s="88"/>
      <c r="D62" s="89"/>
      <c r="E62" s="89"/>
    </row>
    <row r="63" spans="2:5" x14ac:dyDescent="0.25">
      <c r="B63" s="90"/>
      <c r="C63" s="90"/>
      <c r="D63" s="90"/>
      <c r="E63" s="90"/>
    </row>
    <row r="64" spans="2:5" x14ac:dyDescent="0.25">
      <c r="B64" s="90"/>
      <c r="C64" s="90"/>
      <c r="D64" s="91" t="s">
        <v>52</v>
      </c>
      <c r="E64" s="54">
        <f>E5+E23+E32+E48+E52</f>
        <v>0</v>
      </c>
    </row>
  </sheetData>
  <sheetProtection algorithmName="SHA-512" hashValue="i1ARudezcQ2UJ8fYGfXsj1DquwTc3axAEbb0YdRXppCWaJVn03fa2xZgO6m5IxTOR6etxQgxGCsYciCPtXKkIw==" saltValue="Xbtp2m3oyGtTdJFW/5cOFA==" spinCount="100000" sheet="1" objects="1" scenarios="1"/>
  <mergeCells count="1">
    <mergeCell ref="G6:L1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59999389629810485"/>
  </sheetPr>
  <dimension ref="A1:L53"/>
  <sheetViews>
    <sheetView showGridLines="0" tabSelected="1" zoomScale="80" zoomScaleNormal="80" workbookViewId="0">
      <selection activeCell="G43" sqref="G43"/>
    </sheetView>
  </sheetViews>
  <sheetFormatPr defaultColWidth="14.28515625" defaultRowHeight="15" x14ac:dyDescent="0.25"/>
  <cols>
    <col min="1" max="1" width="0.85546875" style="22" customWidth="1"/>
    <col min="2" max="2" width="85.28515625" style="22" bestFit="1" customWidth="1"/>
    <col min="3" max="4" width="21.42578125" style="22" customWidth="1"/>
    <col min="5" max="5" width="21.42578125" style="41" customWidth="1"/>
    <col min="6" max="6" width="23.5703125" style="22" customWidth="1"/>
    <col min="7" max="7" width="34.140625" style="22" customWidth="1"/>
    <col min="8" max="16384" width="14.28515625" style="22"/>
  </cols>
  <sheetData>
    <row r="1" spans="1:12" ht="6" customHeight="1" thickBot="1" x14ac:dyDescent="0.3"/>
    <row r="2" spans="1:12" ht="53.25" customHeight="1" x14ac:dyDescent="0.25">
      <c r="B2" s="55" t="s">
        <v>7</v>
      </c>
      <c r="C2" s="56" t="s">
        <v>53</v>
      </c>
      <c r="D2" s="57" t="s">
        <v>54</v>
      </c>
      <c r="E2" s="42" t="s">
        <v>55</v>
      </c>
    </row>
    <row r="3" spans="1:12" ht="15.75" customHeight="1" x14ac:dyDescent="0.25">
      <c r="A3" s="23"/>
      <c r="B3" s="58" t="s">
        <v>86</v>
      </c>
      <c r="C3" s="59" t="s">
        <v>22</v>
      </c>
      <c r="D3" s="43" t="s">
        <v>4</v>
      </c>
      <c r="E3" s="43" t="s">
        <v>4</v>
      </c>
      <c r="G3" s="24" t="s">
        <v>85</v>
      </c>
    </row>
    <row r="4" spans="1:12" ht="15.75" customHeight="1" x14ac:dyDescent="0.25">
      <c r="A4" s="23"/>
      <c r="B4" s="58"/>
      <c r="C4" s="60"/>
      <c r="D4" s="44"/>
      <c r="E4" s="44"/>
      <c r="G4" s="25" t="s">
        <v>87</v>
      </c>
    </row>
    <row r="5" spans="1:12" ht="15.75" customHeight="1" x14ac:dyDescent="0.25">
      <c r="A5" s="23"/>
      <c r="B5" s="58" t="s">
        <v>56</v>
      </c>
      <c r="C5" s="61"/>
      <c r="D5" s="45"/>
      <c r="E5" s="45">
        <f>SUM(E6:E6)</f>
        <v>0</v>
      </c>
    </row>
    <row r="6" spans="1:12" ht="15.75" customHeight="1" thickBot="1" x14ac:dyDescent="0.3">
      <c r="B6" s="65" t="s">
        <v>57</v>
      </c>
      <c r="C6" s="62">
        <v>18</v>
      </c>
      <c r="D6" s="26"/>
      <c r="E6" s="46">
        <f>C6*D6*12</f>
        <v>0</v>
      </c>
      <c r="G6" s="27" t="s">
        <v>88</v>
      </c>
      <c r="H6" s="27"/>
      <c r="I6" s="27"/>
      <c r="J6" s="27"/>
      <c r="K6" s="27"/>
      <c r="L6" s="27"/>
    </row>
    <row r="7" spans="1:12" ht="15.75" customHeight="1" x14ac:dyDescent="0.25">
      <c r="B7" s="66"/>
      <c r="C7" s="67"/>
      <c r="D7" s="47"/>
      <c r="E7" s="47"/>
      <c r="G7" s="27"/>
      <c r="H7" s="27"/>
      <c r="I7" s="27"/>
      <c r="J7" s="27"/>
      <c r="K7" s="27"/>
      <c r="L7" s="27"/>
    </row>
    <row r="8" spans="1:12" ht="15.75" customHeight="1" x14ac:dyDescent="0.25">
      <c r="B8" s="63"/>
      <c r="C8" s="64"/>
      <c r="D8" s="48"/>
      <c r="E8" s="48"/>
      <c r="G8" s="27"/>
      <c r="H8" s="27"/>
      <c r="I8" s="27"/>
      <c r="J8" s="27"/>
      <c r="K8" s="27"/>
      <c r="L8" s="27"/>
    </row>
    <row r="9" spans="1:12" ht="15.75" customHeight="1" x14ac:dyDescent="0.25">
      <c r="B9" s="58" t="s">
        <v>58</v>
      </c>
      <c r="C9" s="61"/>
      <c r="D9" s="45"/>
      <c r="E9" s="45">
        <f>SUM(E10:E11)</f>
        <v>0</v>
      </c>
      <c r="G9" s="27"/>
      <c r="H9" s="27"/>
      <c r="I9" s="27"/>
      <c r="J9" s="27"/>
      <c r="K9" s="27"/>
      <c r="L9" s="27"/>
    </row>
    <row r="10" spans="1:12" ht="15.75" customHeight="1" x14ac:dyDescent="0.25">
      <c r="B10" s="65" t="s">
        <v>59</v>
      </c>
      <c r="C10" s="62">
        <v>5</v>
      </c>
      <c r="D10" s="26"/>
      <c r="E10" s="49">
        <f>C10*D10*12</f>
        <v>0</v>
      </c>
      <c r="G10" s="27"/>
      <c r="H10" s="27"/>
      <c r="I10" s="27"/>
      <c r="J10" s="27"/>
      <c r="K10" s="27"/>
      <c r="L10" s="27"/>
    </row>
    <row r="11" spans="1:12" ht="15.75" customHeight="1" x14ac:dyDescent="0.25">
      <c r="A11" s="22" t="s">
        <v>60</v>
      </c>
      <c r="B11" s="65" t="s">
        <v>61</v>
      </c>
      <c r="C11" s="62">
        <v>5</v>
      </c>
      <c r="D11" s="26"/>
      <c r="E11" s="46">
        <f>C11*D11*12</f>
        <v>0</v>
      </c>
      <c r="G11" s="27"/>
      <c r="H11" s="27"/>
      <c r="I11" s="27"/>
      <c r="J11" s="27"/>
      <c r="K11" s="27"/>
      <c r="L11" s="27"/>
    </row>
    <row r="12" spans="1:12" ht="15.75" customHeight="1" x14ac:dyDescent="0.25">
      <c r="B12" s="65" t="s">
        <v>62</v>
      </c>
      <c r="C12" s="62">
        <v>30</v>
      </c>
      <c r="D12" s="26"/>
      <c r="E12" s="46">
        <f>C12*D12*12</f>
        <v>0</v>
      </c>
      <c r="G12" s="27"/>
      <c r="H12" s="27"/>
      <c r="I12" s="27"/>
      <c r="J12" s="27"/>
      <c r="K12" s="27"/>
      <c r="L12" s="27"/>
    </row>
    <row r="13" spans="1:12" ht="15.75" customHeight="1" x14ac:dyDescent="0.25">
      <c r="B13" s="66"/>
      <c r="C13" s="67"/>
      <c r="D13" s="47"/>
      <c r="E13" s="47"/>
    </row>
    <row r="14" spans="1:12" ht="15.75" customHeight="1" x14ac:dyDescent="0.25">
      <c r="B14" s="63"/>
      <c r="C14" s="64"/>
      <c r="D14" s="48"/>
      <c r="E14" s="48"/>
    </row>
    <row r="15" spans="1:12" ht="15.75" customHeight="1" x14ac:dyDescent="0.25">
      <c r="B15" s="58" t="s">
        <v>63</v>
      </c>
      <c r="C15" s="61"/>
      <c r="D15" s="45"/>
      <c r="E15" s="45">
        <f>SUM(E16:E17)</f>
        <v>0</v>
      </c>
    </row>
    <row r="16" spans="1:12" ht="15.75" customHeight="1" x14ac:dyDescent="0.25">
      <c r="B16" s="65" t="s">
        <v>64</v>
      </c>
      <c r="C16" s="62">
        <f>18*20</f>
        <v>360</v>
      </c>
      <c r="D16" s="26"/>
      <c r="E16" s="46">
        <f>C16*D16*12</f>
        <v>0</v>
      </c>
    </row>
    <row r="17" spans="2:5" ht="15.75" customHeight="1" thickBot="1" x14ac:dyDescent="0.3">
      <c r="B17" s="65" t="s">
        <v>65</v>
      </c>
      <c r="C17" s="62">
        <f>60*20</f>
        <v>1200</v>
      </c>
      <c r="D17" s="26"/>
      <c r="E17" s="46">
        <f>C17*D17*12</f>
        <v>0</v>
      </c>
    </row>
    <row r="18" spans="2:5" ht="15.75" customHeight="1" x14ac:dyDescent="0.25">
      <c r="B18" s="66"/>
      <c r="C18" s="67"/>
      <c r="D18" s="47"/>
      <c r="E18" s="47"/>
    </row>
    <row r="19" spans="2:5" ht="15.75" customHeight="1" x14ac:dyDescent="0.25">
      <c r="B19" s="63"/>
      <c r="C19" s="64"/>
      <c r="D19" s="48"/>
      <c r="E19" s="48"/>
    </row>
    <row r="20" spans="2:5" ht="15.75" customHeight="1" x14ac:dyDescent="0.25">
      <c r="B20" s="58" t="s">
        <v>66</v>
      </c>
      <c r="C20" s="61"/>
      <c r="D20" s="45"/>
      <c r="E20" s="45">
        <f>SUM(E21:E25)</f>
        <v>0</v>
      </c>
    </row>
    <row r="21" spans="2:5" ht="15.75" customHeight="1" x14ac:dyDescent="0.25">
      <c r="B21" s="65" t="s">
        <v>67</v>
      </c>
      <c r="C21" s="62">
        <f t="shared" ref="C21:C26" si="0">18*20</f>
        <v>360</v>
      </c>
      <c r="D21" s="26"/>
      <c r="E21" s="46">
        <f t="shared" ref="E21:E26" si="1">C21*D21*12</f>
        <v>0</v>
      </c>
    </row>
    <row r="22" spans="2:5" ht="15.75" customHeight="1" x14ac:dyDescent="0.25">
      <c r="B22" s="65" t="s">
        <v>68</v>
      </c>
      <c r="C22" s="62">
        <f t="shared" si="0"/>
        <v>360</v>
      </c>
      <c r="D22" s="26"/>
      <c r="E22" s="46">
        <f t="shared" si="1"/>
        <v>0</v>
      </c>
    </row>
    <row r="23" spans="2:5" ht="15.75" customHeight="1" x14ac:dyDescent="0.25">
      <c r="B23" s="65" t="s">
        <v>69</v>
      </c>
      <c r="C23" s="62">
        <f t="shared" si="0"/>
        <v>360</v>
      </c>
      <c r="D23" s="26"/>
      <c r="E23" s="46">
        <f t="shared" si="1"/>
        <v>0</v>
      </c>
    </row>
    <row r="24" spans="2:5" ht="15.75" customHeight="1" x14ac:dyDescent="0.25">
      <c r="B24" s="65" t="s">
        <v>70</v>
      </c>
      <c r="C24" s="62">
        <f t="shared" si="0"/>
        <v>360</v>
      </c>
      <c r="D24" s="26"/>
      <c r="E24" s="46">
        <f t="shared" si="1"/>
        <v>0</v>
      </c>
    </row>
    <row r="25" spans="2:5" ht="15.75" customHeight="1" thickBot="1" x14ac:dyDescent="0.3">
      <c r="B25" s="65" t="s">
        <v>71</v>
      </c>
      <c r="C25" s="62">
        <f t="shared" si="0"/>
        <v>360</v>
      </c>
      <c r="D25" s="26"/>
      <c r="E25" s="46">
        <f t="shared" si="1"/>
        <v>0</v>
      </c>
    </row>
    <row r="26" spans="2:5" ht="15.75" customHeight="1" x14ac:dyDescent="0.25">
      <c r="B26" s="65" t="s">
        <v>72</v>
      </c>
      <c r="C26" s="62">
        <f t="shared" si="0"/>
        <v>360</v>
      </c>
      <c r="D26" s="26"/>
      <c r="E26" s="46">
        <f t="shared" si="1"/>
        <v>0</v>
      </c>
    </row>
    <row r="27" spans="2:5" ht="15.75" customHeight="1" x14ac:dyDescent="0.25">
      <c r="B27" s="66"/>
      <c r="C27" s="68"/>
      <c r="D27" s="50"/>
      <c r="E27" s="50"/>
    </row>
    <row r="28" spans="2:5" ht="15.75" customHeight="1" thickBot="1" x14ac:dyDescent="0.3">
      <c r="B28" s="69"/>
      <c r="C28" s="70"/>
      <c r="D28" s="51"/>
      <c r="E28" s="51"/>
    </row>
    <row r="29" spans="2:5" ht="15.75" customHeight="1" x14ac:dyDescent="0.25">
      <c r="B29" s="58" t="s">
        <v>73</v>
      </c>
      <c r="C29" s="61"/>
      <c r="D29" s="45"/>
      <c r="E29" s="45">
        <f>SUM(E30,E32)</f>
        <v>0</v>
      </c>
    </row>
    <row r="30" spans="2:5" ht="15.75" customHeight="1" x14ac:dyDescent="0.25">
      <c r="B30" s="65" t="s">
        <v>74</v>
      </c>
      <c r="C30" s="62">
        <v>1</v>
      </c>
      <c r="D30" s="26"/>
      <c r="E30" s="46">
        <f>C30*D30*12</f>
        <v>0</v>
      </c>
    </row>
    <row r="31" spans="2:5" ht="15.75" customHeight="1" x14ac:dyDescent="0.25">
      <c r="B31" s="71" t="s">
        <v>75</v>
      </c>
      <c r="C31" s="62">
        <v>17</v>
      </c>
      <c r="D31" s="26"/>
      <c r="E31" s="46">
        <f>C31*D31*12</f>
        <v>0</v>
      </c>
    </row>
    <row r="32" spans="2:5" ht="15.75" customHeight="1" thickBot="1" x14ac:dyDescent="0.3">
      <c r="B32" s="65" t="s">
        <v>76</v>
      </c>
      <c r="C32" s="62">
        <v>1</v>
      </c>
      <c r="D32" s="26"/>
      <c r="E32" s="46">
        <f>C32*D32*12</f>
        <v>0</v>
      </c>
    </row>
    <row r="33" spans="2:6" ht="15.75" customHeight="1" x14ac:dyDescent="0.25">
      <c r="B33" s="66"/>
      <c r="C33" s="68"/>
      <c r="D33" s="50"/>
      <c r="E33" s="50"/>
    </row>
    <row r="34" spans="2:6" ht="15.75" customHeight="1" thickBot="1" x14ac:dyDescent="0.3">
      <c r="B34" s="69" t="s">
        <v>77</v>
      </c>
      <c r="C34" s="70"/>
      <c r="D34" s="51"/>
      <c r="E34" s="51"/>
    </row>
    <row r="35" spans="2:6" ht="3.75" customHeight="1" x14ac:dyDescent="0.25">
      <c r="B35" s="72"/>
      <c r="C35" s="73"/>
      <c r="D35" s="52"/>
      <c r="E35" s="52"/>
    </row>
    <row r="36" spans="2:6" ht="15.75" customHeight="1" x14ac:dyDescent="0.25">
      <c r="B36" s="58" t="s">
        <v>78</v>
      </c>
      <c r="C36" s="61"/>
      <c r="D36" s="45"/>
      <c r="E36" s="45">
        <f>SUM(E37:E49)-E38-E39</f>
        <v>0</v>
      </c>
    </row>
    <row r="37" spans="2:6" ht="15.75" customHeight="1" x14ac:dyDescent="0.25">
      <c r="B37" s="74" t="s">
        <v>79</v>
      </c>
      <c r="C37" s="75">
        <v>1</v>
      </c>
      <c r="D37" s="34"/>
      <c r="E37" s="53">
        <f>C37*D37*12</f>
        <v>0</v>
      </c>
      <c r="F37" s="41" t="s">
        <v>96</v>
      </c>
    </row>
    <row r="38" spans="2:6" ht="15.75" customHeight="1" x14ac:dyDescent="0.25">
      <c r="B38" s="74" t="s">
        <v>80</v>
      </c>
      <c r="C38" s="62">
        <v>5000</v>
      </c>
      <c r="D38" s="26"/>
      <c r="E38" s="46">
        <f t="shared" ref="E38:E39" si="2">C38*D38*12</f>
        <v>0</v>
      </c>
      <c r="F38" s="41" t="s">
        <v>97</v>
      </c>
    </row>
    <row r="39" spans="2:6" ht="15.75" customHeight="1" x14ac:dyDescent="0.25">
      <c r="B39" s="74" t="s">
        <v>81</v>
      </c>
      <c r="C39" s="62">
        <v>5000</v>
      </c>
      <c r="D39" s="26"/>
      <c r="E39" s="46">
        <f t="shared" si="2"/>
        <v>0</v>
      </c>
      <c r="F39" s="41" t="s">
        <v>93</v>
      </c>
    </row>
    <row r="40" spans="2:6" ht="15.75" customHeight="1" x14ac:dyDescent="0.25">
      <c r="B40" s="74" t="s">
        <v>82</v>
      </c>
      <c r="C40" s="62">
        <v>1</v>
      </c>
      <c r="D40" s="26"/>
      <c r="E40" s="49">
        <f>C40*D40*12</f>
        <v>0</v>
      </c>
      <c r="F40" s="41" t="s">
        <v>94</v>
      </c>
    </row>
    <row r="41" spans="2:6" ht="15.75" customHeight="1" x14ac:dyDescent="0.25">
      <c r="B41" s="74" t="s">
        <v>83</v>
      </c>
      <c r="C41" s="62">
        <v>1</v>
      </c>
      <c r="D41" s="26"/>
      <c r="E41" s="49">
        <f>C41*D41*12</f>
        <v>0</v>
      </c>
      <c r="F41" s="41"/>
    </row>
    <row r="42" spans="2:6" ht="15.75" customHeight="1" x14ac:dyDescent="0.25">
      <c r="B42" s="76" t="s">
        <v>91</v>
      </c>
      <c r="C42" s="77">
        <v>300000</v>
      </c>
      <c r="D42" s="35"/>
      <c r="E42" s="49">
        <f t="shared" ref="E42:E49" si="3">C42*D42*12</f>
        <v>0</v>
      </c>
      <c r="F42" s="78" t="s">
        <v>95</v>
      </c>
    </row>
    <row r="43" spans="2:6" ht="15.75" customHeight="1" x14ac:dyDescent="0.25">
      <c r="B43" s="76" t="s">
        <v>92</v>
      </c>
      <c r="C43" s="77">
        <v>20000</v>
      </c>
      <c r="D43" s="35"/>
      <c r="E43" s="49">
        <f t="shared" si="3"/>
        <v>0</v>
      </c>
      <c r="F43" s="78" t="s">
        <v>95</v>
      </c>
    </row>
    <row r="44" spans="2:6" ht="15.75" customHeight="1" x14ac:dyDescent="0.25">
      <c r="B44" s="36" t="s">
        <v>18</v>
      </c>
      <c r="C44" s="37"/>
      <c r="D44" s="38"/>
      <c r="E44" s="49">
        <f t="shared" si="3"/>
        <v>0</v>
      </c>
    </row>
    <row r="45" spans="2:6" ht="15.75" customHeight="1" x14ac:dyDescent="0.25">
      <c r="B45" s="36" t="s">
        <v>18</v>
      </c>
      <c r="C45" s="37"/>
      <c r="D45" s="38"/>
      <c r="E45" s="49">
        <f t="shared" si="3"/>
        <v>0</v>
      </c>
    </row>
    <row r="46" spans="2:6" ht="15.75" customHeight="1" x14ac:dyDescent="0.25">
      <c r="B46" s="36" t="s">
        <v>18</v>
      </c>
      <c r="C46" s="37"/>
      <c r="D46" s="38"/>
      <c r="E46" s="49">
        <f t="shared" si="3"/>
        <v>0</v>
      </c>
    </row>
    <row r="47" spans="2:6" ht="15.75" customHeight="1" x14ac:dyDescent="0.25">
      <c r="B47" s="36" t="s">
        <v>18</v>
      </c>
      <c r="C47" s="37"/>
      <c r="D47" s="38"/>
      <c r="E47" s="49">
        <f t="shared" si="3"/>
        <v>0</v>
      </c>
    </row>
    <row r="48" spans="2:6" ht="15.75" customHeight="1" x14ac:dyDescent="0.25">
      <c r="B48" s="36" t="s">
        <v>18</v>
      </c>
      <c r="C48" s="37"/>
      <c r="D48" s="38"/>
      <c r="E48" s="49">
        <f t="shared" si="3"/>
        <v>0</v>
      </c>
    </row>
    <row r="49" spans="2:5" ht="15.75" customHeight="1" thickBot="1" x14ac:dyDescent="0.3">
      <c r="B49" s="36" t="s">
        <v>18</v>
      </c>
      <c r="C49" s="37"/>
      <c r="D49" s="38"/>
      <c r="E49" s="49">
        <f t="shared" si="3"/>
        <v>0</v>
      </c>
    </row>
    <row r="50" spans="2:5" ht="15.75" customHeight="1" x14ac:dyDescent="0.25">
      <c r="B50" s="28"/>
      <c r="C50" s="29"/>
      <c r="D50" s="30"/>
      <c r="E50" s="50"/>
    </row>
    <row r="51" spans="2:5" ht="15.75" customHeight="1" thickBot="1" x14ac:dyDescent="0.3">
      <c r="B51" s="31"/>
      <c r="C51" s="32"/>
      <c r="D51" s="33"/>
      <c r="E51" s="51"/>
    </row>
    <row r="53" spans="2:5" x14ac:dyDescent="0.25">
      <c r="C53" s="39"/>
      <c r="D53" s="40" t="s">
        <v>52</v>
      </c>
      <c r="E53" s="54">
        <f>E5+E9+E15+E20+E29+E36</f>
        <v>0</v>
      </c>
    </row>
  </sheetData>
  <sheetProtection algorithmName="SHA-512" hashValue="3TgIwq9ZknWgsTcvFf1It1GtegTz9ydQ1DuCnC7xFzFZg+ezaTvVLC0BenGycQ7p5aeA7wRsa+tWFIMkGmS67w==" saltValue="EOB5Nln4sfKiISJH0m/rtQ==" spinCount="100000" sheet="1" objects="1" scenarios="1"/>
  <mergeCells count="1">
    <mergeCell ref="G6:L1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B210925D2841D43BF916494830C4715" ma:contentTypeVersion="3" ma:contentTypeDescription="Een nieuw document maken." ma:contentTypeScope="" ma:versionID="ba955ffef5bd6d6e2f0805798e720fb7">
  <xsd:schema xmlns:xsd="http://www.w3.org/2001/XMLSchema" xmlns:xs="http://www.w3.org/2001/XMLSchema" xmlns:p="http://schemas.microsoft.com/office/2006/metadata/properties" xmlns:ns2="a75524cf-ff9a-4547-b166-b14b4b4b86f1" xmlns:ns3="3d33e87e-60ba-4fb8-bd76-7331aa6d714c" targetNamespace="http://schemas.microsoft.com/office/2006/metadata/properties" ma:root="true" ma:fieldsID="eb28504f0b8d925b4823028782ec27fe" ns2:_="" ns3:_="">
    <xsd:import namespace="a75524cf-ff9a-4547-b166-b14b4b4b86f1"/>
    <xsd:import namespace="3d33e87e-60ba-4fb8-bd76-7331aa6d714c"/>
    <xsd:element name="properties">
      <xsd:complexType>
        <xsd:sequence>
          <xsd:element name="documentManagement">
            <xsd:complexType>
              <xsd:all>
                <xsd:element ref="ns2:SharedWithUsers" minOccurs="0"/>
                <xsd:element ref="ns2:SharedWithDetails" minOccurs="0"/>
                <xsd:element ref="ns3:Aanbesteding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5524cf-ff9a-4547-b166-b14b4b4b86f1"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33e87e-60ba-4fb8-bd76-7331aa6d714c" elementFormDefault="qualified">
    <xsd:import namespace="http://schemas.microsoft.com/office/2006/documentManagement/types"/>
    <xsd:import namespace="http://schemas.microsoft.com/office/infopath/2007/PartnerControls"/>
    <xsd:element name="Aanbestedingen" ma:index="10" nillable="true" ma:displayName="Aanbestedingen" ma:internalName="Aanbestedingen">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anbestedingen xmlns="3d33e87e-60ba-4fb8-bd76-7331aa6d714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364494-F423-41A5-9EB5-0BB5516D73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5524cf-ff9a-4547-b166-b14b4b4b86f1"/>
    <ds:schemaRef ds:uri="3d33e87e-60ba-4fb8-bd76-7331aa6d71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F7DD430-8F19-4EBF-88CC-A249A59D7F08}">
  <ds:schemaRefs>
    <ds:schemaRef ds:uri="http://purl.org/dc/dcmitype/"/>
    <ds:schemaRef ds:uri="http://purl.org/dc/elements/1.1/"/>
    <ds:schemaRef ds:uri="http://schemas.microsoft.com/office/2006/documentManagement/types"/>
    <ds:schemaRef ds:uri="http://schemas.microsoft.com/office/2006/metadata/properties"/>
    <ds:schemaRef ds:uri="a75524cf-ff9a-4547-b166-b14b4b4b86f1"/>
    <ds:schemaRef ds:uri="http://schemas.microsoft.com/office/infopath/2007/PartnerControls"/>
    <ds:schemaRef ds:uri="http://schemas.openxmlformats.org/package/2006/metadata/core-properties"/>
    <ds:schemaRef ds:uri="3d33e87e-60ba-4fb8-bd76-7331aa6d714c"/>
    <ds:schemaRef ds:uri="http://www.w3.org/XML/1998/namespace"/>
    <ds:schemaRef ds:uri="http://purl.org/dc/terms/"/>
  </ds:schemaRefs>
</ds:datastoreItem>
</file>

<file path=customXml/itemProps3.xml><?xml version="1.0" encoding="utf-8"?>
<ds:datastoreItem xmlns:ds="http://schemas.openxmlformats.org/officeDocument/2006/customXml" ds:itemID="{B602516E-32D3-44BE-BF28-B0BA6F46027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Totale kosten</vt:lpstr>
      <vt:lpstr>Implementatiekosten</vt:lpstr>
      <vt:lpstr>Transactiekosten</vt:lpstr>
      <vt:lpstr>Periodieke kosten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Roy van den Broek</dc:creator>
  <cp:keywords/>
  <dc:description/>
  <cp:lastModifiedBy>Milada Odenkirchen</cp:lastModifiedBy>
  <cp:revision/>
  <dcterms:created xsi:type="dcterms:W3CDTF">2024-06-05T13:02:05Z</dcterms:created>
  <dcterms:modified xsi:type="dcterms:W3CDTF">2025-06-23T09:47:30Z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40a70c1-6013-493b-9c45-84d018c19fe2_Enabled">
    <vt:lpwstr>true</vt:lpwstr>
  </property>
  <property fmtid="{D5CDD505-2E9C-101B-9397-08002B2CF9AE}" pid="3" name="MSIP_Label_740a70c1-6013-493b-9c45-84d018c19fe2_SetDate">
    <vt:lpwstr>2022-04-10T16:31:09Z</vt:lpwstr>
  </property>
  <property fmtid="{D5CDD505-2E9C-101B-9397-08002B2CF9AE}" pid="4" name="MSIP_Label_740a70c1-6013-493b-9c45-84d018c19fe2_Method">
    <vt:lpwstr>Privileged</vt:lpwstr>
  </property>
  <property fmtid="{D5CDD505-2E9C-101B-9397-08002B2CF9AE}" pid="5" name="MSIP_Label_740a70c1-6013-493b-9c45-84d018c19fe2_Name">
    <vt:lpwstr>Public</vt:lpwstr>
  </property>
  <property fmtid="{D5CDD505-2E9C-101B-9397-08002B2CF9AE}" pid="6" name="MSIP_Label_740a70c1-6013-493b-9c45-84d018c19fe2_SiteId">
    <vt:lpwstr>2deacf8a-775e-40a2-ae82-91944be72ed5</vt:lpwstr>
  </property>
  <property fmtid="{D5CDD505-2E9C-101B-9397-08002B2CF9AE}" pid="7" name="MSIP_Label_740a70c1-6013-493b-9c45-84d018c19fe2_ActionId">
    <vt:lpwstr>f0e95306-695f-4e0c-b33d-2f159fd435a2</vt:lpwstr>
  </property>
  <property fmtid="{D5CDD505-2E9C-101B-9397-08002B2CF9AE}" pid="8" name="MSIP_Label_740a70c1-6013-493b-9c45-84d018c19fe2_ContentBits">
    <vt:lpwstr>0</vt:lpwstr>
  </property>
  <property fmtid="{D5CDD505-2E9C-101B-9397-08002B2CF9AE}" pid="9" name="ContentTypeId">
    <vt:lpwstr>0x0101004B210925D2841D43BF916494830C4715</vt:lpwstr>
  </property>
  <property fmtid="{D5CDD505-2E9C-101B-9397-08002B2CF9AE}" pid="10" name="MediaServiceImageTags">
    <vt:lpwstr/>
  </property>
  <property fmtid="{D5CDD505-2E9C-101B-9397-08002B2CF9AE}" pid="11" name="eDOCS AutoSave">
    <vt:lpwstr>20250620091654960</vt:lpwstr>
  </property>
</Properties>
</file>