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Noordoostpolder\3) Definitieve 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H25" i="1"/>
  <c r="E25" i="1"/>
  <c r="D25" i="1"/>
  <c r="F24" i="1"/>
  <c r="G24" i="1" s="1"/>
  <c r="J24" i="1" s="1"/>
  <c r="F23" i="1"/>
  <c r="G23" i="1" s="1"/>
  <c r="I19" i="1"/>
  <c r="H19" i="1"/>
  <c r="E19" i="1"/>
  <c r="D19" i="1"/>
  <c r="F18" i="1"/>
  <c r="G18" i="1" s="1"/>
  <c r="J18" i="1" s="1"/>
  <c r="F17" i="1"/>
  <c r="D17" i="1"/>
  <c r="G17" i="1" s="1"/>
  <c r="J17" i="1" s="1"/>
  <c r="F16" i="1"/>
  <c r="F19" i="1" s="1"/>
  <c r="I8" i="1"/>
  <c r="H8" i="1"/>
  <c r="E8" i="1"/>
  <c r="D8" i="1"/>
  <c r="F7" i="1"/>
  <c r="G7" i="1" s="1"/>
  <c r="J7" i="1" s="1"/>
  <c r="G6" i="1"/>
  <c r="J6" i="1" s="1"/>
  <c r="F5" i="1"/>
  <c r="F8" i="1" s="1"/>
  <c r="J23" i="1" l="1"/>
  <c r="J25" i="1" s="1"/>
  <c r="G25" i="1"/>
  <c r="G16" i="1"/>
  <c r="F25" i="1"/>
  <c r="G5" i="1"/>
  <c r="G8" i="1" l="1"/>
  <c r="J5" i="1"/>
  <c r="J8" i="1" s="1"/>
  <c r="G19" i="1"/>
  <c r="J16" i="1"/>
  <c r="J19" i="1" s="1"/>
</calcChain>
</file>

<file path=xl/sharedStrings.xml><?xml version="1.0" encoding="utf-8"?>
<sst xmlns="http://schemas.openxmlformats.org/spreadsheetml/2006/main" count="69" uniqueCount="27">
  <si>
    <t>2020</t>
  </si>
  <si>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</si>
  <si>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</si>
  <si>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</si>
  <si>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</si>
  <si>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</si>
  <si>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</si>
  <si>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</si>
  <si>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</si>
  <si>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</si>
  <si>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</si>
  <si>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Brandschade Emelwerda College, Espelerlaan 70</t>
  </si>
  <si>
    <t>Stormschade Gemeentewerf</t>
  </si>
  <si>
    <t>Scheidingswand Montageweg 1 aangereden eigen auto</t>
  </si>
  <si>
    <t>2021</t>
  </si>
  <si>
    <t>2022</t>
  </si>
  <si>
    <t>Stormschade o.a. uurwerk Poldertoren</t>
  </si>
  <si>
    <t xml:space="preserve">Blikseminslag Middelbuurt 3 Schokland </t>
  </si>
  <si>
    <t>Waterschade MFC Pionier</t>
  </si>
  <si>
    <t>2023</t>
  </si>
  <si>
    <t>Stormschade</t>
  </si>
  <si>
    <t>Brand leegstaande boerderij Muntweg 4</t>
  </si>
  <si>
    <t xml:space="preserve">Totaal </t>
  </si>
  <si>
    <t>2024</t>
  </si>
  <si>
    <t>Brand Even Haezerschool</t>
  </si>
  <si>
    <t>nnb</t>
  </si>
  <si>
    <t>Bijlage C.3 Schadeoverzicht Gemeente Noordoostepolder.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</si>
</sst>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3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4" fontId="2" fillId="0" borderId="2" xfId="0" applyNumberFormat="1" applyFont="1" applyBorder="1"/>
    <xf numFmtId="0" fontId="0" fillId="0" borderId="4" xfId="0" applyBorder="1"/>
    <xf numFmtId="44" fontId="0" fillId="0" borderId="4" xfId="0" applyNumberFormat="1" applyBorder="1"/>
    <xf numFmtId="44" fontId="1" fillId="0" borderId="6" xfId="0" applyNumberFormat="1" applyFont="1" applyBorder="1"/>
    <xf numFmtId="44" fontId="1" fillId="0" borderId="7" xfId="0" applyNumberFormat="1" applyFont="1" applyBorder="1"/>
    <xf numFmtId="14" fontId="0" fillId="0" borderId="0" xfId="0" applyNumberFormat="1"/>
    <xf numFmtId="14" fontId="0" fillId="0" borderId="8" xfId="0" applyNumberFormat="1" applyBorder="1"/>
    <xf numFmtId="0" fontId="0" fillId="0" borderId="8" xfId="0" applyBorder="1"/>
    <xf numFmtId="44" fontId="0" fillId="0" borderId="8" xfId="0" applyNumberFormat="1" applyBorder="1"/>
    <xf numFmtId="44" fontId="0" fillId="0" borderId="0" xfId="0" applyNumberFormat="1"/>
    <xf numFmtId="49" fontId="1" fillId="0" borderId="0" xfId="0" applyNumberFormat="1" applyFont="1" applyFill="1" applyBorder="1" applyAlignment="1">
      <alignment horizontal="right"/>
    </xf>
    <xf numFmtId="0" fontId="2" fillId="0" borderId="2" xfId="0" applyFont="1" applyFill="1" applyBorder="1"/>
    <xf numFmtId="0" fontId="2" fillId="0" borderId="3" xfId="0" applyFont="1" applyFill="1" applyBorder="1"/>
    <xf numFmtId="14" fontId="3" fillId="2" borderId="4" xfId="0" applyNumberFormat="1" applyFont="1" applyFill="1" applyBorder="1" applyAlignment="1"/>
    <xf numFmtId="0" fontId="0" fillId="2" borderId="4" xfId="0" applyFont="1" applyFill="1" applyBorder="1" applyAlignment="1"/>
    <xf numFmtId="44" fontId="0" fillId="2" borderId="4" xfId="0" applyNumberFormat="1" applyFont="1" applyFill="1" applyBorder="1"/>
    <xf numFmtId="0" fontId="2" fillId="0" borderId="5" xfId="0" applyFont="1" applyBorder="1" applyAlignment="1"/>
    <xf numFmtId="0" fontId="0" fillId="0" borderId="6" xfId="0" applyFont="1" applyBorder="1" applyAlignment="1"/>
    <xf numFmtId="14" fontId="0" fillId="0" borderId="4" xfId="0" applyNumberFormat="1" applyBorder="1"/>
    <xf numFmtId="0" fontId="1" fillId="0" borderId="5" xfId="0" applyFont="1" applyBorder="1"/>
    <xf numFmtId="0" fontId="1" fillId="0" borderId="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L8" sqref="L8"/>
    </sheetView>
  </sheetViews>
  <sheetFormatPr defaultColWidth="13.140625" defaultRowHeight="15" x14ac:dyDescent="0.25"/>
  <cols>
    <col min="3" max="3" width="46.7109375" customWidth="1"/>
    <col min="11" max="11" width="38.42578125" customWidth="1"/>
  </cols>
  <sheetData>
    <row r="1" spans="1:10" x14ac:dyDescent="0.25">
      <c r="A1" t="s">
        <v>26</v>
      </c>
    </row>
    <row r="3" spans="1:10" ht="15.75" thickBot="1" x14ac:dyDescent="0.3">
      <c r="A3" s="14" t="s">
        <v>0</v>
      </c>
      <c r="D3" s="1"/>
      <c r="E3" s="1"/>
      <c r="F3" s="1"/>
      <c r="G3" s="1"/>
      <c r="H3" s="1"/>
      <c r="I3" s="1"/>
      <c r="J3" s="1"/>
    </row>
    <row r="4" spans="1:10" x14ac:dyDescent="0.25">
      <c r="A4" s="2" t="s">
        <v>1</v>
      </c>
      <c r="B4" s="3" t="s">
        <v>2</v>
      </c>
      <c r="C4" s="3" t="s">
        <v>3</v>
      </c>
      <c r="D4" s="4" t="s">
        <v>4</v>
      </c>
      <c r="E4" s="15" t="s">
        <v>5</v>
      </c>
      <c r="F4" s="15" t="s">
        <v>6</v>
      </c>
      <c r="G4" s="15" t="s">
        <v>7</v>
      </c>
      <c r="H4" s="15" t="s">
        <v>8</v>
      </c>
      <c r="I4" s="15" t="s">
        <v>9</v>
      </c>
      <c r="J4" s="16" t="s">
        <v>10</v>
      </c>
    </row>
    <row r="5" spans="1:10" x14ac:dyDescent="0.25">
      <c r="A5" s="17">
        <v>44085</v>
      </c>
      <c r="B5" s="18">
        <v>2002706</v>
      </c>
      <c r="C5" s="18" t="s">
        <v>11</v>
      </c>
      <c r="D5" s="19">
        <v>7059.29</v>
      </c>
      <c r="E5" s="19">
        <v>2500</v>
      </c>
      <c r="F5" s="19">
        <f>45.59+1.13+1297.99+593.2</f>
        <v>1937.91</v>
      </c>
      <c r="G5" s="19">
        <f>D5-E5+F5</f>
        <v>6497.2</v>
      </c>
      <c r="H5" s="19">
        <v>0</v>
      </c>
      <c r="I5" s="19">
        <v>0</v>
      </c>
      <c r="J5" s="19">
        <f>G5</f>
        <v>6497.2</v>
      </c>
    </row>
    <row r="6" spans="1:10" x14ac:dyDescent="0.25">
      <c r="A6" s="17">
        <v>43870</v>
      </c>
      <c r="B6" s="18">
        <v>2003628</v>
      </c>
      <c r="C6" s="18" t="s">
        <v>12</v>
      </c>
      <c r="D6" s="19">
        <v>7400</v>
      </c>
      <c r="E6" s="19">
        <v>2500</v>
      </c>
      <c r="F6" s="19">
        <v>49</v>
      </c>
      <c r="G6" s="19">
        <f>D6-E6+F6</f>
        <v>4949</v>
      </c>
      <c r="H6" s="19">
        <v>0</v>
      </c>
      <c r="I6" s="19">
        <v>0</v>
      </c>
      <c r="J6" s="19">
        <f>G6</f>
        <v>4949</v>
      </c>
    </row>
    <row r="7" spans="1:10" ht="15.75" thickBot="1" x14ac:dyDescent="0.3">
      <c r="A7" s="17">
        <v>44124</v>
      </c>
      <c r="B7" s="18">
        <v>2004347</v>
      </c>
      <c r="C7" s="18" t="s">
        <v>13</v>
      </c>
      <c r="D7" s="19">
        <v>5104.99</v>
      </c>
      <c r="E7" s="19">
        <v>2500</v>
      </c>
      <c r="F7" s="19">
        <f>26.05+0.53+410.43</f>
        <v>437.01</v>
      </c>
      <c r="G7" s="19">
        <f>D7-E7+F7</f>
        <v>3042</v>
      </c>
      <c r="H7" s="19">
        <v>0</v>
      </c>
      <c r="I7" s="19">
        <v>0</v>
      </c>
      <c r="J7" s="19">
        <f>G7-H7+I7</f>
        <v>3042</v>
      </c>
    </row>
    <row r="8" spans="1:10" ht="15.75" thickBot="1" x14ac:dyDescent="0.3">
      <c r="A8" s="20" t="s">
        <v>10</v>
      </c>
      <c r="B8" s="21"/>
      <c r="C8" s="21"/>
      <c r="D8" s="7">
        <f>SUM(D5:D7)</f>
        <v>19564.28</v>
      </c>
      <c r="E8" s="7">
        <f t="shared" ref="E8:J8" si="0">SUM(E5:E7)</f>
        <v>7500</v>
      </c>
      <c r="F8" s="7">
        <f t="shared" si="0"/>
        <v>2423.92</v>
      </c>
      <c r="G8" s="7">
        <f t="shared" si="0"/>
        <v>14488.2</v>
      </c>
      <c r="H8" s="7">
        <f t="shared" si="0"/>
        <v>0</v>
      </c>
      <c r="I8" s="7">
        <f t="shared" si="0"/>
        <v>0</v>
      </c>
      <c r="J8" s="8">
        <f t="shared" si="0"/>
        <v>14488.2</v>
      </c>
    </row>
    <row r="10" spans="1:10" ht="15.75" thickBot="1" x14ac:dyDescent="0.3">
      <c r="A10" s="14" t="s">
        <v>14</v>
      </c>
      <c r="D10" s="1"/>
      <c r="E10" s="1"/>
      <c r="F10" s="1"/>
      <c r="G10" s="1"/>
      <c r="H10" s="1"/>
      <c r="I10" s="1"/>
      <c r="J10" s="1"/>
    </row>
    <row r="11" spans="1:10" x14ac:dyDescent="0.25">
      <c r="A11" s="2" t="s">
        <v>1</v>
      </c>
      <c r="B11" s="3" t="s">
        <v>2</v>
      </c>
      <c r="C11" s="3" t="s">
        <v>3</v>
      </c>
      <c r="D11" s="4" t="s">
        <v>4</v>
      </c>
      <c r="E11" s="15" t="s">
        <v>5</v>
      </c>
      <c r="F11" s="15" t="s">
        <v>6</v>
      </c>
      <c r="G11" s="15" t="s">
        <v>7</v>
      </c>
      <c r="H11" s="15" t="s">
        <v>8</v>
      </c>
      <c r="I11" s="15" t="s">
        <v>9</v>
      </c>
      <c r="J11" s="16" t="s">
        <v>10</v>
      </c>
    </row>
    <row r="12" spans="1:10" x14ac:dyDescent="0.25">
      <c r="A12" s="9"/>
    </row>
    <row r="14" spans="1:10" ht="15.75" thickBot="1" x14ac:dyDescent="0.3">
      <c r="A14" s="14" t="s">
        <v>15</v>
      </c>
      <c r="D14" s="1"/>
      <c r="E14" s="1"/>
      <c r="F14" s="1"/>
      <c r="G14" s="1"/>
      <c r="H14" s="1"/>
      <c r="I14" s="1"/>
      <c r="J14" s="1"/>
    </row>
    <row r="15" spans="1:10" x14ac:dyDescent="0.25">
      <c r="A15" s="2" t="s">
        <v>1</v>
      </c>
      <c r="B15" s="3" t="s">
        <v>2</v>
      </c>
      <c r="C15" s="3" t="s">
        <v>3</v>
      </c>
      <c r="D15" s="4" t="s">
        <v>4</v>
      </c>
      <c r="E15" s="15" t="s">
        <v>5</v>
      </c>
      <c r="F15" s="15" t="s">
        <v>6</v>
      </c>
      <c r="G15" s="15" t="s">
        <v>7</v>
      </c>
      <c r="H15" s="15" t="s">
        <v>8</v>
      </c>
      <c r="I15" s="15" t="s">
        <v>9</v>
      </c>
      <c r="J15" s="16" t="s">
        <v>10</v>
      </c>
    </row>
    <row r="16" spans="1:10" x14ac:dyDescent="0.25">
      <c r="A16" s="10">
        <v>44610</v>
      </c>
      <c r="B16" s="11">
        <v>2200623</v>
      </c>
      <c r="C16" s="11" t="s">
        <v>16</v>
      </c>
      <c r="D16" s="12">
        <v>11446.66</v>
      </c>
      <c r="E16" s="12">
        <v>2500</v>
      </c>
      <c r="F16" s="12">
        <f>89.47+1606.32</f>
        <v>1695.79</v>
      </c>
      <c r="G16" s="19">
        <f>D16-E16+F16</f>
        <v>10642.45</v>
      </c>
      <c r="H16" s="12">
        <v>0</v>
      </c>
      <c r="I16" s="12">
        <v>0</v>
      </c>
      <c r="J16" s="12">
        <f>+G16-H16+I16</f>
        <v>10642.45</v>
      </c>
    </row>
    <row r="17" spans="1:10" x14ac:dyDescent="0.25">
      <c r="A17" s="10">
        <v>44704</v>
      </c>
      <c r="B17" s="11">
        <v>2202320</v>
      </c>
      <c r="C17" s="11" t="s">
        <v>17</v>
      </c>
      <c r="D17" s="12">
        <f>23716.89+4282.19</f>
        <v>27999.079999999998</v>
      </c>
      <c r="E17" s="12">
        <v>2500</v>
      </c>
      <c r="F17" s="12">
        <f>212.17+1530.14</f>
        <v>1742.3100000000002</v>
      </c>
      <c r="G17" s="19">
        <f>D17-E17+F17</f>
        <v>27241.39</v>
      </c>
      <c r="H17" s="12">
        <v>0</v>
      </c>
      <c r="I17" s="12">
        <v>0</v>
      </c>
      <c r="J17" s="12">
        <f>+G17-H17+I17</f>
        <v>27241.39</v>
      </c>
    </row>
    <row r="18" spans="1:10" ht="15.75" thickBot="1" x14ac:dyDescent="0.3">
      <c r="A18" s="22">
        <v>44789</v>
      </c>
      <c r="B18" s="5">
        <v>2203666</v>
      </c>
      <c r="C18" s="5" t="s">
        <v>18</v>
      </c>
      <c r="D18" s="6">
        <v>28049.77</v>
      </c>
      <c r="E18" s="6">
        <v>2500</v>
      </c>
      <c r="F18" s="6">
        <f>255.5+1333.65</f>
        <v>1589.15</v>
      </c>
      <c r="G18" s="19">
        <f>D18-E18+F18</f>
        <v>27138.920000000002</v>
      </c>
      <c r="H18" s="6">
        <v>0</v>
      </c>
      <c r="I18" s="6">
        <v>0</v>
      </c>
      <c r="J18" s="6">
        <f>+G18-H18+I18</f>
        <v>27138.920000000002</v>
      </c>
    </row>
    <row r="19" spans="1:10" ht="14.25" customHeight="1" thickBot="1" x14ac:dyDescent="0.3">
      <c r="A19" s="23" t="s">
        <v>22</v>
      </c>
      <c r="B19" s="24"/>
      <c r="C19" s="24"/>
      <c r="D19" s="7">
        <f t="shared" ref="D19:J19" si="1">SUM(D16:D18)</f>
        <v>67495.509999999995</v>
      </c>
      <c r="E19" s="7">
        <f t="shared" si="1"/>
        <v>7500</v>
      </c>
      <c r="F19" s="7">
        <f t="shared" si="1"/>
        <v>5027.25</v>
      </c>
      <c r="G19" s="7">
        <f t="shared" si="1"/>
        <v>65022.759999999995</v>
      </c>
      <c r="H19" s="7">
        <f t="shared" si="1"/>
        <v>0</v>
      </c>
      <c r="I19" s="7">
        <f t="shared" si="1"/>
        <v>0</v>
      </c>
      <c r="J19" s="8">
        <f t="shared" si="1"/>
        <v>65022.759999999995</v>
      </c>
    </row>
    <row r="20" spans="1:10" x14ac:dyDescent="0.25">
      <c r="D20" s="13"/>
      <c r="E20" s="13"/>
      <c r="F20" s="13"/>
      <c r="G20" s="13"/>
      <c r="H20" s="13"/>
      <c r="I20" s="13"/>
      <c r="J20" s="13"/>
    </row>
    <row r="21" spans="1:10" ht="15.75" thickBot="1" x14ac:dyDescent="0.3">
      <c r="A21" s="14" t="s">
        <v>19</v>
      </c>
      <c r="D21" s="1"/>
      <c r="E21" s="1"/>
      <c r="F21" s="1"/>
      <c r="G21" s="1"/>
      <c r="H21" s="1"/>
      <c r="I21" s="1"/>
      <c r="J21" s="1"/>
    </row>
    <row r="22" spans="1:10" x14ac:dyDescent="0.25">
      <c r="A22" s="2" t="s">
        <v>1</v>
      </c>
      <c r="B22" s="3" t="s">
        <v>2</v>
      </c>
      <c r="C22" s="3" t="s">
        <v>3</v>
      </c>
      <c r="D22" s="4" t="s">
        <v>4</v>
      </c>
      <c r="E22" s="15" t="s">
        <v>5</v>
      </c>
      <c r="F22" s="15" t="s">
        <v>6</v>
      </c>
      <c r="G22" s="15" t="s">
        <v>7</v>
      </c>
      <c r="H22" s="15" t="s">
        <v>8</v>
      </c>
      <c r="I22" s="15" t="s">
        <v>9</v>
      </c>
      <c r="J22" s="16" t="s">
        <v>10</v>
      </c>
    </row>
    <row r="23" spans="1:10" x14ac:dyDescent="0.25">
      <c r="A23" s="10">
        <v>45112</v>
      </c>
      <c r="B23" s="11">
        <v>2302683</v>
      </c>
      <c r="C23" s="11" t="s">
        <v>20</v>
      </c>
      <c r="D23" s="12">
        <v>57847.69</v>
      </c>
      <c r="E23" s="12">
        <v>2500</v>
      </c>
      <c r="F23" s="12">
        <f>1548.74+553.48+1.09</f>
        <v>2103.3100000000004</v>
      </c>
      <c r="G23" s="19">
        <f>D23-E23+F23</f>
        <v>57451</v>
      </c>
      <c r="H23" s="12">
        <v>0</v>
      </c>
      <c r="I23" s="12">
        <v>0</v>
      </c>
      <c r="J23" s="12">
        <f>+G23-H23+I23</f>
        <v>57451</v>
      </c>
    </row>
    <row r="24" spans="1:10" ht="15.75" thickBot="1" x14ac:dyDescent="0.3">
      <c r="A24" s="22">
        <v>45277</v>
      </c>
      <c r="B24" s="5">
        <v>2305762</v>
      </c>
      <c r="C24" s="5" t="s">
        <v>21</v>
      </c>
      <c r="D24" s="6">
        <v>6152.26</v>
      </c>
      <c r="E24" s="6">
        <v>2500</v>
      </c>
      <c r="F24" s="6">
        <f>36.52+1314.67</f>
        <v>1351.19</v>
      </c>
      <c r="G24" s="6">
        <f>D24-E24+F24</f>
        <v>5003.4500000000007</v>
      </c>
      <c r="H24" s="6">
        <v>0</v>
      </c>
      <c r="I24" s="6">
        <v>0</v>
      </c>
      <c r="J24" s="6">
        <f>G24-H24+I24</f>
        <v>5003.4500000000007</v>
      </c>
    </row>
    <row r="25" spans="1:10" ht="15.75" thickBot="1" x14ac:dyDescent="0.3">
      <c r="A25" s="23" t="s">
        <v>22</v>
      </c>
      <c r="B25" s="24"/>
      <c r="C25" s="24"/>
      <c r="D25" s="7">
        <f>SUM(D23:D24)</f>
        <v>63999.950000000004</v>
      </c>
      <c r="E25" s="7">
        <f t="shared" ref="E25:J25" si="2">SUM(E23:E24)</f>
        <v>5000</v>
      </c>
      <c r="F25" s="7">
        <f t="shared" si="2"/>
        <v>3454.5000000000005</v>
      </c>
      <c r="G25" s="7">
        <f t="shared" si="2"/>
        <v>62454.45</v>
      </c>
      <c r="H25" s="7">
        <f t="shared" si="2"/>
        <v>0</v>
      </c>
      <c r="I25" s="7">
        <f t="shared" si="2"/>
        <v>0</v>
      </c>
      <c r="J25" s="8">
        <f t="shared" si="2"/>
        <v>62454.45</v>
      </c>
    </row>
    <row r="26" spans="1:10" x14ac:dyDescent="0.25">
      <c r="D26" s="13"/>
      <c r="E26" s="13"/>
      <c r="F26" s="13"/>
      <c r="G26" s="13"/>
      <c r="H26" s="13"/>
      <c r="I26" s="13"/>
      <c r="J26" s="13"/>
    </row>
    <row r="27" spans="1:10" ht="15.75" thickBot="1" x14ac:dyDescent="0.3">
      <c r="A27" s="14" t="s">
        <v>23</v>
      </c>
      <c r="D27" s="1"/>
      <c r="E27" s="1"/>
      <c r="F27" s="1"/>
      <c r="G27" s="1"/>
      <c r="H27" s="1"/>
      <c r="I27" s="1"/>
      <c r="J27" s="1"/>
    </row>
    <row r="28" spans="1:10" x14ac:dyDescent="0.25">
      <c r="A28" s="2" t="s">
        <v>1</v>
      </c>
      <c r="B28" s="3" t="s">
        <v>2</v>
      </c>
      <c r="C28" s="3" t="s">
        <v>3</v>
      </c>
      <c r="D28" s="4" t="s">
        <v>4</v>
      </c>
      <c r="E28" s="15" t="s">
        <v>5</v>
      </c>
      <c r="F28" s="15" t="s">
        <v>6</v>
      </c>
      <c r="G28" s="15" t="s">
        <v>7</v>
      </c>
      <c r="H28" s="15" t="s">
        <v>8</v>
      </c>
      <c r="I28" s="15" t="s">
        <v>9</v>
      </c>
      <c r="J28" s="16" t="s">
        <v>10</v>
      </c>
    </row>
    <row r="29" spans="1:10" x14ac:dyDescent="0.25">
      <c r="A29" s="22">
        <v>45605</v>
      </c>
      <c r="B29" s="5">
        <v>2405854</v>
      </c>
      <c r="C29" s="5" t="s">
        <v>24</v>
      </c>
      <c r="D29" s="6" t="s">
        <v>25</v>
      </c>
      <c r="E29" s="6">
        <v>2500</v>
      </c>
      <c r="F29" s="6"/>
      <c r="G29" s="6"/>
      <c r="H29" s="6"/>
      <c r="I29" s="6"/>
      <c r="J2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2024-11-21T15:46:21Z</dcterms:created>
  <dcterms:modified xsi:type="dcterms:W3CDTF">2025-01-16T14:57:01Z</dcterms:modified>
</cp:coreProperties>
</file>