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72.19.94.11\CompendaData\CRMAlphaAdviesBureauDB\Archief\00044000\"/>
    </mc:Choice>
  </mc:AlternateContent>
  <xr:revisionPtr revIDLastSave="0" documentId="13_ncr:1_{5CE84897-D36F-4CD1-AD7D-0E3A8F523DFD}" xr6:coauthVersionLast="47" xr6:coauthVersionMax="47" xr10:uidLastSave="{00000000-0000-0000-0000-000000000000}"/>
  <bookViews>
    <workbookView xWindow="28680" yWindow="-120" windowWidth="29040" windowHeight="15720" tabRatio="990" activeTab="1" xr2:uid="{00000000-000D-0000-FFFF-FFFF00000000}"/>
  </bookViews>
  <sheets>
    <sheet name="Basisgegevens" sheetId="5" r:id="rId1"/>
    <sheet name="Totaalblad" sheetId="2" r:id="rId2"/>
    <sheet name="Eerste bestelling" sheetId="13" r:id="rId3"/>
    <sheet name="1. Chromebooks" sheetId="3" r:id="rId4"/>
    <sheet name="2. Windows" sheetId="6" r:id="rId5"/>
    <sheet name="3. Apple" sheetId="8" r:id="rId6"/>
    <sheet name="4. Accessoires" sheetId="9" r:id="rId7"/>
    <sheet name="5. Reparatietarieven" sheetId="11" r:id="rId8"/>
    <sheet name="6. Overige diensten" sheetId="12" r:id="rId9"/>
  </sheets>
  <definedNames>
    <definedName name="Print_Area" localSheetId="1">Totaalblad!#REF!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" i="13" l="1"/>
  <c r="G6" i="13" s="1"/>
  <c r="H6" i="13" s="1"/>
  <c r="E9" i="13"/>
  <c r="G9" i="13" s="1"/>
  <c r="H9" i="13" s="1"/>
  <c r="E5" i="13"/>
  <c r="G5" i="13" s="1"/>
  <c r="E7" i="13"/>
  <c r="G7" i="13" s="1"/>
  <c r="E4" i="13"/>
  <c r="G4" i="13" s="1"/>
  <c r="B17" i="2"/>
  <c r="E6" i="12"/>
  <c r="E7" i="11"/>
  <c r="D14" i="2"/>
  <c r="E14" i="2" s="1"/>
  <c r="F14" i="2" s="1"/>
  <c r="D13" i="2"/>
  <c r="E13" i="2" s="1"/>
  <c r="F13" i="2" s="1"/>
  <c r="D11" i="2"/>
  <c r="E11" i="2" s="1"/>
  <c r="F11" i="2" s="1"/>
  <c r="D10" i="2"/>
  <c r="E10" i="2" s="1"/>
  <c r="F10" i="2" s="1"/>
  <c r="B11" i="2"/>
  <c r="B10" i="2"/>
  <c r="B12" i="2"/>
  <c r="D12" i="2"/>
  <c r="E12" i="2" s="1"/>
  <c r="D9" i="2"/>
  <c r="E9" i="2" s="1"/>
  <c r="F9" i="2" s="1"/>
  <c r="D8" i="2"/>
  <c r="E8" i="2" s="1"/>
  <c r="F8" i="2" s="1"/>
  <c r="D7" i="2"/>
  <c r="E7" i="2" s="1"/>
  <c r="F7" i="2" s="1"/>
  <c r="B16" i="2"/>
  <c r="B14" i="2"/>
  <c r="B8" i="2"/>
  <c r="B9" i="2"/>
  <c r="B13" i="2"/>
  <c r="H7" i="13" l="1"/>
  <c r="H5" i="13"/>
  <c r="H4" i="13"/>
  <c r="F12" i="2"/>
  <c r="E5" i="12"/>
  <c r="E4" i="12"/>
  <c r="E7" i="12" s="1"/>
  <c r="E5" i="11"/>
  <c r="E4" i="11"/>
  <c r="E8" i="11" s="1"/>
  <c r="H11" i="13" l="1"/>
  <c r="F18" i="2" s="1"/>
  <c r="F19" i="2" s="1"/>
  <c r="F17" i="2"/>
  <c r="F16" i="2"/>
</calcChain>
</file>

<file path=xl/sharedStrings.xml><?xml version="1.0" encoding="utf-8"?>
<sst xmlns="http://schemas.openxmlformats.org/spreadsheetml/2006/main" count="209" uniqueCount="150">
  <si>
    <t>Opslagpercentage</t>
  </si>
  <si>
    <t xml:space="preserve">Chromebooks </t>
  </si>
  <si>
    <t>Technische Specificatie</t>
  </si>
  <si>
    <t xml:space="preserve">Omschrijving </t>
  </si>
  <si>
    <t>Geschikt voor</t>
  </si>
  <si>
    <t>Ruggedized (is geschikt voor kinderen); kwalitatief stevig toetsenbord</t>
  </si>
  <si>
    <t>Licentie</t>
  </si>
  <si>
    <t>Scherm</t>
  </si>
  <si>
    <t>Batterij</t>
  </si>
  <si>
    <t>Prijzen Chromebooks</t>
  </si>
  <si>
    <t>Omvang/grote</t>
  </si>
  <si>
    <t xml:space="preserve">Materiaal </t>
  </si>
  <si>
    <t>Afsluitbaar</t>
  </si>
  <si>
    <t xml:space="preserve">Stroom </t>
  </si>
  <si>
    <t>Aansluitingen</t>
  </si>
  <si>
    <t>Kabels</t>
  </si>
  <si>
    <t>Prijzen Oplaadkast</t>
  </si>
  <si>
    <t xml:space="preserve">Totaal </t>
  </si>
  <si>
    <t>Basisgegevens Contract</t>
  </si>
  <si>
    <t>Naam Opdrachtgever</t>
  </si>
  <si>
    <t>Vestigingsplaats Opdrachtgever</t>
  </si>
  <si>
    <t>Kvk-nummer</t>
  </si>
  <si>
    <t>Alpha Adviesbureau</t>
  </si>
  <si>
    <t>Volledige naam Inschrijver (Handelsnaam KvK)</t>
  </si>
  <si>
    <t>Vestigingsplaats Inschrijver (KvK)</t>
  </si>
  <si>
    <t>KvK-nummer</t>
  </si>
  <si>
    <t>Tekenbevoegde voor overeenkomt</t>
  </si>
  <si>
    <t>Functie</t>
  </si>
  <si>
    <t>Contactpersoon offerte</t>
  </si>
  <si>
    <t>Telefoonnummer Kantoor</t>
  </si>
  <si>
    <t>Postadres Kantoor</t>
  </si>
  <si>
    <t>PC + Woonplaats Kantoor</t>
  </si>
  <si>
    <t>Mobielnummer contactpersoon offerte</t>
  </si>
  <si>
    <t>E-mail adres contactpersoon offerte</t>
  </si>
  <si>
    <t>Minimaal 12 uur batterijlading</t>
  </si>
  <si>
    <t>Google-licentie meegeleverd</t>
  </si>
  <si>
    <t>Model</t>
  </si>
  <si>
    <t>Materiaal</t>
  </si>
  <si>
    <t>Metaal of soortgelijk</t>
  </si>
  <si>
    <t>Kabel voor stroomvoorziening is mee geleverd</t>
  </si>
  <si>
    <t>Prijzen Laptop</t>
  </si>
  <si>
    <t>Formaat</t>
  </si>
  <si>
    <t>Full HD en Anti reflectielaag</t>
  </si>
  <si>
    <t>Kijkhoek</t>
  </si>
  <si>
    <t>Verstelbaarheid</t>
  </si>
  <si>
    <t>In hoogte verstelbaar</t>
  </si>
  <si>
    <t>Prijzen Monitor</t>
  </si>
  <si>
    <t>Instructie</t>
  </si>
  <si>
    <t>Opslagpercentage oplaadkar</t>
  </si>
  <si>
    <t>Merk</t>
  </si>
  <si>
    <t>Prijzen Desktop</t>
  </si>
  <si>
    <t>Klein model (mogelijkheid om aan de wand/scherm te bevestigen)</t>
  </si>
  <si>
    <t>iPads</t>
  </si>
  <si>
    <t xml:space="preserve">Model </t>
  </si>
  <si>
    <t xml:space="preserve">Opslag </t>
  </si>
  <si>
    <t>Kleuren</t>
  </si>
  <si>
    <t>Alle beschikbare kleuren</t>
  </si>
  <si>
    <t xml:space="preserve">Prijzen iPads </t>
  </si>
  <si>
    <t>Leverbaar in verschillende oplaadkasten: minimaal 10 en 20 iPads.</t>
  </si>
  <si>
    <t>De oplaadkast is afsluitbaar met een slot.</t>
  </si>
  <si>
    <t>Inclusief hoes</t>
  </si>
  <si>
    <t>Oplaadkast is voorzien van een 220V stopcontact (geaard en gezekerd).</t>
  </si>
  <si>
    <t>Lightning aansluiting. Er dient een mogelijkheid te zijn om een verwisselbare aansluitkoppelstuk op de aansluiting te plaatsen, minimaal USB C.</t>
  </si>
  <si>
    <t xml:space="preserve">Opslagpercentage </t>
  </si>
  <si>
    <t xml:space="preserve">   </t>
  </si>
  <si>
    <t>1.1</t>
  </si>
  <si>
    <t xml:space="preserve">1.2 </t>
  </si>
  <si>
    <t>Oplaadkarren Chromebooks</t>
  </si>
  <si>
    <t>2.1</t>
  </si>
  <si>
    <t>1.2</t>
  </si>
  <si>
    <t>3.1</t>
  </si>
  <si>
    <t>4.1</t>
  </si>
  <si>
    <t>5.1</t>
  </si>
  <si>
    <t>Accessoires</t>
  </si>
  <si>
    <t xml:space="preserve"> </t>
  </si>
  <si>
    <t>Laptops</t>
  </si>
  <si>
    <t>Desktops</t>
  </si>
  <si>
    <t>Monitoren Desktop</t>
  </si>
  <si>
    <t>Oplaadkasten iPads</t>
  </si>
  <si>
    <t xml:space="preserve">Leverbaar in 2 verschillende oplaadkasten: 24 en 32 Chromebooks </t>
  </si>
  <si>
    <t>Metaal. De oplaadkar is stoot- en krasbestendig</t>
  </si>
  <si>
    <t>De oplaadkar is afsluitbaar met een slot</t>
  </si>
  <si>
    <t>Er dient een mogelijkheid te zijn om een verwisselbare aansluitkoppelstuk op de aansluiting te plaatsen, minimaal USB C</t>
  </si>
  <si>
    <t>De oplaadkar is voorzien van een 220V stopcontact (geaard en gezekerd)</t>
  </si>
  <si>
    <t>De kabels zijn volledig weggewerkt in de oplaadkar</t>
  </si>
  <si>
    <t>De iPads passen inclusief hoes in de oplaadkast.</t>
  </si>
  <si>
    <t>De kabels zijn volledig weggewerkt in de oplaadkast.</t>
  </si>
  <si>
    <t xml:space="preserve">De mogelijkheid om een leerkrachten model en leerlingen model te leveren </t>
  </si>
  <si>
    <t>Opslagpercentage accessoires</t>
  </si>
  <si>
    <t xml:space="preserve">De accessoires kunnen besteld worden in de webshop van de leverancier, met de opgegeven opslagpercentage. </t>
  </si>
  <si>
    <t>178 graden</t>
  </si>
  <si>
    <t>Aanbestedende Dienst</t>
  </si>
  <si>
    <t>Inschrijver</t>
  </si>
  <si>
    <t>Contactpersoon</t>
  </si>
  <si>
    <t>A merk (zie het Programma van Eisen)</t>
  </si>
  <si>
    <t>2 HDMI-aansluitingen en/of 2 displaypoort</t>
  </si>
  <si>
    <t>Reparatietarieven</t>
  </si>
  <si>
    <t>Fictieve aantallen / eenheden</t>
  </si>
  <si>
    <t>Uurtarief</t>
  </si>
  <si>
    <t>Totaal</t>
  </si>
  <si>
    <t>Uurtarief reparatiewerkzaamheden</t>
  </si>
  <si>
    <t xml:space="preserve">Onderzoekskosten </t>
  </si>
  <si>
    <t>Fictieve inkoopwaarde</t>
  </si>
  <si>
    <t xml:space="preserve">Opslagpercentage onderdelen </t>
  </si>
  <si>
    <t>Overige diensten</t>
  </si>
  <si>
    <t>Fictief aantal</t>
  </si>
  <si>
    <t>Prijs per stuk</t>
  </si>
  <si>
    <t>Minimaal 128 Gb</t>
  </si>
  <si>
    <t>Onderdeel ICT Hardware</t>
  </si>
  <si>
    <t>Onderdeel overige leveringen/diensten</t>
  </si>
  <si>
    <t>De opdrachtgever heeft de mogelijkheid om accessoires voor de alle Devices bij te bestellen tegen een vast opslagpercentage. Onder accessoires wordt verstaan maar niet beperkt tot: toetsenborden, muizen, beschermhoesen, dockingstations etc.</t>
  </si>
  <si>
    <t>Fictieve uitgave</t>
  </si>
  <si>
    <t>Uitpakken en afvoeren verpakkingsmateriaal</t>
  </si>
  <si>
    <t>Afvoeren oude hardware inclusief het aanleveren van certificaten van vernietiging</t>
  </si>
  <si>
    <t xml:space="preserve">Korting- en/of Opslagpercentage </t>
  </si>
  <si>
    <t>Let op: kortingspercentage</t>
  </si>
  <si>
    <t>Apple</t>
  </si>
  <si>
    <t>Windows</t>
  </si>
  <si>
    <t>2.2</t>
  </si>
  <si>
    <t>2.3</t>
  </si>
  <si>
    <t>Totaal vergelijkingsprijs</t>
  </si>
  <si>
    <t>Korting- en of Opslag bedrag</t>
  </si>
  <si>
    <t>Vergelijkingsprijs</t>
  </si>
  <si>
    <t xml:space="preserve">Volledig werkend opleveren </t>
  </si>
  <si>
    <t>Overige diensten (optioneel)</t>
  </si>
  <si>
    <t xml:space="preserve">Leverancier kan de meest actuele iPad leveren. De opdrachtgever maakt bij de aanschaf een keuze voor het model binnen deze overeenkomst. </t>
  </si>
  <si>
    <t xml:space="preserve">Stichting Resonans </t>
  </si>
  <si>
    <t>Leiderdorp</t>
  </si>
  <si>
    <t xml:space="preserve">Lieke Buurman </t>
  </si>
  <si>
    <t xml:space="preserve">Nummer kantoor </t>
  </si>
  <si>
    <t xml:space="preserve">Communicatie </t>
  </si>
  <si>
    <t xml:space="preserve">Via Tenderned </t>
  </si>
  <si>
    <t>085 200 3991</t>
  </si>
  <si>
    <t>3.2</t>
  </si>
  <si>
    <t>6.1</t>
  </si>
  <si>
    <t>Keuze uit 24, 27 en 34'' inch</t>
  </si>
  <si>
    <t xml:space="preserve">Windows 11 PRO </t>
  </si>
  <si>
    <t xml:space="preserve">Eerste bestelling </t>
  </si>
  <si>
    <t>Prijzenblad eerste bestelling</t>
  </si>
  <si>
    <t xml:space="preserve">Levering </t>
  </si>
  <si>
    <t>Aantal*</t>
  </si>
  <si>
    <t>Inkoopprijs</t>
  </si>
  <si>
    <t>Dockingstations</t>
  </si>
  <si>
    <t>Ipads</t>
  </si>
  <si>
    <t xml:space="preserve">Monitor </t>
  </si>
  <si>
    <t>Kortingspercentage</t>
  </si>
  <si>
    <t>prijs per stuk</t>
  </si>
  <si>
    <t xml:space="preserve">Desktops </t>
  </si>
  <si>
    <t>Prijzenblad t.b.v. de gunning    Versie 2</t>
  </si>
  <si>
    <t xml:space="preserve">Specificatie monitoren;  
Beeldscherm; 27” inch
Fysieke resolutie: 2.560 x 1.440 WQHD 
ingebouwde USB-C dock / KVM
De specificaties van de overige prosucten van de eerste bestelling vindt u in de antwoorden van de NvI.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</si>
</sst>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#########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005696"/>
      <name val="Calibri"/>
      <family val="2"/>
      <scheme val="minor"/>
    </font>
    <font>
      <u/>
      <sz val="10"/>
      <name val="Arial"/>
      <family val="2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583"/>
        <bgColor indexed="64"/>
      </patternFill>
    </fill>
    <fill>
      <patternFill patternType="solid">
        <fgColor rgb="FFC2E76B"/>
        <bgColor indexed="64"/>
      </patternFill>
    </fill>
    <fill>
      <patternFill patternType="lightDown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20" fillId="0" borderId="0"/>
    <xf numFmtId="44" fontId="1" fillId="0" borderId="0" applyFont="0" applyFill="0" applyBorder="0" applyAlignment="0" applyProtection="0"/>
  </cellStyleXfs>
  <cellXfs count="145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left"/>
    </xf>
    <xf numFmtId="0" fontId="0" fillId="2" borderId="5" xfId="0" applyFill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1" fillId="2" borderId="0" xfId="0" applyFont="1" applyFill="1"/>
    <xf numFmtId="0" fontId="0" fillId="0" borderId="1" xfId="0" applyBorder="1" applyAlignment="1">
      <alignment horizontal="left" wrapText="1"/>
    </xf>
    <xf numFmtId="0" fontId="0" fillId="0" borderId="11" xfId="0" applyBorder="1"/>
    <xf numFmtId="0" fontId="6" fillId="2" borderId="0" xfId="0" applyFont="1" applyFill="1"/>
    <xf numFmtId="44" fontId="6" fillId="2" borderId="0" xfId="1" applyFont="1" applyFill="1" applyBorder="1"/>
    <xf numFmtId="0" fontId="7" fillId="0" borderId="9" xfId="0" applyFont="1" applyBorder="1"/>
    <xf numFmtId="0" fontId="0" fillId="0" borderId="14" xfId="0" applyBorder="1"/>
    <xf numFmtId="0" fontId="0" fillId="0" borderId="9" xfId="0" applyBorder="1"/>
    <xf numFmtId="0" fontId="0" fillId="2" borderId="0" xfId="0" applyFill="1" applyProtection="1">
      <protection hidden="1"/>
    </xf>
    <xf numFmtId="0" fontId="10" fillId="2" borderId="0" xfId="0" applyFont="1" applyFill="1" applyProtection="1">
      <protection hidden="1"/>
    </xf>
    <xf numFmtId="0" fontId="7" fillId="2" borderId="0" xfId="0" applyFont="1" applyFill="1" applyAlignment="1" applyProtection="1">
      <alignment horizontal="left"/>
      <protection hidden="1"/>
    </xf>
    <xf numFmtId="0" fontId="7" fillId="0" borderId="1" xfId="0" applyFont="1" applyBorder="1" applyProtection="1">
      <protection hidden="1"/>
    </xf>
    <xf numFmtId="0" fontId="7" fillId="0" borderId="1" xfId="0" applyFont="1" applyBorder="1" applyAlignment="1" applyProtection="1">
      <alignment horizontal="left"/>
      <protection hidden="1"/>
    </xf>
    <xf numFmtId="0" fontId="7" fillId="2" borderId="1" xfId="0" applyFont="1" applyFill="1" applyBorder="1" applyAlignment="1" applyProtection="1">
      <alignment horizontal="left"/>
      <protection hidden="1"/>
    </xf>
    <xf numFmtId="164" fontId="7" fillId="2" borderId="1" xfId="0" applyNumberFormat="1" applyFont="1" applyFill="1" applyBorder="1" applyAlignment="1" applyProtection="1">
      <alignment horizontal="left"/>
      <protection hidden="1"/>
    </xf>
    <xf numFmtId="0" fontId="10" fillId="2" borderId="7" xfId="0" applyFont="1" applyFill="1" applyBorder="1" applyProtection="1">
      <protection hidden="1"/>
    </xf>
    <xf numFmtId="0" fontId="7" fillId="2" borderId="8" xfId="0" applyFont="1" applyFill="1" applyBorder="1" applyProtection="1">
      <protection locked="0"/>
    </xf>
    <xf numFmtId="0" fontId="1" fillId="3" borderId="2" xfId="0" applyFont="1" applyFill="1" applyBorder="1"/>
    <xf numFmtId="0" fontId="1" fillId="3" borderId="5" xfId="0" applyFont="1" applyFill="1" applyBorder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5" xfId="0" applyFont="1" applyFill="1" applyBorder="1"/>
    <xf numFmtId="0" fontId="2" fillId="3" borderId="5" xfId="0" applyFont="1" applyFill="1" applyBorder="1"/>
    <xf numFmtId="0" fontId="2" fillId="3" borderId="1" xfId="0" applyFont="1" applyFill="1" applyBorder="1"/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5" fillId="3" borderId="6" xfId="0" applyFont="1" applyFill="1" applyBorder="1"/>
    <xf numFmtId="0" fontId="7" fillId="4" borderId="1" xfId="0" applyFont="1" applyFill="1" applyBorder="1" applyProtection="1">
      <protection locked="0"/>
    </xf>
    <xf numFmtId="0" fontId="2" fillId="3" borderId="2" xfId="0" applyFont="1" applyFill="1" applyBorder="1"/>
    <xf numFmtId="0" fontId="12" fillId="3" borderId="5" xfId="0" applyFont="1" applyFill="1" applyBorder="1"/>
    <xf numFmtId="0" fontId="0" fillId="3" borderId="0" xfId="0" applyFill="1"/>
    <xf numFmtId="0" fontId="0" fillId="3" borderId="6" xfId="0" applyFill="1" applyBorder="1"/>
    <xf numFmtId="0" fontId="2" fillId="3" borderId="6" xfId="0" applyFont="1" applyFill="1" applyBorder="1"/>
    <xf numFmtId="0" fontId="2" fillId="3" borderId="5" xfId="0" applyFont="1" applyFill="1" applyBorder="1" applyAlignment="1">
      <alignment horizontal="right"/>
    </xf>
    <xf numFmtId="0" fontId="0" fillId="3" borderId="5" xfId="0" applyFill="1" applyBorder="1"/>
    <xf numFmtId="0" fontId="0" fillId="3" borderId="1" xfId="0" applyFill="1" applyBorder="1"/>
    <xf numFmtId="0" fontId="0" fillId="3" borderId="10" xfId="0" applyFill="1" applyBorder="1"/>
    <xf numFmtId="0" fontId="0" fillId="3" borderId="9" xfId="0" applyFill="1" applyBorder="1"/>
    <xf numFmtId="0" fontId="6" fillId="3" borderId="12" xfId="0" applyFont="1" applyFill="1" applyBorder="1"/>
    <xf numFmtId="0" fontId="1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3" fillId="3" borderId="1" xfId="0" applyFont="1" applyFill="1" applyBorder="1" applyProtection="1">
      <protection hidden="1"/>
    </xf>
    <xf numFmtId="49" fontId="7" fillId="4" borderId="1" xfId="0" applyNumberFormat="1" applyFont="1" applyFill="1" applyBorder="1" applyProtection="1">
      <protection locked="0"/>
    </xf>
    <xf numFmtId="0" fontId="7" fillId="4" borderId="1" xfId="0" applyFont="1" applyFill="1" applyBorder="1" applyAlignment="1" applyProtection="1">
      <alignment horizontal="left"/>
      <protection locked="0"/>
    </xf>
    <xf numFmtId="164" fontId="7" fillId="4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left" wrapText="1"/>
      <protection locked="0"/>
    </xf>
    <xf numFmtId="0" fontId="11" fillId="4" borderId="1" xfId="2" applyFont="1" applyFill="1" applyBorder="1" applyAlignment="1" applyProtection="1">
      <alignment horizontal="left"/>
      <protection locked="0"/>
    </xf>
    <xf numFmtId="0" fontId="7" fillId="0" borderId="1" xfId="0" applyFont="1" applyBorder="1" applyAlignment="1">
      <alignment horizontal="left" wrapText="1"/>
    </xf>
    <xf numFmtId="0" fontId="0" fillId="0" borderId="8" xfId="0" applyBorder="1"/>
    <xf numFmtId="0" fontId="7" fillId="0" borderId="8" xfId="0" applyFont="1" applyBorder="1"/>
    <xf numFmtId="0" fontId="0" fillId="3" borderId="11" xfId="0" applyFill="1" applyBorder="1"/>
    <xf numFmtId="0" fontId="0" fillId="3" borderId="4" xfId="0" applyFill="1" applyBorder="1"/>
    <xf numFmtId="0" fontId="0" fillId="2" borderId="8" xfId="0" applyFill="1" applyBorder="1"/>
    <xf numFmtId="0" fontId="0" fillId="0" borderId="9" xfId="0" applyBorder="1" applyAlignment="1">
      <alignment horizontal="left" wrapText="1"/>
    </xf>
    <xf numFmtId="44" fontId="0" fillId="2" borderId="0" xfId="1" applyFont="1" applyFill="1" applyBorder="1" applyProtection="1"/>
    <xf numFmtId="0" fontId="5" fillId="3" borderId="7" xfId="0" applyFont="1" applyFill="1" applyBorder="1"/>
    <xf numFmtId="0" fontId="5" fillId="3" borderId="15" xfId="0" applyFont="1" applyFill="1" applyBorder="1"/>
    <xf numFmtId="0" fontId="5" fillId="3" borderId="1" xfId="0" applyFont="1" applyFill="1" applyBorder="1"/>
    <xf numFmtId="0" fontId="13" fillId="2" borderId="0" xfId="0" applyFont="1" applyFill="1"/>
    <xf numFmtId="0" fontId="13" fillId="0" borderId="0" xfId="0" applyFont="1"/>
    <xf numFmtId="44" fontId="7" fillId="4" borderId="1" xfId="1" applyFont="1" applyFill="1" applyBorder="1" applyProtection="1">
      <protection locked="0"/>
    </xf>
    <xf numFmtId="44" fontId="3" fillId="3" borderId="1" xfId="0" applyNumberFormat="1" applyFont="1" applyFill="1" applyBorder="1"/>
    <xf numFmtId="10" fontId="7" fillId="4" borderId="1" xfId="0" applyNumberFormat="1" applyFont="1" applyFill="1" applyBorder="1" applyProtection="1">
      <protection locked="0"/>
    </xf>
    <xf numFmtId="44" fontId="2" fillId="3" borderId="1" xfId="0" applyNumberFormat="1" applyFont="1" applyFill="1" applyBorder="1"/>
    <xf numFmtId="0" fontId="0" fillId="0" borderId="11" xfId="0" applyBorder="1" applyAlignment="1">
      <alignment horizontal="left" wrapText="1"/>
    </xf>
    <xf numFmtId="44" fontId="7" fillId="4" borderId="14" xfId="1" applyFont="1" applyFill="1" applyBorder="1" applyProtection="1">
      <protection locked="0"/>
    </xf>
    <xf numFmtId="10" fontId="7" fillId="0" borderId="1" xfId="0" applyNumberFormat="1" applyFont="1" applyBorder="1"/>
    <xf numFmtId="44" fontId="8" fillId="0" borderId="1" xfId="1" applyFont="1" applyFill="1" applyBorder="1"/>
    <xf numFmtId="44" fontId="7" fillId="5" borderId="1" xfId="1" applyFont="1" applyFill="1" applyBorder="1"/>
    <xf numFmtId="44" fontId="7" fillId="5" borderId="1" xfId="0" applyNumberFormat="1" applyFont="1" applyFill="1" applyBorder="1"/>
    <xf numFmtId="10" fontId="7" fillId="5" borderId="1" xfId="0" applyNumberFormat="1" applyFont="1" applyFill="1" applyBorder="1"/>
    <xf numFmtId="0" fontId="2" fillId="3" borderId="9" xfId="0" applyFont="1" applyFill="1" applyBorder="1"/>
    <xf numFmtId="44" fontId="2" fillId="3" borderId="9" xfId="0" applyNumberFormat="1" applyFont="1" applyFill="1" applyBorder="1"/>
    <xf numFmtId="0" fontId="4" fillId="3" borderId="3" xfId="0" applyFont="1" applyFill="1" applyBorder="1" applyAlignment="1">
      <alignment horizontal="center"/>
    </xf>
    <xf numFmtId="0" fontId="14" fillId="0" borderId="8" xfId="0" applyFont="1" applyBorder="1"/>
    <xf numFmtId="0" fontId="2" fillId="3" borderId="0" xfId="0" applyFont="1" applyFill="1"/>
    <xf numFmtId="0" fontId="4" fillId="3" borderId="0" xfId="0" applyFont="1" applyFill="1"/>
    <xf numFmtId="0" fontId="6" fillId="3" borderId="0" xfId="0" applyFont="1" applyFill="1"/>
    <xf numFmtId="0" fontId="0" fillId="3" borderId="13" xfId="0" applyFill="1" applyBorder="1"/>
    <xf numFmtId="0" fontId="0" fillId="0" borderId="6" xfId="0" applyBorder="1" applyAlignment="1">
      <alignment horizontal="left" wrapText="1"/>
    </xf>
    <xf numFmtId="0" fontId="0" fillId="0" borderId="6" xfId="0" applyBorder="1"/>
    <xf numFmtId="0" fontId="2" fillId="3" borderId="11" xfId="0" applyFont="1" applyFill="1" applyBorder="1" applyAlignment="1">
      <alignment horizontal="right"/>
    </xf>
    <xf numFmtId="0" fontId="2" fillId="3" borderId="11" xfId="0" applyFont="1" applyFill="1" applyBorder="1"/>
    <xf numFmtId="0" fontId="2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10" fontId="16" fillId="4" borderId="1" xfId="0" applyNumberFormat="1" applyFont="1" applyFill="1" applyBorder="1" applyProtection="1">
      <protection locked="0"/>
    </xf>
    <xf numFmtId="10" fontId="15" fillId="4" borderId="1" xfId="0" applyNumberFormat="1" applyFont="1" applyFill="1" applyBorder="1" applyProtection="1">
      <protection locked="0"/>
    </xf>
    <xf numFmtId="0" fontId="4" fillId="3" borderId="8" xfId="0" applyFont="1" applyFill="1" applyBorder="1"/>
    <xf numFmtId="0" fontId="6" fillId="3" borderId="14" xfId="0" applyFont="1" applyFill="1" applyBorder="1" applyAlignment="1">
      <alignment horizontal="left"/>
    </xf>
    <xf numFmtId="10" fontId="15" fillId="4" borderId="9" xfId="0" applyNumberFormat="1" applyFont="1" applyFill="1" applyBorder="1" applyProtection="1">
      <protection locked="0"/>
    </xf>
    <xf numFmtId="44" fontId="7" fillId="0" borderId="1" xfId="1" applyFont="1" applyBorder="1"/>
    <xf numFmtId="44" fontId="7" fillId="2" borderId="1" xfId="0" applyNumberFormat="1" applyFont="1" applyFill="1" applyBorder="1"/>
    <xf numFmtId="44" fontId="8" fillId="2" borderId="1" xfId="0" applyNumberFormat="1" applyFont="1" applyFill="1" applyBorder="1"/>
    <xf numFmtId="44" fontId="7" fillId="2" borderId="14" xfId="0" applyNumberFormat="1" applyFont="1" applyFill="1" applyBorder="1"/>
    <xf numFmtId="164" fontId="17" fillId="2" borderId="1" xfId="2" applyNumberFormat="1" applyFont="1" applyFill="1" applyBorder="1" applyAlignment="1" applyProtection="1">
      <alignment horizontal="left"/>
      <protection hidden="1"/>
    </xf>
    <xf numFmtId="0" fontId="7" fillId="0" borderId="1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44" fontId="8" fillId="0" borderId="1" xfId="1" applyFont="1" applyFill="1" applyBorder="1" applyProtection="1"/>
    <xf numFmtId="44" fontId="7" fillId="0" borderId="1" xfId="1" applyFont="1" applyFill="1" applyBorder="1"/>
    <xf numFmtId="44" fontId="7" fillId="0" borderId="14" xfId="1" applyFont="1" applyFill="1" applyBorder="1"/>
    <xf numFmtId="0" fontId="6" fillId="3" borderId="9" xfId="0" applyFont="1" applyFill="1" applyBorder="1"/>
    <xf numFmtId="44" fontId="6" fillId="3" borderId="9" xfId="1" applyFont="1" applyFill="1" applyBorder="1"/>
    <xf numFmtId="0" fontId="1" fillId="2" borderId="1" xfId="0" applyFont="1" applyFill="1" applyBorder="1"/>
    <xf numFmtId="44" fontId="18" fillId="2" borderId="1" xfId="1" applyFont="1" applyFill="1" applyBorder="1"/>
    <xf numFmtId="0" fontId="5" fillId="3" borderId="0" xfId="0" applyFont="1" applyFill="1" applyAlignment="1">
      <alignment horizontal="left"/>
    </xf>
    <xf numFmtId="0" fontId="8" fillId="2" borderId="1" xfId="0" applyFont="1" applyFill="1" applyBorder="1"/>
    <xf numFmtId="1" fontId="2" fillId="3" borderId="1" xfId="3" applyNumberFormat="1" applyFont="1" applyFill="1" applyBorder="1" applyProtection="1"/>
    <xf numFmtId="44" fontId="7" fillId="0" borderId="1" xfId="3" applyFont="1" applyFill="1" applyBorder="1" applyProtection="1"/>
    <xf numFmtId="44" fontId="1" fillId="0" borderId="1" xfId="3" applyFont="1" applyFill="1" applyBorder="1" applyProtection="1"/>
    <xf numFmtId="44" fontId="3" fillId="3" borderId="1" xfId="3" applyFont="1" applyFill="1" applyBorder="1" applyProtection="1"/>
    <xf numFmtId="0" fontId="2" fillId="0" borderId="0" xfId="0" applyFont="1"/>
    <xf numFmtId="0" fontId="8" fillId="0" borderId="0" xfId="0" applyFont="1"/>
    <xf numFmtId="1" fontId="2" fillId="0" borderId="0" xfId="3" applyNumberFormat="1" applyFont="1" applyFill="1" applyBorder="1" applyProtection="1"/>
    <xf numFmtId="44" fontId="7" fillId="0" borderId="0" xfId="3" applyFont="1" applyFill="1" applyBorder="1" applyProtection="1"/>
    <xf numFmtId="44" fontId="1" fillId="0" borderId="0" xfId="3" applyFont="1" applyFill="1" applyBorder="1" applyProtection="1"/>
    <xf numFmtId="44" fontId="3" fillId="0" borderId="0" xfId="3" applyFont="1" applyFill="1" applyBorder="1" applyProtection="1"/>
    <xf numFmtId="44" fontId="7" fillId="0" borderId="1" xfId="1" applyFont="1" applyFill="1" applyBorder="1" applyProtection="1"/>
    <xf numFmtId="44" fontId="3" fillId="3" borderId="9" xfId="3" applyFont="1" applyFill="1" applyBorder="1" applyProtection="1"/>
    <xf numFmtId="0" fontId="18" fillId="2" borderId="0" xfId="0" applyFont="1" applyFill="1"/>
    <xf numFmtId="44" fontId="6" fillId="3" borderId="1" xfId="3" applyFont="1" applyFill="1" applyBorder="1" applyProtection="1"/>
    <xf numFmtId="44" fontId="7" fillId="4" borderId="1" xfId="3" applyFont="1" applyFill="1" applyBorder="1" applyProtection="1">
      <protection locked="0"/>
    </xf>
    <xf numFmtId="0" fontId="12" fillId="3" borderId="1" xfId="0" applyFont="1" applyFill="1" applyBorder="1" applyAlignment="1" applyProtection="1">
      <alignment horizontal="center"/>
      <protection hidden="1"/>
    </xf>
    <xf numFmtId="0" fontId="12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19" fillId="3" borderId="5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8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/>
    </xf>
    <xf numFmtId="0" fontId="18" fillId="0" borderId="0" xfId="0" applyFont="1" applyAlignment="1">
      <alignment horizontal="left" vertical="top" wrapText="1"/>
    </xf>
  </cellXfs>
  <cellStyles count="6">
    <cellStyle name="Hyperlink" xfId="2" builtinId="8"/>
    <cellStyle name="Standaard" xfId="0" builtinId="0"/>
    <cellStyle name="Standaard 2" xfId="4" xr:uid="{DF7B4AB0-B2BC-4E21-AF94-EF9C3FC0660D}"/>
    <cellStyle name="Valuta" xfId="1" builtinId="4"/>
    <cellStyle name="Valuta 2" xfId="5" xr:uid="{FA917D1D-20C2-4288-B661-1E46FEB369A7}"/>
    <cellStyle name="Valuta 3" xfId="3" xr:uid="{30AA1754-4059-4EE6-A00E-287C6990583A}"/>
  </cellStyles>
  <dxfs count="0"/>
  <tableStyles count="0" defaultTableStyle="TableStyleMedium2" defaultPivotStyle="PivotStyleLight16"/>
  <colors>
    <mruColors>
      <color rgb="FFC2E76B"/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295274</xdr:rowOff>
    </xdr:from>
    <xdr:to>
      <xdr:col>5</xdr:col>
      <xdr:colOff>1219201</xdr:colOff>
      <xdr:row>3</xdr:row>
      <xdr:rowOff>381000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7176" y="590549"/>
          <a:ext cx="8801100" cy="676276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Let op:</a:t>
          </a:r>
        </a:p>
        <a:p>
          <a:r>
            <a:rPr lang="nl-NL" sz="1100" b="0"/>
            <a:t>- Het betreft hier de fictieve uitgaven. In werkelijkheid kan dit afwijken. Aan deze bedragen kunnen geen rechten worden ontleend.</a:t>
          </a:r>
        </a:p>
        <a:p>
          <a:r>
            <a:rPr lang="nl-NL" sz="1100" b="1"/>
            <a:t>- Het minimale opslagpercentage is</a:t>
          </a:r>
          <a:r>
            <a:rPr lang="nl-NL" sz="1100" b="1" baseline="0"/>
            <a:t> 3%. Indien een lager percentage wordt opgegeven, wordt de inschrijving uitgesloten van deelname. </a:t>
          </a:r>
          <a:endParaRPr lang="nl-NL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2E76B"/>
  </sheetPr>
  <dimension ref="A1:DQ879"/>
  <sheetViews>
    <sheetView zoomScale="82" zoomScaleNormal="100" workbookViewId="0">
      <selection activeCell="B20" sqref="B20"/>
    </sheetView>
  </sheetViews>
  <sheetFormatPr defaultColWidth="9.140625" defaultRowHeight="15" x14ac:dyDescent="0.25"/>
  <cols>
    <col min="1" max="1" width="54.28515625" customWidth="1"/>
    <col min="2" max="2" width="59.7109375" customWidth="1"/>
  </cols>
  <sheetData>
    <row r="1" spans="1:121" ht="21" x14ac:dyDescent="0.35">
      <c r="A1" s="134" t="s">
        <v>18</v>
      </c>
      <c r="B1" s="13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</row>
    <row r="2" spans="1:121" x14ac:dyDescent="0.25">
      <c r="A2" s="16"/>
      <c r="B2" s="16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21" x14ac:dyDescent="0.35">
      <c r="A3" s="134" t="s">
        <v>91</v>
      </c>
      <c r="B3" s="13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x14ac:dyDescent="0.25">
      <c r="A4" s="52" t="s">
        <v>19</v>
      </c>
      <c r="B4" s="19" t="s">
        <v>126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x14ac:dyDescent="0.25">
      <c r="A5" s="52" t="s">
        <v>20</v>
      </c>
      <c r="B5" s="19" t="s">
        <v>127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x14ac:dyDescent="0.25">
      <c r="A6" s="52" t="s">
        <v>21</v>
      </c>
      <c r="B6" s="20">
        <v>27320519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x14ac:dyDescent="0.25">
      <c r="A7" s="18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</row>
    <row r="8" spans="1:121" ht="21" x14ac:dyDescent="0.35">
      <c r="A8" s="135" t="s">
        <v>22</v>
      </c>
      <c r="B8" s="13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</row>
    <row r="9" spans="1:121" x14ac:dyDescent="0.25">
      <c r="A9" s="52" t="s">
        <v>93</v>
      </c>
      <c r="B9" s="21" t="s">
        <v>128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</row>
    <row r="10" spans="1:121" x14ac:dyDescent="0.25">
      <c r="A10" s="52" t="s">
        <v>129</v>
      </c>
      <c r="B10" s="22" t="s">
        <v>132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</row>
    <row r="11" spans="1:121" x14ac:dyDescent="0.25">
      <c r="A11" s="52" t="s">
        <v>130</v>
      </c>
      <c r="B11" s="106" t="s">
        <v>131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</row>
    <row r="12" spans="1:121" x14ac:dyDescent="0.25">
      <c r="A12" s="17"/>
      <c r="B12" s="16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</row>
    <row r="13" spans="1:121" ht="21" x14ac:dyDescent="0.35">
      <c r="A13" s="134" t="s">
        <v>92</v>
      </c>
      <c r="B13" s="13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</row>
    <row r="14" spans="1:121" x14ac:dyDescent="0.25">
      <c r="A14" s="52" t="s">
        <v>23</v>
      </c>
      <c r="B14" s="35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</row>
    <row r="15" spans="1:121" x14ac:dyDescent="0.25">
      <c r="A15" s="52" t="s">
        <v>24</v>
      </c>
      <c r="B15" s="3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</row>
    <row r="16" spans="1:121" x14ac:dyDescent="0.25">
      <c r="A16" s="52" t="s">
        <v>25</v>
      </c>
      <c r="B16" s="5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</row>
    <row r="17" spans="1:121" x14ac:dyDescent="0.25">
      <c r="A17" s="52" t="s">
        <v>26</v>
      </c>
      <c r="B17" s="54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</row>
    <row r="18" spans="1:121" x14ac:dyDescent="0.25">
      <c r="A18" s="52" t="s">
        <v>27</v>
      </c>
      <c r="B18" s="54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x14ac:dyDescent="0.25">
      <c r="A19" s="23"/>
      <c r="B19" s="2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x14ac:dyDescent="0.25">
      <c r="A20" s="52" t="s">
        <v>28</v>
      </c>
      <c r="B20" s="5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</row>
    <row r="21" spans="1:121" x14ac:dyDescent="0.25">
      <c r="A21" s="52" t="s">
        <v>29</v>
      </c>
      <c r="B21" s="55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</row>
    <row r="22" spans="1:121" x14ac:dyDescent="0.25">
      <c r="A22" s="52" t="s">
        <v>30</v>
      </c>
      <c r="B22" s="56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</row>
    <row r="23" spans="1:121" x14ac:dyDescent="0.25">
      <c r="A23" s="52" t="s">
        <v>31</v>
      </c>
      <c r="B23" s="5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</row>
    <row r="24" spans="1:121" x14ac:dyDescent="0.25">
      <c r="A24" s="52" t="s">
        <v>32</v>
      </c>
      <c r="B24" s="5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</row>
    <row r="25" spans="1:121" x14ac:dyDescent="0.25">
      <c r="A25" s="52" t="s">
        <v>33</v>
      </c>
      <c r="B25" s="5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</row>
    <row r="26" spans="1:121" s="3" customFormat="1" x14ac:dyDescent="0.25"/>
    <row r="27" spans="1:121" s="3" customFormat="1" x14ac:dyDescent="0.25"/>
    <row r="28" spans="1:121" s="3" customFormat="1" x14ac:dyDescent="0.25"/>
    <row r="29" spans="1:121" s="3" customFormat="1" x14ac:dyDescent="0.25"/>
    <row r="30" spans="1:121" s="3" customFormat="1" x14ac:dyDescent="0.25"/>
    <row r="31" spans="1:121" s="3" customFormat="1" x14ac:dyDescent="0.25"/>
    <row r="32" spans="1:121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  <row r="381" s="3" customFormat="1" x14ac:dyDescent="0.25"/>
    <row r="382" s="3" customFormat="1" x14ac:dyDescent="0.25"/>
    <row r="383" s="3" customFormat="1" x14ac:dyDescent="0.25"/>
    <row r="384" s="3" customFormat="1" x14ac:dyDescent="0.25"/>
    <row r="385" s="3" customFormat="1" x14ac:dyDescent="0.25"/>
    <row r="386" s="3" customFormat="1" x14ac:dyDescent="0.25"/>
    <row r="387" s="3" customFormat="1" x14ac:dyDescent="0.25"/>
    <row r="388" s="3" customFormat="1" x14ac:dyDescent="0.25"/>
    <row r="389" s="3" customFormat="1" x14ac:dyDescent="0.25"/>
    <row r="390" s="3" customFormat="1" x14ac:dyDescent="0.25"/>
    <row r="391" s="3" customFormat="1" x14ac:dyDescent="0.25"/>
    <row r="392" s="3" customFormat="1" x14ac:dyDescent="0.25"/>
    <row r="393" s="3" customFormat="1" x14ac:dyDescent="0.25"/>
    <row r="394" s="3" customFormat="1" x14ac:dyDescent="0.25"/>
    <row r="395" s="3" customFormat="1" x14ac:dyDescent="0.25"/>
    <row r="396" s="3" customFormat="1" x14ac:dyDescent="0.25"/>
    <row r="397" s="3" customFormat="1" x14ac:dyDescent="0.25"/>
    <row r="398" s="3" customFormat="1" x14ac:dyDescent="0.25"/>
    <row r="399" s="3" customFormat="1" x14ac:dyDescent="0.25"/>
    <row r="400" s="3" customFormat="1" x14ac:dyDescent="0.25"/>
    <row r="401" s="3" customFormat="1" x14ac:dyDescent="0.25"/>
    <row r="402" s="3" customFormat="1" x14ac:dyDescent="0.25"/>
    <row r="403" s="3" customFormat="1" x14ac:dyDescent="0.25"/>
    <row r="404" s="3" customFormat="1" x14ac:dyDescent="0.25"/>
    <row r="405" s="3" customFormat="1" x14ac:dyDescent="0.25"/>
    <row r="406" s="3" customFormat="1" x14ac:dyDescent="0.25"/>
    <row r="407" s="3" customFormat="1" x14ac:dyDescent="0.25"/>
    <row r="408" s="3" customFormat="1" x14ac:dyDescent="0.25"/>
    <row r="409" s="3" customFormat="1" x14ac:dyDescent="0.25"/>
    <row r="410" s="3" customFormat="1" x14ac:dyDescent="0.25"/>
    <row r="411" s="3" customFormat="1" x14ac:dyDescent="0.25"/>
    <row r="412" s="3" customFormat="1" x14ac:dyDescent="0.25"/>
    <row r="413" s="3" customFormat="1" x14ac:dyDescent="0.25"/>
    <row r="414" s="3" customFormat="1" x14ac:dyDescent="0.25"/>
    <row r="415" s="3" customFormat="1" x14ac:dyDescent="0.25"/>
    <row r="416" s="3" customFormat="1" x14ac:dyDescent="0.25"/>
    <row r="417" s="3" customFormat="1" x14ac:dyDescent="0.25"/>
    <row r="418" s="3" customFormat="1" x14ac:dyDescent="0.25"/>
    <row r="419" s="3" customFormat="1" x14ac:dyDescent="0.25"/>
    <row r="420" s="3" customFormat="1" x14ac:dyDescent="0.25"/>
    <row r="421" s="3" customFormat="1" x14ac:dyDescent="0.25"/>
    <row r="422" s="3" customFormat="1" x14ac:dyDescent="0.25"/>
    <row r="423" s="3" customFormat="1" x14ac:dyDescent="0.25"/>
    <row r="424" s="3" customFormat="1" x14ac:dyDescent="0.25"/>
    <row r="425" s="3" customFormat="1" x14ac:dyDescent="0.25"/>
    <row r="426" s="3" customFormat="1" x14ac:dyDescent="0.25"/>
    <row r="427" s="3" customFormat="1" x14ac:dyDescent="0.25"/>
    <row r="428" s="3" customFormat="1" x14ac:dyDescent="0.25"/>
    <row r="429" s="3" customFormat="1" x14ac:dyDescent="0.25"/>
    <row r="430" s="3" customFormat="1" x14ac:dyDescent="0.25"/>
    <row r="431" s="3" customFormat="1" x14ac:dyDescent="0.25"/>
    <row r="432" s="3" customFormat="1" x14ac:dyDescent="0.25"/>
    <row r="433" s="3" customFormat="1" x14ac:dyDescent="0.25"/>
    <row r="434" s="3" customFormat="1" x14ac:dyDescent="0.25"/>
    <row r="435" s="3" customFormat="1" x14ac:dyDescent="0.25"/>
    <row r="436" s="3" customFormat="1" x14ac:dyDescent="0.25"/>
    <row r="437" s="3" customFormat="1" x14ac:dyDescent="0.25"/>
    <row r="438" s="3" customFormat="1" x14ac:dyDescent="0.25"/>
    <row r="439" s="3" customFormat="1" x14ac:dyDescent="0.25"/>
    <row r="440" s="3" customFormat="1" x14ac:dyDescent="0.25"/>
    <row r="441" s="3" customFormat="1" x14ac:dyDescent="0.25"/>
    <row r="442" s="3" customFormat="1" x14ac:dyDescent="0.25"/>
    <row r="443" s="3" customFormat="1" x14ac:dyDescent="0.25"/>
    <row r="444" s="3" customFormat="1" x14ac:dyDescent="0.25"/>
    <row r="445" s="3" customFormat="1" x14ac:dyDescent="0.25"/>
    <row r="446" s="3" customFormat="1" x14ac:dyDescent="0.25"/>
    <row r="447" s="3" customFormat="1" x14ac:dyDescent="0.25"/>
    <row r="448" s="3" customFormat="1" x14ac:dyDescent="0.25"/>
    <row r="449" s="3" customFormat="1" x14ac:dyDescent="0.25"/>
    <row r="450" s="3" customFormat="1" x14ac:dyDescent="0.25"/>
    <row r="451" s="3" customFormat="1" x14ac:dyDescent="0.25"/>
    <row r="452" s="3" customFormat="1" x14ac:dyDescent="0.25"/>
    <row r="453" s="3" customFormat="1" x14ac:dyDescent="0.25"/>
    <row r="454" s="3" customFormat="1" x14ac:dyDescent="0.25"/>
    <row r="455" s="3" customFormat="1" x14ac:dyDescent="0.25"/>
    <row r="456" s="3" customFormat="1" x14ac:dyDescent="0.25"/>
    <row r="457" s="3" customFormat="1" x14ac:dyDescent="0.25"/>
    <row r="458" s="3" customFormat="1" x14ac:dyDescent="0.25"/>
    <row r="459" s="3" customFormat="1" x14ac:dyDescent="0.25"/>
    <row r="460" s="3" customFormat="1" x14ac:dyDescent="0.25"/>
    <row r="461" s="3" customFormat="1" x14ac:dyDescent="0.25"/>
    <row r="462" s="3" customFormat="1" x14ac:dyDescent="0.25"/>
    <row r="463" s="3" customFormat="1" x14ac:dyDescent="0.25"/>
    <row r="464" s="3" customFormat="1" x14ac:dyDescent="0.25"/>
    <row r="465" s="3" customFormat="1" x14ac:dyDescent="0.25"/>
    <row r="466" s="3" customFormat="1" x14ac:dyDescent="0.25"/>
    <row r="467" s="3" customFormat="1" x14ac:dyDescent="0.25"/>
    <row r="468" s="3" customFormat="1" x14ac:dyDescent="0.25"/>
    <row r="469" s="3" customFormat="1" x14ac:dyDescent="0.25"/>
    <row r="470" s="3" customFormat="1" x14ac:dyDescent="0.25"/>
    <row r="471" s="3" customFormat="1" x14ac:dyDescent="0.25"/>
    <row r="472" s="3" customFormat="1" x14ac:dyDescent="0.25"/>
    <row r="473" s="3" customFormat="1" x14ac:dyDescent="0.25"/>
    <row r="474" s="3" customFormat="1" x14ac:dyDescent="0.25"/>
    <row r="475" s="3" customFormat="1" x14ac:dyDescent="0.25"/>
    <row r="476" s="3" customFormat="1" x14ac:dyDescent="0.25"/>
    <row r="477" s="3" customFormat="1" x14ac:dyDescent="0.25"/>
    <row r="478" s="3" customFormat="1" x14ac:dyDescent="0.25"/>
    <row r="479" s="3" customFormat="1" x14ac:dyDescent="0.25"/>
    <row r="480" s="3" customFormat="1" x14ac:dyDescent="0.25"/>
    <row r="481" s="3" customFormat="1" x14ac:dyDescent="0.25"/>
    <row r="482" s="3" customFormat="1" x14ac:dyDescent="0.25"/>
    <row r="483" s="3" customFormat="1" x14ac:dyDescent="0.25"/>
    <row r="484" s="3" customFormat="1" x14ac:dyDescent="0.25"/>
    <row r="485" s="3" customFormat="1" x14ac:dyDescent="0.25"/>
    <row r="486" s="3" customFormat="1" x14ac:dyDescent="0.25"/>
    <row r="487" s="3" customFormat="1" x14ac:dyDescent="0.25"/>
    <row r="488" s="3" customFormat="1" x14ac:dyDescent="0.25"/>
    <row r="489" s="3" customFormat="1" x14ac:dyDescent="0.25"/>
    <row r="490" s="3" customFormat="1" x14ac:dyDescent="0.25"/>
    <row r="491" s="3" customFormat="1" x14ac:dyDescent="0.25"/>
    <row r="492" s="3" customFormat="1" x14ac:dyDescent="0.25"/>
    <row r="493" s="3" customFormat="1" x14ac:dyDescent="0.25"/>
    <row r="494" s="3" customFormat="1" x14ac:dyDescent="0.25"/>
    <row r="495" s="3" customFormat="1" x14ac:dyDescent="0.25"/>
    <row r="496" s="3" customFormat="1" x14ac:dyDescent="0.25"/>
    <row r="497" s="3" customFormat="1" x14ac:dyDescent="0.25"/>
    <row r="498" s="3" customFormat="1" x14ac:dyDescent="0.25"/>
    <row r="499" s="3" customFormat="1" x14ac:dyDescent="0.25"/>
    <row r="500" s="3" customFormat="1" x14ac:dyDescent="0.25"/>
    <row r="501" s="3" customFormat="1" x14ac:dyDescent="0.25"/>
    <row r="502" s="3" customFormat="1" x14ac:dyDescent="0.25"/>
    <row r="503" s="3" customFormat="1" x14ac:dyDescent="0.25"/>
    <row r="504" s="3" customFormat="1" x14ac:dyDescent="0.25"/>
    <row r="505" s="3" customFormat="1" x14ac:dyDescent="0.25"/>
    <row r="506" s="3" customFormat="1" x14ac:dyDescent="0.25"/>
    <row r="507" s="3" customFormat="1" x14ac:dyDescent="0.25"/>
    <row r="508" s="3" customFormat="1" x14ac:dyDescent="0.25"/>
    <row r="509" s="3" customFormat="1" x14ac:dyDescent="0.25"/>
    <row r="510" s="3" customFormat="1" x14ac:dyDescent="0.25"/>
    <row r="511" s="3" customFormat="1" x14ac:dyDescent="0.25"/>
    <row r="512" s="3" customFormat="1" x14ac:dyDescent="0.25"/>
    <row r="513" s="3" customFormat="1" x14ac:dyDescent="0.25"/>
    <row r="514" s="3" customFormat="1" x14ac:dyDescent="0.25"/>
    <row r="515" s="3" customFormat="1" x14ac:dyDescent="0.25"/>
    <row r="516" s="3" customFormat="1" x14ac:dyDescent="0.25"/>
    <row r="517" s="3" customFormat="1" x14ac:dyDescent="0.25"/>
    <row r="518" s="3" customFormat="1" x14ac:dyDescent="0.25"/>
    <row r="519" s="3" customFormat="1" x14ac:dyDescent="0.25"/>
    <row r="520" s="3" customFormat="1" x14ac:dyDescent="0.25"/>
    <row r="521" s="3" customFormat="1" x14ac:dyDescent="0.25"/>
    <row r="522" s="3" customFormat="1" x14ac:dyDescent="0.25"/>
    <row r="523" s="3" customFormat="1" x14ac:dyDescent="0.25"/>
    <row r="524" s="3" customFormat="1" x14ac:dyDescent="0.25"/>
    <row r="525" s="3" customFormat="1" x14ac:dyDescent="0.25"/>
    <row r="526" s="3" customFormat="1" x14ac:dyDescent="0.25"/>
    <row r="527" s="3" customFormat="1" x14ac:dyDescent="0.25"/>
    <row r="528" s="3" customFormat="1" x14ac:dyDescent="0.25"/>
    <row r="529" s="3" customFormat="1" x14ac:dyDescent="0.25"/>
    <row r="530" s="3" customFormat="1" x14ac:dyDescent="0.25"/>
    <row r="531" s="3" customFormat="1" x14ac:dyDescent="0.25"/>
    <row r="532" s="3" customFormat="1" x14ac:dyDescent="0.25"/>
    <row r="533" s="3" customFormat="1" x14ac:dyDescent="0.25"/>
    <row r="534" s="3" customFormat="1" x14ac:dyDescent="0.25"/>
    <row r="535" s="3" customFormat="1" x14ac:dyDescent="0.25"/>
    <row r="536" s="3" customFormat="1" x14ac:dyDescent="0.25"/>
    <row r="537" s="3" customFormat="1" x14ac:dyDescent="0.25"/>
    <row r="538" s="3" customFormat="1" x14ac:dyDescent="0.25"/>
    <row r="539" s="3" customFormat="1" x14ac:dyDescent="0.25"/>
    <row r="540" s="3" customFormat="1" x14ac:dyDescent="0.25"/>
    <row r="541" s="3" customFormat="1" x14ac:dyDescent="0.25"/>
    <row r="542" s="3" customFormat="1" x14ac:dyDescent="0.25"/>
    <row r="543" s="3" customFormat="1" x14ac:dyDescent="0.25"/>
    <row r="544" s="3" customFormat="1" x14ac:dyDescent="0.25"/>
    <row r="545" s="3" customFormat="1" x14ac:dyDescent="0.25"/>
    <row r="546" s="3" customFormat="1" x14ac:dyDescent="0.25"/>
    <row r="547" s="3" customFormat="1" x14ac:dyDescent="0.25"/>
    <row r="548" s="3" customFormat="1" x14ac:dyDescent="0.25"/>
    <row r="549" s="3" customFormat="1" x14ac:dyDescent="0.25"/>
    <row r="550" s="3" customFormat="1" x14ac:dyDescent="0.25"/>
    <row r="551" s="3" customFormat="1" x14ac:dyDescent="0.25"/>
    <row r="552" s="3" customFormat="1" x14ac:dyDescent="0.25"/>
    <row r="553" s="3" customFormat="1" x14ac:dyDescent="0.25"/>
    <row r="554" s="3" customFormat="1" x14ac:dyDescent="0.25"/>
    <row r="555" s="3" customFormat="1" x14ac:dyDescent="0.25"/>
    <row r="556" s="3" customFormat="1" x14ac:dyDescent="0.25"/>
    <row r="557" s="3" customFormat="1" x14ac:dyDescent="0.25"/>
    <row r="558" s="3" customFormat="1" x14ac:dyDescent="0.25"/>
    <row r="559" s="3" customFormat="1" x14ac:dyDescent="0.25"/>
    <row r="560" s="3" customFormat="1" x14ac:dyDescent="0.25"/>
    <row r="561" s="3" customFormat="1" x14ac:dyDescent="0.25"/>
    <row r="562" s="3" customFormat="1" x14ac:dyDescent="0.25"/>
    <row r="563" s="3" customFormat="1" x14ac:dyDescent="0.25"/>
    <row r="564" s="3" customFormat="1" x14ac:dyDescent="0.25"/>
    <row r="565" s="3" customFormat="1" x14ac:dyDescent="0.25"/>
    <row r="566" s="3" customFormat="1" x14ac:dyDescent="0.25"/>
    <row r="567" s="3" customFormat="1" x14ac:dyDescent="0.25"/>
    <row r="568" s="3" customFormat="1" x14ac:dyDescent="0.25"/>
    <row r="569" s="3" customFormat="1" x14ac:dyDescent="0.25"/>
    <row r="570" s="3" customFormat="1" x14ac:dyDescent="0.25"/>
    <row r="571" s="3" customFormat="1" x14ac:dyDescent="0.25"/>
    <row r="572" s="3" customFormat="1" x14ac:dyDescent="0.25"/>
    <row r="573" s="3" customFormat="1" x14ac:dyDescent="0.25"/>
    <row r="574" s="3" customFormat="1" x14ac:dyDescent="0.25"/>
    <row r="575" s="3" customFormat="1" x14ac:dyDescent="0.25"/>
    <row r="576" s="3" customFormat="1" x14ac:dyDescent="0.25"/>
    <row r="577" s="3" customFormat="1" x14ac:dyDescent="0.25"/>
    <row r="578" s="3" customFormat="1" x14ac:dyDescent="0.25"/>
    <row r="579" s="3" customFormat="1" x14ac:dyDescent="0.25"/>
    <row r="580" s="3" customFormat="1" x14ac:dyDescent="0.25"/>
    <row r="581" s="3" customFormat="1" x14ac:dyDescent="0.25"/>
    <row r="582" s="3" customFormat="1" x14ac:dyDescent="0.25"/>
    <row r="583" s="3" customFormat="1" x14ac:dyDescent="0.25"/>
    <row r="584" s="3" customFormat="1" x14ac:dyDescent="0.25"/>
    <row r="585" s="3" customFormat="1" x14ac:dyDescent="0.25"/>
    <row r="586" s="3" customFormat="1" x14ac:dyDescent="0.25"/>
    <row r="587" s="3" customFormat="1" x14ac:dyDescent="0.25"/>
    <row r="588" s="3" customFormat="1" x14ac:dyDescent="0.25"/>
    <row r="589" s="3" customFormat="1" x14ac:dyDescent="0.25"/>
    <row r="590" s="3" customFormat="1" x14ac:dyDescent="0.25"/>
    <row r="591" s="3" customFormat="1" x14ac:dyDescent="0.25"/>
    <row r="592" s="3" customFormat="1" x14ac:dyDescent="0.25"/>
    <row r="593" s="3" customFormat="1" x14ac:dyDescent="0.25"/>
    <row r="594" s="3" customFormat="1" x14ac:dyDescent="0.25"/>
    <row r="595" s="3" customFormat="1" x14ac:dyDescent="0.25"/>
    <row r="596" s="3" customFormat="1" x14ac:dyDescent="0.25"/>
    <row r="597" s="3" customFormat="1" x14ac:dyDescent="0.25"/>
    <row r="598" s="3" customFormat="1" x14ac:dyDescent="0.25"/>
    <row r="599" s="3" customFormat="1" x14ac:dyDescent="0.25"/>
    <row r="600" s="3" customFormat="1" x14ac:dyDescent="0.25"/>
    <row r="601" s="3" customFormat="1" x14ac:dyDescent="0.25"/>
    <row r="602" s="3" customFormat="1" x14ac:dyDescent="0.25"/>
    <row r="603" s="3" customFormat="1" x14ac:dyDescent="0.25"/>
    <row r="604" s="3" customFormat="1" x14ac:dyDescent="0.25"/>
    <row r="605" s="3" customFormat="1" x14ac:dyDescent="0.25"/>
    <row r="606" s="3" customFormat="1" x14ac:dyDescent="0.25"/>
    <row r="607" s="3" customFormat="1" x14ac:dyDescent="0.25"/>
    <row r="608" s="3" customFormat="1" x14ac:dyDescent="0.25"/>
    <row r="609" s="3" customFormat="1" x14ac:dyDescent="0.25"/>
    <row r="610" s="3" customFormat="1" x14ac:dyDescent="0.25"/>
    <row r="611" s="3" customFormat="1" x14ac:dyDescent="0.25"/>
    <row r="612" s="3" customFormat="1" x14ac:dyDescent="0.25"/>
    <row r="613" s="3" customFormat="1" x14ac:dyDescent="0.25"/>
    <row r="614" s="3" customFormat="1" x14ac:dyDescent="0.25"/>
    <row r="615" s="3" customFormat="1" x14ac:dyDescent="0.25"/>
    <row r="616" s="3" customFormat="1" x14ac:dyDescent="0.25"/>
    <row r="617" s="3" customFormat="1" x14ac:dyDescent="0.25"/>
    <row r="618" s="3" customFormat="1" x14ac:dyDescent="0.25"/>
    <row r="619" s="3" customFormat="1" x14ac:dyDescent="0.25"/>
    <row r="620" s="3" customFormat="1" x14ac:dyDescent="0.25"/>
    <row r="621" s="3" customFormat="1" x14ac:dyDescent="0.25"/>
    <row r="622" s="3" customFormat="1" x14ac:dyDescent="0.25"/>
    <row r="623" s="3" customFormat="1" x14ac:dyDescent="0.25"/>
    <row r="624" s="3" customFormat="1" x14ac:dyDescent="0.25"/>
    <row r="625" s="3" customFormat="1" x14ac:dyDescent="0.25"/>
    <row r="626" s="3" customFormat="1" x14ac:dyDescent="0.25"/>
    <row r="627" s="3" customFormat="1" x14ac:dyDescent="0.25"/>
    <row r="628" s="3" customFormat="1" x14ac:dyDescent="0.25"/>
    <row r="629" s="3" customFormat="1" x14ac:dyDescent="0.25"/>
    <row r="630" s="3" customFormat="1" x14ac:dyDescent="0.25"/>
    <row r="631" s="3" customFormat="1" x14ac:dyDescent="0.25"/>
    <row r="632" s="3" customFormat="1" x14ac:dyDescent="0.25"/>
    <row r="633" s="3" customFormat="1" x14ac:dyDescent="0.25"/>
    <row r="634" s="3" customFormat="1" x14ac:dyDescent="0.25"/>
    <row r="635" s="3" customFormat="1" x14ac:dyDescent="0.25"/>
    <row r="636" s="3" customFormat="1" x14ac:dyDescent="0.25"/>
    <row r="637" s="3" customFormat="1" x14ac:dyDescent="0.25"/>
    <row r="638" s="3" customFormat="1" x14ac:dyDescent="0.25"/>
    <row r="639" s="3" customFormat="1" x14ac:dyDescent="0.25"/>
    <row r="640" s="3" customFormat="1" x14ac:dyDescent="0.25"/>
    <row r="641" s="3" customFormat="1" x14ac:dyDescent="0.25"/>
    <row r="642" s="3" customFormat="1" x14ac:dyDescent="0.25"/>
    <row r="643" s="3" customFormat="1" x14ac:dyDescent="0.25"/>
    <row r="644" s="3" customFormat="1" x14ac:dyDescent="0.25"/>
    <row r="645" s="3" customFormat="1" x14ac:dyDescent="0.25"/>
    <row r="646" s="3" customFormat="1" x14ac:dyDescent="0.25"/>
    <row r="647" s="3" customFormat="1" x14ac:dyDescent="0.25"/>
    <row r="648" s="3" customFormat="1" x14ac:dyDescent="0.25"/>
    <row r="649" s="3" customFormat="1" x14ac:dyDescent="0.25"/>
    <row r="650" s="3" customFormat="1" x14ac:dyDescent="0.25"/>
    <row r="651" s="3" customFormat="1" x14ac:dyDescent="0.25"/>
    <row r="652" s="3" customFormat="1" x14ac:dyDescent="0.25"/>
    <row r="653" s="3" customFormat="1" x14ac:dyDescent="0.25"/>
    <row r="654" s="3" customFormat="1" x14ac:dyDescent="0.25"/>
    <row r="655" s="3" customFormat="1" x14ac:dyDescent="0.25"/>
    <row r="656" s="3" customFormat="1" x14ac:dyDescent="0.25"/>
    <row r="657" s="3" customFormat="1" x14ac:dyDescent="0.25"/>
    <row r="658" s="3" customFormat="1" x14ac:dyDescent="0.25"/>
    <row r="659" s="3" customFormat="1" x14ac:dyDescent="0.25"/>
    <row r="660" s="3" customFormat="1" x14ac:dyDescent="0.25"/>
    <row r="661" s="3" customFormat="1" x14ac:dyDescent="0.25"/>
    <row r="662" s="3" customFormat="1" x14ac:dyDescent="0.25"/>
    <row r="663" s="3" customFormat="1" x14ac:dyDescent="0.25"/>
    <row r="664" s="3" customFormat="1" x14ac:dyDescent="0.25"/>
    <row r="665" s="3" customFormat="1" x14ac:dyDescent="0.25"/>
    <row r="666" s="3" customFormat="1" x14ac:dyDescent="0.25"/>
    <row r="667" s="3" customFormat="1" x14ac:dyDescent="0.25"/>
    <row r="668" s="3" customFormat="1" x14ac:dyDescent="0.25"/>
    <row r="669" s="3" customFormat="1" x14ac:dyDescent="0.25"/>
    <row r="670" s="3" customFormat="1" x14ac:dyDescent="0.25"/>
    <row r="671" s="3" customFormat="1" x14ac:dyDescent="0.25"/>
    <row r="672" s="3" customFormat="1" x14ac:dyDescent="0.25"/>
    <row r="673" s="3" customFormat="1" x14ac:dyDescent="0.25"/>
    <row r="674" s="3" customFormat="1" x14ac:dyDescent="0.25"/>
    <row r="675" s="3" customFormat="1" x14ac:dyDescent="0.25"/>
    <row r="676" s="3" customFormat="1" x14ac:dyDescent="0.25"/>
    <row r="677" s="3" customFormat="1" x14ac:dyDescent="0.25"/>
    <row r="678" s="3" customFormat="1" x14ac:dyDescent="0.25"/>
    <row r="679" s="3" customFormat="1" x14ac:dyDescent="0.25"/>
    <row r="680" s="3" customFormat="1" x14ac:dyDescent="0.25"/>
    <row r="681" s="3" customFormat="1" x14ac:dyDescent="0.25"/>
    <row r="682" s="3" customFormat="1" x14ac:dyDescent="0.25"/>
    <row r="683" s="3" customFormat="1" x14ac:dyDescent="0.25"/>
    <row r="684" s="3" customFormat="1" x14ac:dyDescent="0.25"/>
    <row r="685" s="3" customFormat="1" x14ac:dyDescent="0.25"/>
    <row r="686" s="3" customFormat="1" x14ac:dyDescent="0.25"/>
    <row r="687" s="3" customFormat="1" x14ac:dyDescent="0.25"/>
    <row r="688" s="3" customFormat="1" x14ac:dyDescent="0.25"/>
    <row r="689" s="3" customFormat="1" x14ac:dyDescent="0.25"/>
    <row r="690" s="3" customFormat="1" x14ac:dyDescent="0.25"/>
    <row r="691" s="3" customFormat="1" x14ac:dyDescent="0.25"/>
    <row r="692" s="3" customFormat="1" x14ac:dyDescent="0.25"/>
    <row r="693" s="3" customFormat="1" x14ac:dyDescent="0.25"/>
    <row r="694" s="3" customFormat="1" x14ac:dyDescent="0.25"/>
    <row r="695" s="3" customFormat="1" x14ac:dyDescent="0.25"/>
    <row r="696" s="3" customFormat="1" x14ac:dyDescent="0.25"/>
    <row r="697" s="3" customFormat="1" x14ac:dyDescent="0.25"/>
    <row r="698" s="3" customFormat="1" x14ac:dyDescent="0.25"/>
    <row r="699" s="3" customFormat="1" x14ac:dyDescent="0.25"/>
    <row r="700" s="3" customFormat="1" x14ac:dyDescent="0.25"/>
    <row r="701" s="3" customFormat="1" x14ac:dyDescent="0.25"/>
    <row r="702" s="3" customFormat="1" x14ac:dyDescent="0.25"/>
    <row r="703" s="3" customFormat="1" x14ac:dyDescent="0.25"/>
    <row r="704" s="3" customFormat="1" x14ac:dyDescent="0.25"/>
    <row r="705" s="3" customFormat="1" x14ac:dyDescent="0.25"/>
    <row r="706" s="3" customFormat="1" x14ac:dyDescent="0.25"/>
    <row r="707" s="3" customFormat="1" x14ac:dyDescent="0.25"/>
    <row r="708" s="3" customFormat="1" x14ac:dyDescent="0.25"/>
    <row r="709" s="3" customFormat="1" x14ac:dyDescent="0.25"/>
    <row r="710" s="3" customFormat="1" x14ac:dyDescent="0.25"/>
    <row r="711" s="3" customFormat="1" x14ac:dyDescent="0.25"/>
    <row r="712" s="3" customFormat="1" x14ac:dyDescent="0.25"/>
    <row r="713" s="3" customFormat="1" x14ac:dyDescent="0.25"/>
    <row r="714" s="3" customFormat="1" x14ac:dyDescent="0.25"/>
    <row r="715" s="3" customFormat="1" x14ac:dyDescent="0.25"/>
    <row r="716" s="3" customFormat="1" x14ac:dyDescent="0.25"/>
    <row r="717" s="3" customFormat="1" x14ac:dyDescent="0.25"/>
    <row r="718" s="3" customFormat="1" x14ac:dyDescent="0.25"/>
    <row r="719" s="3" customFormat="1" x14ac:dyDescent="0.25"/>
    <row r="720" s="3" customFormat="1" x14ac:dyDescent="0.25"/>
    <row r="721" s="3" customFormat="1" x14ac:dyDescent="0.25"/>
    <row r="722" s="3" customFormat="1" x14ac:dyDescent="0.25"/>
    <row r="723" s="3" customFormat="1" x14ac:dyDescent="0.25"/>
    <row r="724" s="3" customFormat="1" x14ac:dyDescent="0.25"/>
    <row r="725" s="3" customFormat="1" x14ac:dyDescent="0.25"/>
    <row r="726" s="3" customFormat="1" x14ac:dyDescent="0.25"/>
    <row r="727" s="3" customFormat="1" x14ac:dyDescent="0.25"/>
    <row r="728" s="3" customFormat="1" x14ac:dyDescent="0.25"/>
    <row r="729" s="3" customFormat="1" x14ac:dyDescent="0.25"/>
    <row r="730" s="3" customFormat="1" x14ac:dyDescent="0.25"/>
    <row r="731" s="3" customFormat="1" x14ac:dyDescent="0.25"/>
    <row r="732" s="3" customFormat="1" x14ac:dyDescent="0.25"/>
    <row r="733" s="3" customFormat="1" x14ac:dyDescent="0.25"/>
    <row r="734" s="3" customFormat="1" x14ac:dyDescent="0.25"/>
    <row r="735" s="3" customFormat="1" x14ac:dyDescent="0.25"/>
    <row r="736" s="3" customFormat="1" x14ac:dyDescent="0.25"/>
    <row r="737" s="3" customFormat="1" x14ac:dyDescent="0.25"/>
    <row r="738" s="3" customFormat="1" x14ac:dyDescent="0.25"/>
    <row r="739" s="3" customFormat="1" x14ac:dyDescent="0.25"/>
    <row r="740" s="3" customFormat="1" x14ac:dyDescent="0.25"/>
    <row r="741" s="3" customFormat="1" x14ac:dyDescent="0.25"/>
    <row r="742" s="3" customFormat="1" x14ac:dyDescent="0.25"/>
    <row r="743" s="3" customFormat="1" x14ac:dyDescent="0.25"/>
    <row r="744" s="3" customFormat="1" x14ac:dyDescent="0.25"/>
    <row r="745" s="3" customFormat="1" x14ac:dyDescent="0.25"/>
    <row r="746" s="3" customFormat="1" x14ac:dyDescent="0.25"/>
    <row r="747" s="3" customFormat="1" x14ac:dyDescent="0.25"/>
    <row r="748" s="3" customFormat="1" x14ac:dyDescent="0.25"/>
    <row r="749" s="3" customFormat="1" x14ac:dyDescent="0.25"/>
    <row r="750" s="3" customFormat="1" x14ac:dyDescent="0.25"/>
    <row r="751" s="3" customFormat="1" x14ac:dyDescent="0.25"/>
    <row r="752" s="3" customFormat="1" x14ac:dyDescent="0.25"/>
    <row r="753" s="3" customFormat="1" x14ac:dyDescent="0.25"/>
    <row r="754" s="3" customFormat="1" x14ac:dyDescent="0.25"/>
    <row r="755" s="3" customFormat="1" x14ac:dyDescent="0.25"/>
    <row r="756" s="3" customFormat="1" x14ac:dyDescent="0.25"/>
    <row r="757" s="3" customFormat="1" x14ac:dyDescent="0.25"/>
    <row r="758" s="3" customFormat="1" x14ac:dyDescent="0.25"/>
    <row r="759" s="3" customFormat="1" x14ac:dyDescent="0.25"/>
    <row r="760" s="3" customFormat="1" x14ac:dyDescent="0.25"/>
    <row r="761" s="3" customFormat="1" x14ac:dyDescent="0.25"/>
    <row r="762" s="3" customFormat="1" x14ac:dyDescent="0.25"/>
    <row r="763" s="3" customFormat="1" x14ac:dyDescent="0.25"/>
    <row r="764" s="3" customFormat="1" x14ac:dyDescent="0.25"/>
    <row r="765" s="3" customFormat="1" x14ac:dyDescent="0.25"/>
    <row r="766" s="3" customFormat="1" x14ac:dyDescent="0.25"/>
    <row r="767" s="3" customFormat="1" x14ac:dyDescent="0.25"/>
    <row r="768" s="3" customFormat="1" x14ac:dyDescent="0.25"/>
    <row r="769" s="3" customFormat="1" x14ac:dyDescent="0.25"/>
    <row r="770" s="3" customFormat="1" x14ac:dyDescent="0.25"/>
    <row r="771" s="3" customFormat="1" x14ac:dyDescent="0.25"/>
    <row r="772" s="3" customFormat="1" x14ac:dyDescent="0.25"/>
    <row r="773" s="3" customFormat="1" x14ac:dyDescent="0.25"/>
    <row r="774" s="3" customFormat="1" x14ac:dyDescent="0.25"/>
    <row r="775" s="3" customFormat="1" x14ac:dyDescent="0.25"/>
    <row r="776" s="3" customFormat="1" x14ac:dyDescent="0.25"/>
    <row r="777" s="3" customFormat="1" x14ac:dyDescent="0.25"/>
    <row r="778" s="3" customFormat="1" x14ac:dyDescent="0.25"/>
    <row r="779" s="3" customFormat="1" x14ac:dyDescent="0.25"/>
    <row r="780" s="3" customFormat="1" x14ac:dyDescent="0.25"/>
    <row r="781" s="3" customFormat="1" x14ac:dyDescent="0.25"/>
    <row r="782" s="3" customFormat="1" x14ac:dyDescent="0.25"/>
    <row r="783" s="3" customFormat="1" x14ac:dyDescent="0.25"/>
    <row r="784" s="3" customFormat="1" x14ac:dyDescent="0.25"/>
    <row r="785" s="3" customFormat="1" x14ac:dyDescent="0.25"/>
    <row r="786" s="3" customFormat="1" x14ac:dyDescent="0.25"/>
    <row r="787" s="3" customFormat="1" x14ac:dyDescent="0.25"/>
    <row r="788" s="3" customFormat="1" x14ac:dyDescent="0.25"/>
    <row r="789" s="3" customFormat="1" x14ac:dyDescent="0.25"/>
    <row r="790" s="3" customFormat="1" x14ac:dyDescent="0.25"/>
    <row r="791" s="3" customFormat="1" x14ac:dyDescent="0.25"/>
    <row r="792" s="3" customFormat="1" x14ac:dyDescent="0.25"/>
    <row r="793" s="3" customFormat="1" x14ac:dyDescent="0.25"/>
    <row r="794" s="3" customFormat="1" x14ac:dyDescent="0.25"/>
    <row r="795" s="3" customFormat="1" x14ac:dyDescent="0.25"/>
    <row r="796" s="3" customFormat="1" x14ac:dyDescent="0.25"/>
    <row r="797" s="3" customFormat="1" x14ac:dyDescent="0.25"/>
    <row r="798" s="3" customFormat="1" x14ac:dyDescent="0.25"/>
    <row r="799" s="3" customFormat="1" x14ac:dyDescent="0.25"/>
    <row r="800" s="3" customFormat="1" x14ac:dyDescent="0.25"/>
    <row r="801" s="3" customFormat="1" x14ac:dyDescent="0.25"/>
    <row r="802" s="3" customFormat="1" x14ac:dyDescent="0.25"/>
    <row r="803" s="3" customFormat="1" x14ac:dyDescent="0.25"/>
    <row r="804" s="3" customFormat="1" x14ac:dyDescent="0.25"/>
    <row r="805" s="3" customFormat="1" x14ac:dyDescent="0.25"/>
    <row r="806" s="3" customFormat="1" x14ac:dyDescent="0.25"/>
    <row r="807" s="3" customFormat="1" x14ac:dyDescent="0.25"/>
    <row r="808" s="3" customFormat="1" x14ac:dyDescent="0.25"/>
    <row r="809" s="3" customFormat="1" x14ac:dyDescent="0.25"/>
    <row r="810" s="3" customFormat="1" x14ac:dyDescent="0.25"/>
    <row r="811" s="3" customFormat="1" x14ac:dyDescent="0.25"/>
    <row r="812" s="3" customFormat="1" x14ac:dyDescent="0.25"/>
    <row r="813" s="3" customFormat="1" x14ac:dyDescent="0.25"/>
    <row r="814" s="3" customFormat="1" x14ac:dyDescent="0.25"/>
    <row r="815" s="3" customFormat="1" x14ac:dyDescent="0.25"/>
    <row r="816" s="3" customFormat="1" x14ac:dyDescent="0.25"/>
    <row r="817" s="3" customFormat="1" x14ac:dyDescent="0.25"/>
    <row r="818" s="3" customFormat="1" x14ac:dyDescent="0.25"/>
    <row r="819" s="3" customFormat="1" x14ac:dyDescent="0.25"/>
    <row r="820" s="3" customFormat="1" x14ac:dyDescent="0.25"/>
    <row r="821" s="3" customFormat="1" x14ac:dyDescent="0.25"/>
    <row r="822" s="3" customFormat="1" x14ac:dyDescent="0.25"/>
    <row r="823" s="3" customFormat="1" x14ac:dyDescent="0.25"/>
    <row r="824" s="3" customFormat="1" x14ac:dyDescent="0.25"/>
    <row r="825" s="3" customFormat="1" x14ac:dyDescent="0.25"/>
    <row r="826" s="3" customFormat="1" x14ac:dyDescent="0.25"/>
    <row r="827" s="3" customFormat="1" x14ac:dyDescent="0.25"/>
    <row r="828" s="3" customFormat="1" x14ac:dyDescent="0.25"/>
    <row r="829" s="3" customFormat="1" x14ac:dyDescent="0.25"/>
    <row r="830" s="3" customFormat="1" x14ac:dyDescent="0.25"/>
    <row r="831" s="3" customFormat="1" x14ac:dyDescent="0.25"/>
    <row r="832" s="3" customFormat="1" x14ac:dyDescent="0.25"/>
    <row r="833" s="3" customFormat="1" x14ac:dyDescent="0.25"/>
    <row r="834" s="3" customFormat="1" x14ac:dyDescent="0.25"/>
    <row r="835" s="3" customFormat="1" x14ac:dyDescent="0.25"/>
    <row r="836" s="3" customFormat="1" x14ac:dyDescent="0.25"/>
    <row r="837" s="3" customFormat="1" x14ac:dyDescent="0.25"/>
    <row r="838" s="3" customFormat="1" x14ac:dyDescent="0.25"/>
    <row r="839" s="3" customFormat="1" x14ac:dyDescent="0.25"/>
    <row r="840" s="3" customFormat="1" x14ac:dyDescent="0.25"/>
    <row r="841" s="3" customFormat="1" x14ac:dyDescent="0.25"/>
    <row r="842" s="3" customFormat="1" x14ac:dyDescent="0.25"/>
    <row r="843" s="3" customFormat="1" x14ac:dyDescent="0.25"/>
    <row r="844" s="3" customFormat="1" x14ac:dyDescent="0.25"/>
    <row r="845" s="3" customFormat="1" x14ac:dyDescent="0.25"/>
    <row r="846" s="3" customFormat="1" x14ac:dyDescent="0.25"/>
    <row r="847" s="3" customFormat="1" x14ac:dyDescent="0.25"/>
    <row r="848" s="3" customFormat="1" x14ac:dyDescent="0.25"/>
    <row r="849" s="3" customFormat="1" x14ac:dyDescent="0.25"/>
    <row r="850" s="3" customFormat="1" x14ac:dyDescent="0.25"/>
    <row r="851" s="3" customFormat="1" x14ac:dyDescent="0.25"/>
    <row r="852" s="3" customFormat="1" x14ac:dyDescent="0.25"/>
    <row r="853" s="3" customFormat="1" x14ac:dyDescent="0.25"/>
    <row r="854" s="3" customFormat="1" x14ac:dyDescent="0.25"/>
    <row r="855" s="3" customFormat="1" x14ac:dyDescent="0.25"/>
    <row r="856" s="3" customFormat="1" x14ac:dyDescent="0.25"/>
    <row r="857" s="3" customFormat="1" x14ac:dyDescent="0.25"/>
    <row r="858" s="3" customFormat="1" x14ac:dyDescent="0.25"/>
    <row r="859" s="3" customFormat="1" x14ac:dyDescent="0.25"/>
    <row r="860" s="3" customFormat="1" x14ac:dyDescent="0.25"/>
    <row r="861" s="3" customFormat="1" x14ac:dyDescent="0.25"/>
    <row r="862" s="3" customFormat="1" x14ac:dyDescent="0.25"/>
    <row r="863" s="3" customFormat="1" x14ac:dyDescent="0.25"/>
    <row r="864" s="3" customFormat="1" x14ac:dyDescent="0.25"/>
    <row r="865" spans="3:121" s="3" customFormat="1" x14ac:dyDescent="0.25"/>
    <row r="866" spans="3:121" s="3" customFormat="1" x14ac:dyDescent="0.25"/>
    <row r="867" spans="3:121" s="3" customFormat="1" x14ac:dyDescent="0.25"/>
    <row r="868" spans="3:121" s="3" customFormat="1" x14ac:dyDescent="0.25"/>
    <row r="869" spans="3:121" s="3" customFormat="1" x14ac:dyDescent="0.25"/>
    <row r="870" spans="3:121" s="3" customFormat="1" x14ac:dyDescent="0.25"/>
    <row r="871" spans="3:121" s="3" customFormat="1" x14ac:dyDescent="0.25"/>
    <row r="872" spans="3:121" s="3" customFormat="1" x14ac:dyDescent="0.25"/>
    <row r="873" spans="3:121" s="3" customFormat="1" x14ac:dyDescent="0.25"/>
    <row r="874" spans="3:121" s="3" customFormat="1" x14ac:dyDescent="0.25"/>
    <row r="875" spans="3:121" x14ac:dyDescent="0.25"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</row>
    <row r="876" spans="3:121" x14ac:dyDescent="0.25"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</row>
    <row r="877" spans="3:121" x14ac:dyDescent="0.25"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</row>
    <row r="878" spans="3:121" x14ac:dyDescent="0.25"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</row>
    <row r="879" spans="3:121" x14ac:dyDescent="0.25"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</row>
  </sheetData>
  <sheetProtection algorithmName="SHA-512" hashValue="+e1TankpoF46i+E8b2OSESLjOib7QMbWDNRlzeMGx5FZqEi7EJ5a64Fy8XBAzs5oZKalB3eingkjcXDdpSMceg==" saltValue="sFMriGAzyN681dFaVFdnJw==" spinCount="100000" sheet="1" objects="1" scenarios="1"/>
  <mergeCells count="4">
    <mergeCell ref="A1:B1"/>
    <mergeCell ref="A3:B3"/>
    <mergeCell ref="A13:B13"/>
    <mergeCell ref="A8:B8"/>
  </mergeCells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583"/>
    <pageSetUpPr fitToPage="1"/>
  </sheetPr>
  <dimension ref="A1:AN165"/>
  <sheetViews>
    <sheetView tabSelected="1" zoomScaleNormal="100" zoomScaleSheetLayoutView="85" workbookViewId="0">
      <selection activeCell="E26" sqref="E26"/>
    </sheetView>
  </sheetViews>
  <sheetFormatPr defaultColWidth="9.140625" defaultRowHeight="15" x14ac:dyDescent="0.25"/>
  <cols>
    <col min="1" max="1" width="3.85546875" style="1" bestFit="1" customWidth="1"/>
    <col min="2" max="3" width="43" style="1" customWidth="1"/>
    <col min="4" max="4" width="38.140625" style="1" customWidth="1"/>
    <col min="5" max="5" width="30.85546875" style="1" customWidth="1"/>
    <col min="6" max="6" width="19.5703125" style="1" customWidth="1"/>
    <col min="7" max="13" width="9.140625" style="1"/>
    <col min="14" max="40" width="9.140625" style="8"/>
    <col min="41" max="16384" width="9.140625" style="1"/>
  </cols>
  <sheetData>
    <row r="1" spans="1:13" ht="23.25" x14ac:dyDescent="0.35">
      <c r="A1" s="25"/>
      <c r="B1" s="136" t="s">
        <v>148</v>
      </c>
      <c r="C1" s="136"/>
      <c r="D1" s="136"/>
      <c r="E1" s="136"/>
      <c r="F1" s="136"/>
      <c r="G1" s="8"/>
      <c r="H1" s="8"/>
      <c r="I1" s="8"/>
      <c r="J1" s="8"/>
      <c r="K1" s="8"/>
      <c r="L1" s="8"/>
      <c r="M1" s="8"/>
    </row>
    <row r="2" spans="1:13" ht="23.25" x14ac:dyDescent="0.35">
      <c r="A2" s="26"/>
      <c r="B2" s="27" t="s">
        <v>47</v>
      </c>
      <c r="C2" s="28"/>
      <c r="D2" s="28"/>
      <c r="E2" s="28"/>
      <c r="F2" s="28"/>
      <c r="G2" s="8"/>
      <c r="H2" s="8"/>
      <c r="I2" s="8"/>
      <c r="J2" s="8"/>
      <c r="K2" s="8"/>
      <c r="L2" s="8"/>
      <c r="M2" s="8"/>
    </row>
    <row r="3" spans="1:13" ht="23.25" x14ac:dyDescent="0.35">
      <c r="A3" s="26"/>
      <c r="B3" s="27"/>
      <c r="C3" s="28"/>
      <c r="D3" s="28"/>
      <c r="E3" s="28"/>
      <c r="F3" s="28"/>
      <c r="G3" s="8"/>
      <c r="H3" s="8"/>
      <c r="I3" s="8"/>
      <c r="J3" s="8"/>
      <c r="K3" s="8"/>
      <c r="L3" s="8"/>
      <c r="M3" s="8"/>
    </row>
    <row r="4" spans="1:13" ht="33.75" customHeight="1" x14ac:dyDescent="0.35">
      <c r="A4" s="26"/>
      <c r="B4" s="27"/>
      <c r="C4" s="28"/>
      <c r="D4" s="28"/>
      <c r="E4" s="28"/>
      <c r="F4" s="28"/>
      <c r="G4" s="8"/>
      <c r="H4" s="8"/>
      <c r="I4" s="8"/>
      <c r="J4" s="8"/>
      <c r="K4" s="8"/>
      <c r="L4" s="8"/>
      <c r="M4" s="8"/>
    </row>
    <row r="5" spans="1:13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5.75" x14ac:dyDescent="0.25">
      <c r="A6" s="29"/>
      <c r="B6" s="32" t="s">
        <v>108</v>
      </c>
      <c r="C6" s="32" t="s">
        <v>111</v>
      </c>
      <c r="D6" s="33" t="s">
        <v>114</v>
      </c>
      <c r="E6" s="33" t="s">
        <v>121</v>
      </c>
      <c r="F6" s="34" t="s">
        <v>122</v>
      </c>
      <c r="G6" s="8"/>
      <c r="H6" s="8"/>
      <c r="I6" s="8"/>
      <c r="J6" s="8"/>
      <c r="K6" s="8"/>
      <c r="L6" s="8"/>
      <c r="M6" s="8"/>
    </row>
    <row r="7" spans="1:13" x14ac:dyDescent="0.25">
      <c r="A7" s="30" t="s">
        <v>65</v>
      </c>
      <c r="B7" s="2" t="s">
        <v>1</v>
      </c>
      <c r="C7" s="111">
        <v>20000</v>
      </c>
      <c r="D7" s="77">
        <f>'1. Chromebooks'!C10</f>
        <v>0</v>
      </c>
      <c r="E7" s="102">
        <f>SUM(C7*D7)</f>
        <v>0</v>
      </c>
      <c r="F7" s="78">
        <f>SUM(C7+E7)</f>
        <v>20000</v>
      </c>
      <c r="G7" s="8"/>
      <c r="H7" s="8"/>
      <c r="I7" s="8"/>
      <c r="J7" s="8"/>
      <c r="K7" s="8"/>
      <c r="L7" s="8"/>
      <c r="M7" s="8"/>
    </row>
    <row r="8" spans="1:13" x14ac:dyDescent="0.25">
      <c r="A8" s="30" t="s">
        <v>66</v>
      </c>
      <c r="B8" s="2" t="str">
        <f>'1. Chromebooks'!B12</f>
        <v>Oplaadkarren Chromebooks</v>
      </c>
      <c r="C8" s="111">
        <v>10000</v>
      </c>
      <c r="D8" s="77">
        <f>'1. Chromebooks'!C21</f>
        <v>0</v>
      </c>
      <c r="E8" s="102">
        <f t="shared" ref="E8:E14" si="0">SUM(C8*D8)</f>
        <v>0</v>
      </c>
      <c r="F8" s="78">
        <f t="shared" ref="F8:F14" si="1">SUM(C8+E8)</f>
        <v>10000</v>
      </c>
      <c r="G8" s="8"/>
      <c r="H8" s="8"/>
      <c r="I8" s="8"/>
      <c r="J8" s="8"/>
      <c r="K8" s="8"/>
      <c r="L8" s="8"/>
      <c r="M8" s="8"/>
    </row>
    <row r="9" spans="1:13" x14ac:dyDescent="0.25">
      <c r="A9" s="30" t="s">
        <v>68</v>
      </c>
      <c r="B9" s="14" t="str">
        <f>'2. Windows'!B3</f>
        <v>Laptops</v>
      </c>
      <c r="C9" s="112">
        <v>150000</v>
      </c>
      <c r="D9" s="77">
        <f>'2. Windows'!C10</f>
        <v>0</v>
      </c>
      <c r="E9" s="102">
        <f t="shared" si="0"/>
        <v>0</v>
      </c>
      <c r="F9" s="78">
        <f t="shared" si="1"/>
        <v>150000</v>
      </c>
      <c r="G9" s="8"/>
      <c r="H9" s="8"/>
      <c r="I9" s="8"/>
      <c r="J9" s="8"/>
      <c r="K9" s="8"/>
      <c r="L9" s="8"/>
      <c r="M9" s="8"/>
    </row>
    <row r="10" spans="1:13" x14ac:dyDescent="0.25">
      <c r="A10" s="31" t="s">
        <v>118</v>
      </c>
      <c r="B10" s="2" t="str">
        <f>'2. Windows'!B12</f>
        <v>Desktops</v>
      </c>
      <c r="C10" s="111">
        <v>25000</v>
      </c>
      <c r="D10" s="77">
        <f>'2. Windows'!C20</f>
        <v>0</v>
      </c>
      <c r="E10" s="102">
        <f t="shared" si="0"/>
        <v>0</v>
      </c>
      <c r="F10" s="78">
        <f t="shared" si="1"/>
        <v>25000</v>
      </c>
      <c r="G10" s="8"/>
      <c r="H10" s="8"/>
      <c r="I10" s="8"/>
      <c r="J10" s="8"/>
      <c r="K10" s="8"/>
      <c r="L10" s="8"/>
      <c r="M10" s="8"/>
    </row>
    <row r="11" spans="1:13" x14ac:dyDescent="0.25">
      <c r="A11" s="31" t="s">
        <v>119</v>
      </c>
      <c r="B11" s="2" t="str">
        <f>'2. Windows'!B22</f>
        <v>Monitoren Desktop</v>
      </c>
      <c r="C11" s="111">
        <v>25000</v>
      </c>
      <c r="D11" s="77">
        <f>'2. Windows'!C31</f>
        <v>0</v>
      </c>
      <c r="E11" s="102">
        <f t="shared" si="0"/>
        <v>0</v>
      </c>
      <c r="F11" s="78">
        <f t="shared" si="1"/>
        <v>25000</v>
      </c>
      <c r="G11" s="8"/>
      <c r="H11" s="8"/>
      <c r="I11" s="8"/>
      <c r="J11" s="8"/>
      <c r="K11" s="8"/>
      <c r="L11" s="8"/>
      <c r="M11" s="8"/>
    </row>
    <row r="12" spans="1:13" x14ac:dyDescent="0.25">
      <c r="A12" s="31" t="s">
        <v>70</v>
      </c>
      <c r="B12" s="2" t="str">
        <f>'3. Apple'!B3</f>
        <v>iPads</v>
      </c>
      <c r="C12" s="111">
        <v>50000</v>
      </c>
      <c r="D12" s="77">
        <f>'3. Apple'!C9</f>
        <v>0</v>
      </c>
      <c r="E12" s="102">
        <f>SUM(C12*D12)</f>
        <v>0</v>
      </c>
      <c r="F12" s="78">
        <f>SUM(C12-E12)</f>
        <v>50000</v>
      </c>
      <c r="G12" s="8"/>
      <c r="H12" s="8"/>
      <c r="I12" s="8"/>
      <c r="J12" s="8"/>
      <c r="K12" s="8"/>
      <c r="L12" s="8"/>
      <c r="M12" s="8"/>
    </row>
    <row r="13" spans="1:13" x14ac:dyDescent="0.25">
      <c r="A13" s="31" t="s">
        <v>133</v>
      </c>
      <c r="B13" s="2" t="str">
        <f>'3. Apple'!B12</f>
        <v>Oplaadkasten iPads</v>
      </c>
      <c r="C13" s="111">
        <v>20000</v>
      </c>
      <c r="D13" s="77">
        <f>'3. Apple'!C21</f>
        <v>0</v>
      </c>
      <c r="E13" s="102">
        <f t="shared" si="0"/>
        <v>0</v>
      </c>
      <c r="F13" s="78">
        <f t="shared" si="1"/>
        <v>20000</v>
      </c>
      <c r="G13" s="8"/>
      <c r="H13" s="8"/>
      <c r="I13" s="8"/>
      <c r="J13" s="8"/>
      <c r="K13" s="8"/>
      <c r="L13" s="8"/>
      <c r="M13" s="8"/>
    </row>
    <row r="14" spans="1:13" x14ac:dyDescent="0.25">
      <c r="A14" s="31" t="s">
        <v>71</v>
      </c>
      <c r="B14" s="2" t="str">
        <f>'4. Accessoires'!B3</f>
        <v>Accessoires</v>
      </c>
      <c r="C14" s="111">
        <v>20000</v>
      </c>
      <c r="D14" s="77">
        <f>'4. Accessoires'!B7</f>
        <v>0</v>
      </c>
      <c r="E14" s="102">
        <f t="shared" si="0"/>
        <v>0</v>
      </c>
      <c r="F14" s="78">
        <f t="shared" si="1"/>
        <v>20000</v>
      </c>
      <c r="G14" s="8"/>
      <c r="H14" s="8"/>
      <c r="I14" s="8"/>
      <c r="J14" s="8"/>
      <c r="K14" s="8"/>
      <c r="L14" s="8"/>
      <c r="M14" s="8"/>
    </row>
    <row r="15" spans="1:13" ht="15.75" x14ac:dyDescent="0.25">
      <c r="A15" s="29"/>
      <c r="B15" s="32" t="s">
        <v>109</v>
      </c>
      <c r="C15" s="32"/>
      <c r="D15" s="33"/>
      <c r="E15" s="33"/>
      <c r="F15" s="34" t="s">
        <v>122</v>
      </c>
      <c r="G15" s="8"/>
      <c r="H15" s="8"/>
      <c r="I15" s="8"/>
      <c r="J15" s="8"/>
      <c r="K15" s="8"/>
      <c r="L15" s="8"/>
      <c r="M15" s="8"/>
    </row>
    <row r="16" spans="1:13" x14ac:dyDescent="0.25">
      <c r="A16" s="31" t="s">
        <v>72</v>
      </c>
      <c r="B16" s="2" t="str">
        <f>'5. Reparatietarieven'!B3</f>
        <v>Reparatietarieven</v>
      </c>
      <c r="C16" s="79"/>
      <c r="D16" s="80"/>
      <c r="E16" s="80"/>
      <c r="F16" s="78">
        <f>'5. Reparatietarieven'!E8</f>
        <v>2500</v>
      </c>
      <c r="G16" s="8"/>
      <c r="H16" s="8"/>
      <c r="I16" s="8"/>
      <c r="J16" s="8"/>
      <c r="K16" s="8"/>
      <c r="L16" s="8"/>
      <c r="M16" s="8"/>
    </row>
    <row r="17" spans="1:13" x14ac:dyDescent="0.25">
      <c r="A17" s="31" t="s">
        <v>134</v>
      </c>
      <c r="B17" s="2" t="str">
        <f>'6. Overige diensten'!B3</f>
        <v>Overige diensten</v>
      </c>
      <c r="C17" s="79"/>
      <c r="D17" s="81"/>
      <c r="E17" s="81"/>
      <c r="F17" s="78">
        <f>'6. Overige diensten'!E7</f>
        <v>0</v>
      </c>
      <c r="G17" s="8"/>
      <c r="H17" s="8"/>
      <c r="I17" s="8"/>
      <c r="J17" s="8"/>
      <c r="K17" s="8"/>
      <c r="L17" s="8"/>
      <c r="M17" s="8"/>
    </row>
    <row r="18" spans="1:13" x14ac:dyDescent="0.25">
      <c r="A18" s="31"/>
      <c r="B18" s="115" t="s">
        <v>137</v>
      </c>
      <c r="C18" s="79"/>
      <c r="D18" s="81"/>
      <c r="E18" s="81"/>
      <c r="F18" s="116">
        <f>'Eerste bestelling'!H11</f>
        <v>0</v>
      </c>
      <c r="G18" s="8"/>
      <c r="H18" s="8"/>
      <c r="I18" s="8"/>
      <c r="J18" s="8"/>
      <c r="K18" s="8"/>
      <c r="L18" s="8"/>
      <c r="M18" s="8"/>
    </row>
    <row r="19" spans="1:13" ht="18.75" x14ac:dyDescent="0.3">
      <c r="A19" s="8"/>
      <c r="B19" s="8"/>
      <c r="C19" s="8"/>
      <c r="D19" s="113" t="s">
        <v>120</v>
      </c>
      <c r="E19" s="113"/>
      <c r="F19" s="114">
        <f>F7+F8+F9+F10+F11+F12+F13+F14+F16+F17+F18</f>
        <v>322500</v>
      </c>
      <c r="G19" s="8"/>
      <c r="H19" s="8"/>
      <c r="I19" s="8"/>
      <c r="J19" s="8"/>
      <c r="K19" s="8"/>
      <c r="L19" s="8"/>
      <c r="M19" s="8"/>
    </row>
    <row r="20" spans="1:13" hidden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18.75" x14ac:dyDescent="0.3">
      <c r="A21" s="8"/>
      <c r="B21" s="8"/>
      <c r="C21" s="8"/>
      <c r="D21" s="11"/>
      <c r="E21" s="11"/>
      <c r="F21" s="12"/>
      <c r="G21" s="8"/>
      <c r="H21" s="8"/>
      <c r="I21" s="8"/>
      <c r="J21" s="8"/>
      <c r="K21" s="8"/>
      <c r="L21" s="8"/>
      <c r="M21" s="8"/>
    </row>
    <row r="22" spans="1:13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5">
      <c r="A31" s="8"/>
      <c r="B31" s="3" t="s">
        <v>74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s="8" customFormat="1" x14ac:dyDescent="0.25"/>
    <row r="40" spans="1:13" s="8" customFormat="1" x14ac:dyDescent="0.25"/>
    <row r="41" spans="1:13" s="8" customFormat="1" x14ac:dyDescent="0.25"/>
    <row r="42" spans="1:13" s="8" customFormat="1" x14ac:dyDescent="0.25"/>
    <row r="43" spans="1:13" s="8" customFormat="1" x14ac:dyDescent="0.25"/>
    <row r="44" spans="1:13" s="8" customFormat="1" x14ac:dyDescent="0.25"/>
    <row r="45" spans="1:13" s="8" customFormat="1" x14ac:dyDescent="0.25"/>
    <row r="46" spans="1:13" s="8" customFormat="1" x14ac:dyDescent="0.25"/>
    <row r="47" spans="1:13" s="8" customFormat="1" x14ac:dyDescent="0.25"/>
    <row r="48" spans="1:13" s="8" customFormat="1" x14ac:dyDescent="0.25"/>
    <row r="49" s="8" customFormat="1" x14ac:dyDescent="0.25"/>
    <row r="50" s="8" customFormat="1" x14ac:dyDescent="0.25"/>
    <row r="51" s="8" customFormat="1" x14ac:dyDescent="0.25"/>
    <row r="52" s="8" customFormat="1" x14ac:dyDescent="0.25"/>
    <row r="53" s="8" customFormat="1" x14ac:dyDescent="0.25"/>
    <row r="54" s="8" customFormat="1" x14ac:dyDescent="0.25"/>
    <row r="55" s="8" customFormat="1" x14ac:dyDescent="0.25"/>
    <row r="56" s="8" customFormat="1" x14ac:dyDescent="0.25"/>
    <row r="57" s="8" customFormat="1" x14ac:dyDescent="0.25"/>
    <row r="58" s="8" customFormat="1" x14ac:dyDescent="0.25"/>
    <row r="59" s="8" customFormat="1" x14ac:dyDescent="0.25"/>
    <row r="60" s="8" customFormat="1" x14ac:dyDescent="0.25"/>
    <row r="61" s="8" customFormat="1" x14ac:dyDescent="0.25"/>
    <row r="62" s="8" customFormat="1" x14ac:dyDescent="0.25"/>
    <row r="63" s="8" customFormat="1" x14ac:dyDescent="0.25"/>
    <row r="64" s="8" customFormat="1" x14ac:dyDescent="0.25"/>
    <row r="65" s="8" customFormat="1" x14ac:dyDescent="0.25"/>
    <row r="66" s="8" customFormat="1" x14ac:dyDescent="0.25"/>
    <row r="67" s="8" customFormat="1" x14ac:dyDescent="0.25"/>
    <row r="68" s="8" customFormat="1" x14ac:dyDescent="0.25"/>
    <row r="69" s="8" customFormat="1" x14ac:dyDescent="0.25"/>
    <row r="70" s="8" customFormat="1" x14ac:dyDescent="0.25"/>
    <row r="71" s="8" customFormat="1" x14ac:dyDescent="0.25"/>
    <row r="72" s="8" customFormat="1" x14ac:dyDescent="0.25"/>
    <row r="73" s="8" customFormat="1" x14ac:dyDescent="0.25"/>
    <row r="74" s="8" customFormat="1" x14ac:dyDescent="0.25"/>
    <row r="75" s="8" customFormat="1" x14ac:dyDescent="0.25"/>
    <row r="76" s="8" customFormat="1" x14ac:dyDescent="0.25"/>
    <row r="77" s="8" customFormat="1" x14ac:dyDescent="0.25"/>
    <row r="78" s="8" customFormat="1" x14ac:dyDescent="0.25"/>
    <row r="79" s="8" customFormat="1" x14ac:dyDescent="0.25"/>
    <row r="80" s="8" customFormat="1" x14ac:dyDescent="0.25"/>
    <row r="81" s="8" customFormat="1" x14ac:dyDescent="0.25"/>
    <row r="82" s="8" customFormat="1" x14ac:dyDescent="0.25"/>
    <row r="83" s="8" customFormat="1" x14ac:dyDescent="0.25"/>
    <row r="84" s="8" customFormat="1" x14ac:dyDescent="0.25"/>
    <row r="85" s="8" customFormat="1" x14ac:dyDescent="0.25"/>
    <row r="86" s="8" customFormat="1" x14ac:dyDescent="0.25"/>
    <row r="87" s="8" customFormat="1" x14ac:dyDescent="0.25"/>
    <row r="88" s="8" customFormat="1" x14ac:dyDescent="0.25"/>
    <row r="89" s="8" customFormat="1" x14ac:dyDescent="0.25"/>
    <row r="90" s="8" customFormat="1" x14ac:dyDescent="0.25"/>
    <row r="91" s="8" customFormat="1" x14ac:dyDescent="0.25"/>
    <row r="92" s="8" customFormat="1" x14ac:dyDescent="0.25"/>
    <row r="93" s="8" customFormat="1" x14ac:dyDescent="0.25"/>
    <row r="94" s="8" customFormat="1" x14ac:dyDescent="0.25"/>
    <row r="95" s="8" customFormat="1" x14ac:dyDescent="0.25"/>
    <row r="96" s="8" customFormat="1" x14ac:dyDescent="0.25"/>
    <row r="97" s="8" customFormat="1" x14ac:dyDescent="0.25"/>
    <row r="98" s="8" customFormat="1" x14ac:dyDescent="0.25"/>
    <row r="99" s="8" customFormat="1" x14ac:dyDescent="0.25"/>
    <row r="100" s="8" customFormat="1" x14ac:dyDescent="0.25"/>
    <row r="101" s="8" customFormat="1" x14ac:dyDescent="0.25"/>
    <row r="102" s="8" customFormat="1" x14ac:dyDescent="0.25"/>
    <row r="103" s="8" customFormat="1" x14ac:dyDescent="0.25"/>
    <row r="104" s="8" customFormat="1" x14ac:dyDescent="0.25"/>
    <row r="105" s="8" customFormat="1" x14ac:dyDescent="0.25"/>
    <row r="106" s="8" customFormat="1" x14ac:dyDescent="0.25"/>
    <row r="107" s="8" customFormat="1" x14ac:dyDescent="0.25"/>
    <row r="108" s="8" customFormat="1" x14ac:dyDescent="0.25"/>
    <row r="109" s="8" customFormat="1" x14ac:dyDescent="0.25"/>
    <row r="110" s="8" customFormat="1" x14ac:dyDescent="0.25"/>
    <row r="111" s="8" customFormat="1" x14ac:dyDescent="0.25"/>
    <row r="112" s="8" customFormat="1" x14ac:dyDescent="0.25"/>
    <row r="113" s="8" customFormat="1" x14ac:dyDescent="0.25"/>
    <row r="114" s="8" customFormat="1" x14ac:dyDescent="0.25"/>
    <row r="115" s="8" customFormat="1" x14ac:dyDescent="0.25"/>
    <row r="116" s="8" customFormat="1" x14ac:dyDescent="0.25"/>
    <row r="117" s="8" customFormat="1" x14ac:dyDescent="0.25"/>
    <row r="118" s="8" customFormat="1" x14ac:dyDescent="0.25"/>
    <row r="119" s="8" customFormat="1" x14ac:dyDescent="0.25"/>
    <row r="120" s="8" customFormat="1" x14ac:dyDescent="0.25"/>
    <row r="121" s="8" customFormat="1" x14ac:dyDescent="0.25"/>
    <row r="122" s="8" customFormat="1" x14ac:dyDescent="0.25"/>
    <row r="123" s="8" customFormat="1" x14ac:dyDescent="0.25"/>
    <row r="124" s="8" customFormat="1" x14ac:dyDescent="0.25"/>
    <row r="125" s="8" customFormat="1" x14ac:dyDescent="0.25"/>
    <row r="126" s="8" customFormat="1" x14ac:dyDescent="0.25"/>
    <row r="127" s="8" customFormat="1" x14ac:dyDescent="0.25"/>
    <row r="128" s="8" customFormat="1" x14ac:dyDescent="0.25"/>
    <row r="129" s="8" customFormat="1" x14ac:dyDescent="0.25"/>
    <row r="130" s="8" customFormat="1" x14ac:dyDescent="0.25"/>
    <row r="131" s="8" customFormat="1" x14ac:dyDescent="0.25"/>
    <row r="132" s="8" customFormat="1" x14ac:dyDescent="0.25"/>
    <row r="133" s="8" customFormat="1" x14ac:dyDescent="0.25"/>
    <row r="134" s="8" customFormat="1" x14ac:dyDescent="0.25"/>
    <row r="135" s="8" customFormat="1" x14ac:dyDescent="0.25"/>
    <row r="136" s="8" customFormat="1" x14ac:dyDescent="0.25"/>
    <row r="137" s="8" customFormat="1" x14ac:dyDescent="0.25"/>
    <row r="138" s="8" customFormat="1" x14ac:dyDescent="0.25"/>
    <row r="139" s="8" customFormat="1" x14ac:dyDescent="0.25"/>
    <row r="140" s="8" customFormat="1" x14ac:dyDescent="0.25"/>
    <row r="141" s="8" customFormat="1" x14ac:dyDescent="0.25"/>
    <row r="142" s="8" customFormat="1" x14ac:dyDescent="0.25"/>
    <row r="143" s="8" customFormat="1" x14ac:dyDescent="0.25"/>
    <row r="144" s="8" customFormat="1" x14ac:dyDescent="0.25"/>
    <row r="145" s="8" customFormat="1" x14ac:dyDescent="0.25"/>
    <row r="146" s="8" customFormat="1" x14ac:dyDescent="0.25"/>
    <row r="147" s="8" customFormat="1" x14ac:dyDescent="0.25"/>
    <row r="148" s="8" customFormat="1" x14ac:dyDescent="0.25"/>
    <row r="149" s="8" customFormat="1" x14ac:dyDescent="0.25"/>
    <row r="150" s="8" customFormat="1" x14ac:dyDescent="0.25"/>
    <row r="151" s="8" customFormat="1" x14ac:dyDescent="0.25"/>
    <row r="152" s="8" customFormat="1" x14ac:dyDescent="0.25"/>
    <row r="153" s="8" customFormat="1" x14ac:dyDescent="0.25"/>
    <row r="154" s="8" customFormat="1" x14ac:dyDescent="0.25"/>
    <row r="155" s="8" customFormat="1" x14ac:dyDescent="0.25"/>
    <row r="156" s="8" customFormat="1" x14ac:dyDescent="0.25"/>
    <row r="157" s="8" customFormat="1" x14ac:dyDescent="0.25"/>
    <row r="158" s="8" customFormat="1" x14ac:dyDescent="0.25"/>
    <row r="159" s="8" customFormat="1" x14ac:dyDescent="0.25"/>
    <row r="160" s="8" customFormat="1" x14ac:dyDescent="0.25"/>
    <row r="161" s="8" customFormat="1" x14ac:dyDescent="0.25"/>
    <row r="162" s="8" customFormat="1" x14ac:dyDescent="0.25"/>
    <row r="163" s="8" customFormat="1" x14ac:dyDescent="0.25"/>
    <row r="164" s="8" customFormat="1" x14ac:dyDescent="0.25"/>
    <row r="165" s="8" customFormat="1" x14ac:dyDescent="0.25"/>
  </sheetData>
  <sheetProtection algorithmName="SHA-512" hashValue="MxGW4Mu+Xoj9vbeCPaPfi57BehSF7TCXTT2W42M7pEvCX7R8PZZCaPfI+tv5jRrDyqFV8nQdeY2MnQXFIwmQtQ==" saltValue="Aovl6HE1qZy2AiKS+aoQKA==" spinCount="100000" sheet="1" objects="1" scenarios="1"/>
  <mergeCells count="1">
    <mergeCell ref="B1:F1"/>
  </mergeCells>
  <pageMargins left="0.7" right="0.7" top="0.75" bottom="0.75" header="0.3" footer="0.3"/>
  <pageSetup paperSize="9" orientation="landscape" r:id="rId1"/>
  <headerFooter>
    <oddFooter>&amp;L&amp;X1)&amp;X aantallen zijn indicatief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56435-996B-40C4-9939-F7C8F68EAF68}">
  <sheetPr>
    <tabColor rgb="FFC2E76B"/>
  </sheetPr>
  <dimension ref="A1:H16"/>
  <sheetViews>
    <sheetView workbookViewId="0">
      <selection activeCell="K7" sqref="K7"/>
    </sheetView>
  </sheetViews>
  <sheetFormatPr defaultRowHeight="15" x14ac:dyDescent="0.25"/>
  <cols>
    <col min="1" max="1" width="2" bestFit="1" customWidth="1"/>
    <col min="2" max="2" width="18.28515625" bestFit="1" customWidth="1"/>
    <col min="3" max="3" width="8.28515625" bestFit="1" customWidth="1"/>
    <col min="4" max="4" width="13.28515625" bestFit="1" customWidth="1"/>
    <col min="5" max="5" width="11.5703125" bestFit="1" customWidth="1"/>
    <col min="6" max="6" width="20.42578125" bestFit="1" customWidth="1"/>
    <col min="7" max="7" width="29.7109375" customWidth="1"/>
    <col min="8" max="8" width="23.140625" customWidth="1"/>
  </cols>
  <sheetData>
    <row r="1" spans="1:8" ht="25.9" customHeight="1" x14ac:dyDescent="0.25">
      <c r="A1" s="137" t="s">
        <v>138</v>
      </c>
      <c r="B1" s="138"/>
      <c r="C1" s="138"/>
      <c r="D1" s="138"/>
      <c r="E1" s="138"/>
      <c r="F1" s="138"/>
      <c r="G1" s="138"/>
      <c r="H1" s="138"/>
    </row>
    <row r="2" spans="1:8" ht="25.9" customHeight="1" x14ac:dyDescent="0.25">
      <c r="A2" s="137"/>
      <c r="B2" s="138"/>
      <c r="C2" s="138"/>
      <c r="D2" s="138"/>
      <c r="E2" s="138"/>
      <c r="F2" s="138"/>
      <c r="G2" s="138"/>
      <c r="H2" s="138"/>
    </row>
    <row r="3" spans="1:8" ht="17.45" customHeight="1" x14ac:dyDescent="0.25">
      <c r="A3" s="86"/>
      <c r="B3" s="32" t="s">
        <v>139</v>
      </c>
      <c r="C3" s="117" t="s">
        <v>140</v>
      </c>
      <c r="D3" s="117" t="s">
        <v>146</v>
      </c>
      <c r="E3" s="117" t="s">
        <v>141</v>
      </c>
      <c r="F3" s="117" t="s">
        <v>0</v>
      </c>
      <c r="G3" s="33" t="s">
        <v>121</v>
      </c>
      <c r="H3" s="117" t="s">
        <v>122</v>
      </c>
    </row>
    <row r="4" spans="1:8" x14ac:dyDescent="0.25">
      <c r="A4" s="30">
        <v>1</v>
      </c>
      <c r="B4" s="118" t="s">
        <v>75</v>
      </c>
      <c r="C4" s="119">
        <v>127</v>
      </c>
      <c r="D4" s="133"/>
      <c r="E4" s="120">
        <f>SUM(C4*D4)</f>
        <v>0</v>
      </c>
      <c r="F4" s="73"/>
      <c r="G4" s="121">
        <f>SUM(E4*F4)</f>
        <v>0</v>
      </c>
      <c r="H4" s="122">
        <f>SUM(E4+G4)</f>
        <v>0</v>
      </c>
    </row>
    <row r="5" spans="1:8" x14ac:dyDescent="0.25">
      <c r="A5" s="86">
        <v>2</v>
      </c>
      <c r="B5" s="118" t="s">
        <v>142</v>
      </c>
      <c r="C5" s="119">
        <v>5</v>
      </c>
      <c r="D5" s="133"/>
      <c r="E5" s="120">
        <f t="shared" ref="E5:E7" si="0">SUM(C5*D5)</f>
        <v>0</v>
      </c>
      <c r="F5" s="73"/>
      <c r="G5" s="121">
        <f t="shared" ref="G5:G7" si="1">SUM(E5*F5)</f>
        <v>0</v>
      </c>
      <c r="H5" s="122">
        <f t="shared" ref="H5:H7" si="2">SUM(E5+G5)</f>
        <v>0</v>
      </c>
    </row>
    <row r="6" spans="1:8" x14ac:dyDescent="0.25">
      <c r="A6" s="86">
        <v>3</v>
      </c>
      <c r="B6" s="118" t="s">
        <v>147</v>
      </c>
      <c r="C6" s="119">
        <v>29</v>
      </c>
      <c r="D6" s="133"/>
      <c r="E6" s="120">
        <f t="shared" si="0"/>
        <v>0</v>
      </c>
      <c r="F6" s="73"/>
      <c r="G6" s="121">
        <f t="shared" si="1"/>
        <v>0</v>
      </c>
      <c r="H6" s="122">
        <f t="shared" si="2"/>
        <v>0</v>
      </c>
    </row>
    <row r="7" spans="1:8" x14ac:dyDescent="0.25">
      <c r="A7" s="86">
        <v>4</v>
      </c>
      <c r="B7" s="118" t="s">
        <v>144</v>
      </c>
      <c r="C7" s="119">
        <v>29</v>
      </c>
      <c r="D7" s="133"/>
      <c r="E7" s="120">
        <f t="shared" si="0"/>
        <v>0</v>
      </c>
      <c r="F7" s="73"/>
      <c r="G7" s="121">
        <f t="shared" si="1"/>
        <v>0</v>
      </c>
      <c r="H7" s="122">
        <f t="shared" si="2"/>
        <v>0</v>
      </c>
    </row>
    <row r="8" spans="1:8" ht="15.75" x14ac:dyDescent="0.25">
      <c r="A8" s="123"/>
      <c r="B8" s="124"/>
      <c r="C8" s="125"/>
      <c r="D8" s="125"/>
      <c r="E8" s="126"/>
      <c r="F8" s="117" t="s">
        <v>145</v>
      </c>
      <c r="G8" s="127"/>
      <c r="H8" s="128"/>
    </row>
    <row r="9" spans="1:8" x14ac:dyDescent="0.25">
      <c r="A9" s="86">
        <v>5</v>
      </c>
      <c r="B9" s="118" t="s">
        <v>143</v>
      </c>
      <c r="C9" s="119">
        <v>12</v>
      </c>
      <c r="D9" s="71"/>
      <c r="E9" s="129">
        <f>SUM(C9*D9)</f>
        <v>0</v>
      </c>
      <c r="F9" s="73"/>
      <c r="G9" s="121">
        <f>SUM(E9*F9)</f>
        <v>0</v>
      </c>
      <c r="H9" s="130">
        <f>SUM(E9-G9)</f>
        <v>0</v>
      </c>
    </row>
    <row r="10" spans="1:8" x14ac:dyDescent="0.25">
      <c r="A10" s="131"/>
      <c r="B10" s="8"/>
      <c r="C10" s="8"/>
      <c r="D10" s="8"/>
      <c r="E10" s="8"/>
      <c r="F10" s="8"/>
      <c r="G10" s="3"/>
    </row>
    <row r="11" spans="1:8" ht="18.75" x14ac:dyDescent="0.3">
      <c r="A11" s="131"/>
      <c r="B11" s="142"/>
      <c r="C11" s="143"/>
      <c r="D11" s="143"/>
      <c r="E11" s="143"/>
      <c r="F11" s="143"/>
      <c r="G11" s="117" t="s">
        <v>99</v>
      </c>
      <c r="H11" s="132">
        <f>SUM(H4:H9)</f>
        <v>0</v>
      </c>
    </row>
    <row r="12" spans="1:8" x14ac:dyDescent="0.25">
      <c r="A12" s="144" t="s">
        <v>149</v>
      </c>
      <c r="B12" s="144"/>
      <c r="C12" s="144"/>
      <c r="D12" s="144"/>
      <c r="E12" s="144"/>
      <c r="F12" s="144"/>
      <c r="G12" s="3"/>
    </row>
    <row r="13" spans="1:8" ht="15" customHeight="1" x14ac:dyDescent="0.25">
      <c r="A13" s="144"/>
      <c r="B13" s="144"/>
      <c r="C13" s="144"/>
      <c r="D13" s="144"/>
      <c r="E13" s="144"/>
      <c r="F13" s="144"/>
    </row>
    <row r="14" spans="1:8" x14ac:dyDescent="0.25">
      <c r="A14" s="144"/>
      <c r="B14" s="144"/>
      <c r="C14" s="144"/>
      <c r="D14" s="144"/>
      <c r="E14" s="144"/>
      <c r="F14" s="144"/>
    </row>
    <row r="15" spans="1:8" x14ac:dyDescent="0.25">
      <c r="A15" s="144"/>
      <c r="B15" s="144"/>
      <c r="C15" s="144"/>
      <c r="D15" s="144"/>
      <c r="E15" s="144"/>
      <c r="F15" s="144"/>
    </row>
    <row r="16" spans="1:8" ht="75" customHeight="1" x14ac:dyDescent="0.25">
      <c r="A16" s="144"/>
      <c r="B16" s="144"/>
      <c r="C16" s="144"/>
      <c r="D16" s="144"/>
      <c r="E16" s="144"/>
      <c r="F16" s="144"/>
    </row>
  </sheetData>
  <sheetProtection algorithmName="SHA-512" hashValue="qackGEM3W6wWOteqbqwAjs+cH9/qnd06eptBOMYxBEXDt/YcBQnOcTPmuEq2nz0cfsIDgsnWmNuqT8SFNAUhoQ==" saltValue="zyEZxdM8ZJzoLumGxtMDqQ==" spinCount="100000" sheet="1" objects="1" scenarios="1"/>
  <mergeCells count="2">
    <mergeCell ref="A1:H2"/>
    <mergeCell ref="A12:F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2E76B"/>
  </sheetPr>
  <dimension ref="A1:BB176"/>
  <sheetViews>
    <sheetView zoomScale="90" zoomScaleNormal="90" workbookViewId="0">
      <selection activeCell="C10" sqref="C10"/>
    </sheetView>
  </sheetViews>
  <sheetFormatPr defaultRowHeight="15" x14ac:dyDescent="0.25"/>
  <cols>
    <col min="1" max="1" width="4.5703125" bestFit="1" customWidth="1"/>
    <col min="2" max="2" width="39" bestFit="1" customWidth="1"/>
    <col min="3" max="3" width="64.7109375" bestFit="1" customWidth="1"/>
    <col min="20" max="54" width="9.140625" style="3"/>
  </cols>
  <sheetData>
    <row r="1" spans="1:19" ht="23.25" x14ac:dyDescent="0.35">
      <c r="A1" s="36"/>
      <c r="B1" s="136" t="s">
        <v>1</v>
      </c>
      <c r="C1" s="139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32.25" customHeight="1" x14ac:dyDescent="0.35">
      <c r="A2" s="37" t="s">
        <v>65</v>
      </c>
      <c r="B2" s="87" t="s">
        <v>1</v>
      </c>
      <c r="C2" s="3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5">
      <c r="A3" s="30"/>
      <c r="B3" s="86" t="s">
        <v>2</v>
      </c>
      <c r="C3" s="40" t="s">
        <v>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5">
      <c r="A4" s="41"/>
      <c r="B4" s="2" t="s">
        <v>4</v>
      </c>
      <c r="C4" s="9" t="s">
        <v>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5">
      <c r="A5" s="41"/>
      <c r="B5" s="2" t="s">
        <v>6</v>
      </c>
      <c r="C5" s="9" t="s">
        <v>35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x14ac:dyDescent="0.25">
      <c r="A6" s="41"/>
      <c r="B6" s="2" t="s">
        <v>8</v>
      </c>
      <c r="C6" s="9" t="s">
        <v>34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5">
      <c r="A7" s="41"/>
      <c r="B7" s="2" t="s">
        <v>49</v>
      </c>
      <c r="C7" s="58" t="s">
        <v>94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25">
      <c r="A8" s="41"/>
      <c r="B8" s="2" t="s">
        <v>13</v>
      </c>
      <c r="C8" s="9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8.75" x14ac:dyDescent="0.3">
      <c r="A9" s="42"/>
      <c r="B9" s="88" t="s">
        <v>9</v>
      </c>
      <c r="C9" s="39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21" x14ac:dyDescent="0.35">
      <c r="A10" s="45"/>
      <c r="B10" s="2" t="s">
        <v>0</v>
      </c>
      <c r="C10" s="98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23.25" x14ac:dyDescent="0.35">
      <c r="A12" s="47" t="s">
        <v>69</v>
      </c>
      <c r="B12" s="48" t="s">
        <v>67</v>
      </c>
      <c r="C12" s="49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5">
      <c r="A13" s="30"/>
      <c r="B13" s="86" t="s">
        <v>2</v>
      </c>
      <c r="C13" s="40" t="s">
        <v>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25">
      <c r="A14" s="61"/>
      <c r="B14" s="59" t="s">
        <v>10</v>
      </c>
      <c r="C14" s="6" t="s">
        <v>79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5">
      <c r="A15" s="61"/>
      <c r="B15" s="59" t="s">
        <v>11</v>
      </c>
      <c r="C15" s="6" t="s">
        <v>80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25">
      <c r="A16" s="61"/>
      <c r="B16" s="60" t="s">
        <v>12</v>
      </c>
      <c r="C16" s="6" t="s">
        <v>81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61"/>
      <c r="B17" s="60" t="s">
        <v>13</v>
      </c>
      <c r="C17" s="6" t="s">
        <v>83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30" x14ac:dyDescent="0.25">
      <c r="A18" s="61"/>
      <c r="B18" s="60" t="s">
        <v>14</v>
      </c>
      <c r="C18" s="7" t="s">
        <v>82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5">
      <c r="A19" s="61"/>
      <c r="B19" s="60" t="s">
        <v>15</v>
      </c>
      <c r="C19" s="6" t="s">
        <v>84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8.75" x14ac:dyDescent="0.3">
      <c r="A20" s="61"/>
      <c r="B20" s="88" t="s">
        <v>16</v>
      </c>
      <c r="C20" s="4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21" x14ac:dyDescent="0.35">
      <c r="A21" s="45"/>
      <c r="B21" s="59" t="s">
        <v>48</v>
      </c>
      <c r="C21" s="98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x14ac:dyDescent="0.25">
      <c r="A39" s="3"/>
      <c r="B39" s="3"/>
      <c r="C39" s="3"/>
    </row>
    <row r="40" spans="1:19" s="3" customFormat="1" x14ac:dyDescent="0.25"/>
    <row r="41" spans="1:19" s="3" customFormat="1" x14ac:dyDescent="0.25"/>
    <row r="42" spans="1:19" s="3" customFormat="1" x14ac:dyDescent="0.25"/>
    <row r="43" spans="1:19" s="3" customFormat="1" x14ac:dyDescent="0.25"/>
    <row r="44" spans="1:19" s="3" customFormat="1" x14ac:dyDescent="0.25"/>
    <row r="45" spans="1:19" s="3" customFormat="1" x14ac:dyDescent="0.25"/>
    <row r="46" spans="1:19" s="3" customFormat="1" x14ac:dyDescent="0.25"/>
    <row r="47" spans="1:19" s="3" customFormat="1" x14ac:dyDescent="0.25"/>
    <row r="48" spans="1:19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</sheetData>
  <sheetProtection algorithmName="SHA-512" hashValue="fKR+lGefIhf15wJRjzmcIq5jfja+7+nAINhhMSx1V0W2xIDcqDrBKhoWDDNDboahF7So+mRYDeUuj301MyIR7w==" saltValue="jIc7Pkg/hdmQIA5IkgAisA==" spinCount="100000"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2E76B"/>
  </sheetPr>
  <dimension ref="A1:P41"/>
  <sheetViews>
    <sheetView topLeftCell="A2" zoomScale="90" zoomScaleNormal="90" workbookViewId="0">
      <selection activeCell="C10" sqref="C10"/>
    </sheetView>
  </sheetViews>
  <sheetFormatPr defaultRowHeight="15" x14ac:dyDescent="0.25"/>
  <cols>
    <col min="1" max="1" width="4.5703125" bestFit="1" customWidth="1"/>
    <col min="2" max="2" width="39" bestFit="1" customWidth="1"/>
    <col min="3" max="3" width="64.7109375" bestFit="1" customWidth="1"/>
    <col min="4" max="4" width="69.140625" customWidth="1"/>
  </cols>
  <sheetData>
    <row r="1" spans="1:16" ht="23.25" x14ac:dyDescent="0.35">
      <c r="A1" s="36"/>
      <c r="B1" s="136" t="s">
        <v>117</v>
      </c>
      <c r="C1" s="139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6" s="3" customFormat="1" ht="23.25" x14ac:dyDescent="0.35">
      <c r="A2" s="94"/>
      <c r="B2" s="95"/>
      <c r="C2" s="96"/>
    </row>
    <row r="3" spans="1:16" ht="23.25" x14ac:dyDescent="0.35">
      <c r="A3" s="37" t="s">
        <v>68</v>
      </c>
      <c r="B3" s="87" t="s">
        <v>75</v>
      </c>
      <c r="C3" s="39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6" x14ac:dyDescent="0.25">
      <c r="A4" s="30"/>
      <c r="B4" s="86" t="s">
        <v>2</v>
      </c>
      <c r="C4" s="40" t="s">
        <v>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6" ht="30" x14ac:dyDescent="0.25">
      <c r="A5" s="41"/>
      <c r="B5" s="2" t="s">
        <v>36</v>
      </c>
      <c r="C5" s="9" t="s">
        <v>87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6" x14ac:dyDescent="0.25">
      <c r="A6" s="41"/>
      <c r="B6" s="2" t="s">
        <v>6</v>
      </c>
      <c r="C6" s="9" t="s">
        <v>136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6" x14ac:dyDescent="0.25">
      <c r="A7" s="41"/>
      <c r="B7" s="2" t="s">
        <v>49</v>
      </c>
      <c r="C7" s="9" t="s">
        <v>94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6" x14ac:dyDescent="0.25">
      <c r="A8" s="41"/>
      <c r="B8" s="10" t="s">
        <v>13</v>
      </c>
      <c r="C8" s="90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6" ht="18.75" x14ac:dyDescent="0.3">
      <c r="A9" s="42"/>
      <c r="B9" s="46" t="s">
        <v>40</v>
      </c>
      <c r="C9" s="89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6" ht="21" x14ac:dyDescent="0.35">
      <c r="A10" s="44"/>
      <c r="B10" s="2" t="s">
        <v>0</v>
      </c>
      <c r="C10" s="98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23.25" x14ac:dyDescent="0.35">
      <c r="A12" s="37" t="s">
        <v>118</v>
      </c>
      <c r="B12" s="87" t="s">
        <v>76</v>
      </c>
      <c r="C12" s="39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30"/>
      <c r="B13" s="86" t="s">
        <v>2</v>
      </c>
      <c r="C13" s="40" t="s">
        <v>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41"/>
      <c r="B14" s="2" t="s">
        <v>36</v>
      </c>
      <c r="C14" s="9" t="s">
        <v>51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41"/>
      <c r="B15" s="2" t="s">
        <v>6</v>
      </c>
      <c r="C15" s="9" t="s">
        <v>136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41"/>
      <c r="B16" s="2" t="s">
        <v>49</v>
      </c>
      <c r="C16" s="58" t="s">
        <v>94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41"/>
      <c r="B17" s="2" t="s">
        <v>37</v>
      </c>
      <c r="C17" s="9" t="s">
        <v>38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41"/>
      <c r="B18" s="10" t="s">
        <v>13</v>
      </c>
      <c r="C18" s="90" t="s">
        <v>39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8.75" x14ac:dyDescent="0.3">
      <c r="A19" s="42"/>
      <c r="B19" s="46" t="s">
        <v>50</v>
      </c>
      <c r="C19" s="89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21" x14ac:dyDescent="0.35">
      <c r="A20" s="44"/>
      <c r="B20" s="2" t="s">
        <v>0</v>
      </c>
      <c r="C20" s="98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23.25" x14ac:dyDescent="0.35">
      <c r="A22" s="47" t="s">
        <v>119</v>
      </c>
      <c r="B22" s="48" t="s">
        <v>77</v>
      </c>
      <c r="C22" s="6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30"/>
      <c r="B23" s="86" t="s">
        <v>2</v>
      </c>
      <c r="C23" s="40" t="s">
        <v>3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41"/>
      <c r="B24" s="2" t="s">
        <v>41</v>
      </c>
      <c r="C24" s="9" t="s">
        <v>135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41"/>
      <c r="B25" s="2" t="s">
        <v>7</v>
      </c>
      <c r="C25" s="9" t="s">
        <v>42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41"/>
      <c r="B26" s="2" t="s">
        <v>49</v>
      </c>
      <c r="C26" s="9" t="s">
        <v>94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41"/>
      <c r="B27" s="15" t="s">
        <v>14</v>
      </c>
      <c r="C27" s="91" t="s">
        <v>95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41"/>
      <c r="B28" s="2" t="s">
        <v>43</v>
      </c>
      <c r="C28" s="9" t="s">
        <v>90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41"/>
      <c r="B29" s="2" t="s">
        <v>44</v>
      </c>
      <c r="C29" s="9" t="s">
        <v>45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8.75" x14ac:dyDescent="0.3">
      <c r="A30" s="42"/>
      <c r="B30" s="46" t="s">
        <v>46</v>
      </c>
      <c r="C30" s="89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21" x14ac:dyDescent="0.35">
      <c r="A31" s="44"/>
      <c r="B31" s="2" t="s">
        <v>0</v>
      </c>
      <c r="C31" s="98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25">
      <c r="A40" s="3"/>
      <c r="B40" s="3"/>
      <c r="C40" s="3"/>
    </row>
    <row r="41" spans="1:16" x14ac:dyDescent="0.25">
      <c r="A41" s="3"/>
      <c r="B41" s="3"/>
    </row>
  </sheetData>
  <sheetProtection algorithmName="SHA-512" hashValue="986VYV0sVQXouGRFtceKj6D1aPVhzd6Y6Zddx0AnA/JV6wFAoudVWn26T8wb4Hs2vFy6EgCEMI4UwJZ8IOYMUQ==" saltValue="D4dEhKV8Ft5YHEPF60iCsg==" spinCount="100000" sheet="1" objects="1" scenarios="1"/>
  <mergeCells count="1">
    <mergeCell ref="B1:C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2E76B"/>
  </sheetPr>
  <dimension ref="A1:BC60"/>
  <sheetViews>
    <sheetView zoomScale="80" zoomScaleNormal="80" workbookViewId="0">
      <selection activeCell="C9" sqref="C9"/>
    </sheetView>
  </sheetViews>
  <sheetFormatPr defaultRowHeight="15" x14ac:dyDescent="0.25"/>
  <cols>
    <col min="1" max="1" width="5.28515625" customWidth="1"/>
    <col min="2" max="2" width="39" bestFit="1" customWidth="1"/>
    <col min="3" max="3" width="72.7109375" bestFit="1" customWidth="1"/>
    <col min="4" max="4" width="34.42578125" customWidth="1"/>
    <col min="17" max="55" width="9.140625" style="3"/>
  </cols>
  <sheetData>
    <row r="1" spans="1:16" ht="23.25" x14ac:dyDescent="0.35">
      <c r="A1" s="36"/>
      <c r="B1" s="136" t="s">
        <v>116</v>
      </c>
      <c r="C1" s="139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s="3" customFormat="1" ht="23.25" x14ac:dyDescent="0.35">
      <c r="A2" s="94"/>
      <c r="B2" s="95"/>
      <c r="C2" s="96"/>
    </row>
    <row r="3" spans="1:16" ht="32.25" customHeight="1" x14ac:dyDescent="0.35">
      <c r="A3" s="37" t="s">
        <v>70</v>
      </c>
      <c r="B3" s="87" t="s">
        <v>52</v>
      </c>
      <c r="C3" s="39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30"/>
      <c r="B4" s="86" t="s">
        <v>2</v>
      </c>
      <c r="C4" s="40" t="s">
        <v>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30" x14ac:dyDescent="0.25">
      <c r="A5" s="92"/>
      <c r="B5" s="59" t="s">
        <v>53</v>
      </c>
      <c r="C5" s="9" t="s">
        <v>125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92"/>
      <c r="B6" s="59" t="s">
        <v>54</v>
      </c>
      <c r="C6" s="4" t="s">
        <v>107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5">
      <c r="A7" s="92"/>
      <c r="B7" s="59" t="s">
        <v>55</v>
      </c>
      <c r="C7" s="4" t="s">
        <v>56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8.75" x14ac:dyDescent="0.3">
      <c r="A8" s="61"/>
      <c r="B8" s="88" t="s">
        <v>57</v>
      </c>
      <c r="C8" s="39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21" x14ac:dyDescent="0.35">
      <c r="A9" s="45"/>
      <c r="B9" s="85" t="s">
        <v>115</v>
      </c>
      <c r="C9" s="98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23.25" x14ac:dyDescent="0.35">
      <c r="A12" s="47" t="s">
        <v>133</v>
      </c>
      <c r="B12" s="48" t="s">
        <v>78</v>
      </c>
      <c r="C12" s="49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30"/>
      <c r="B13" s="50" t="s">
        <v>2</v>
      </c>
      <c r="C13" s="51" t="s">
        <v>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93"/>
      <c r="B14" t="s">
        <v>10</v>
      </c>
      <c r="C14" s="13" t="s">
        <v>58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93"/>
      <c r="B15" s="60" t="s">
        <v>12</v>
      </c>
      <c r="C15" s="6" t="s">
        <v>59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93"/>
      <c r="B16" s="60" t="s">
        <v>60</v>
      </c>
      <c r="C16" s="6" t="s">
        <v>85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93"/>
      <c r="B17" s="60" t="s">
        <v>13</v>
      </c>
      <c r="C17" s="6" t="s">
        <v>61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30" x14ac:dyDescent="0.25">
      <c r="A18" s="93"/>
      <c r="B18" s="60" t="s">
        <v>14</v>
      </c>
      <c r="C18" s="7" t="s">
        <v>62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93"/>
      <c r="B19" s="60" t="s">
        <v>15</v>
      </c>
      <c r="C19" s="6" t="s">
        <v>86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8.75" x14ac:dyDescent="0.3">
      <c r="A20" s="61"/>
      <c r="B20" s="88" t="s">
        <v>16</v>
      </c>
      <c r="C20" s="4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23.25" x14ac:dyDescent="0.35">
      <c r="A21" s="45"/>
      <c r="B21" s="63" t="s">
        <v>63</v>
      </c>
      <c r="C21" s="97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3"/>
      <c r="B22" s="3" t="s">
        <v>64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33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25">
      <c r="A58" s="3"/>
      <c r="B58" s="3"/>
      <c r="C58" s="3"/>
    </row>
    <row r="59" spans="1:16" x14ac:dyDescent="0.25">
      <c r="A59" s="3"/>
      <c r="B59" s="3"/>
      <c r="C59" s="3"/>
    </row>
    <row r="60" spans="1:16" x14ac:dyDescent="0.25">
      <c r="A60" s="3"/>
      <c r="B60" s="3"/>
      <c r="C60" s="3"/>
    </row>
  </sheetData>
  <sheetProtection algorithmName="SHA-512" hashValue="eHN8T/AOmqomvPNzd2V0S5hejVAVxFmTU/0/Ye4jYazm5Godsn7XpTRe89+kX+mtDpVdXDqOiDcA0W21RE43jg==" saltValue="iFFa14stTh2cwjBi6Ol7uA==" spinCount="100000"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2E76B"/>
  </sheetPr>
  <dimension ref="A1:AT116"/>
  <sheetViews>
    <sheetView zoomScale="80" zoomScaleNormal="80" workbookViewId="0">
      <selection activeCell="B7" sqref="B7"/>
    </sheetView>
  </sheetViews>
  <sheetFormatPr defaultRowHeight="15" x14ac:dyDescent="0.25"/>
  <cols>
    <col min="1" max="1" width="6.140625" customWidth="1"/>
    <col min="2" max="2" width="86" bestFit="1" customWidth="1"/>
    <col min="3" max="3" width="69.140625" customWidth="1"/>
    <col min="16" max="46" width="9.140625" style="3"/>
  </cols>
  <sheetData>
    <row r="1" spans="1:15" ht="23.25" x14ac:dyDescent="0.35">
      <c r="A1" s="36"/>
      <c r="B1" s="84" t="s">
        <v>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s="3" customFormat="1" ht="23.25" x14ac:dyDescent="0.35">
      <c r="A2" s="94"/>
      <c r="B2" s="95"/>
    </row>
    <row r="3" spans="1:15" ht="23.25" x14ac:dyDescent="0.35">
      <c r="A3" s="47" t="s">
        <v>71</v>
      </c>
      <c r="B3" s="99" t="s">
        <v>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51" customHeight="1" x14ac:dyDescent="0.25">
      <c r="A4" s="42"/>
      <c r="B4" s="64" t="s">
        <v>110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33" customHeight="1" x14ac:dyDescent="0.25">
      <c r="A5" s="42"/>
      <c r="B5" s="9" t="s">
        <v>89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8.75" customHeight="1" x14ac:dyDescent="0.3">
      <c r="A6" s="42"/>
      <c r="B6" s="100" t="s">
        <v>88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1" customHeight="1" x14ac:dyDescent="0.35">
      <c r="A7" s="44"/>
      <c r="B7" s="101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s="3" customFormat="1" x14ac:dyDescent="0.25"/>
    <row r="35" spans="1:15" s="3" customFormat="1" x14ac:dyDescent="0.25"/>
    <row r="36" spans="1:15" s="3" customFormat="1" x14ac:dyDescent="0.25"/>
    <row r="37" spans="1:15" s="3" customFormat="1" x14ac:dyDescent="0.25"/>
    <row r="38" spans="1:15" s="3" customFormat="1" x14ac:dyDescent="0.25"/>
    <row r="39" spans="1:15" s="3" customFormat="1" x14ac:dyDescent="0.25"/>
    <row r="40" spans="1:15" s="3" customFormat="1" x14ac:dyDescent="0.25"/>
    <row r="41" spans="1:15" s="3" customFormat="1" x14ac:dyDescent="0.25"/>
    <row r="42" spans="1:15" s="3" customFormat="1" x14ac:dyDescent="0.25"/>
    <row r="43" spans="1:15" s="3" customFormat="1" x14ac:dyDescent="0.25"/>
    <row r="44" spans="1:15" s="3" customFormat="1" x14ac:dyDescent="0.25"/>
    <row r="45" spans="1:15" s="3" customFormat="1" x14ac:dyDescent="0.25"/>
    <row r="46" spans="1:15" s="3" customFormat="1" x14ac:dyDescent="0.25"/>
    <row r="47" spans="1:15" s="3" customFormat="1" x14ac:dyDescent="0.25"/>
    <row r="48" spans="1:15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</sheetData>
  <sheetProtection algorithmName="SHA-512" hashValue="yjpgvGQv5xjZPTDDDxoE/RfaOaQ9kHrmo7Gt7wJGRKpQQpfxe3wIJlHtsJ5wbCUdqkDTJBb0meapkw8ERlQ9rw==" saltValue="ZFfB7cGiJtAn01GejqO+X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F0C29-8746-4F5C-A86D-2E4E5CF13EE5}">
  <sheetPr>
    <tabColor rgb="FFC2E76B"/>
  </sheetPr>
  <dimension ref="A1:AO110"/>
  <sheetViews>
    <sheetView zoomScale="90" zoomScaleNormal="90" workbookViewId="0">
      <pane ySplit="2" topLeftCell="A3" activePane="bottomLeft" state="frozen"/>
      <selection activeCell="C33" sqref="C33"/>
      <selection pane="bottomLeft" activeCell="D7" sqref="D7"/>
    </sheetView>
  </sheetViews>
  <sheetFormatPr defaultColWidth="9.140625" defaultRowHeight="15" x14ac:dyDescent="0.25"/>
  <cols>
    <col min="1" max="1" width="6.140625" customWidth="1"/>
    <col min="2" max="2" width="39" bestFit="1" customWidth="1"/>
    <col min="3" max="3" width="40.28515625" bestFit="1" customWidth="1"/>
    <col min="4" max="4" width="28" customWidth="1"/>
    <col min="5" max="5" width="30.42578125" customWidth="1"/>
    <col min="17" max="41" width="9.140625" style="3"/>
  </cols>
  <sheetData>
    <row r="1" spans="1:41" ht="23.25" x14ac:dyDescent="0.35">
      <c r="A1" s="140" t="s">
        <v>96</v>
      </c>
      <c r="B1" s="141"/>
      <c r="C1" s="141"/>
      <c r="D1" s="141"/>
      <c r="E1" s="141"/>
      <c r="F1" s="3"/>
      <c r="G1" s="3"/>
      <c r="H1" s="3"/>
      <c r="I1" s="3"/>
      <c r="J1" s="3"/>
      <c r="K1" s="3"/>
      <c r="L1" s="3"/>
      <c r="M1" s="3"/>
      <c r="N1" s="3"/>
      <c r="O1" s="3"/>
    </row>
    <row r="2" spans="1:41" ht="12" customHeight="1" x14ac:dyDescent="0.25">
      <c r="A2" s="3"/>
      <c r="B2" s="3"/>
      <c r="C2" s="6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41" s="70" customFormat="1" ht="15.75" x14ac:dyDescent="0.25">
      <c r="A3" s="66" t="s">
        <v>72</v>
      </c>
      <c r="B3" s="67" t="s">
        <v>96</v>
      </c>
      <c r="C3" s="68" t="s">
        <v>97</v>
      </c>
      <c r="D3" s="68" t="s">
        <v>98</v>
      </c>
      <c r="E3" s="68" t="s">
        <v>99</v>
      </c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</row>
    <row r="4" spans="1:41" x14ac:dyDescent="0.25">
      <c r="A4" s="38"/>
      <c r="B4" s="64" t="s">
        <v>100</v>
      </c>
      <c r="C4" s="109">
        <v>20</v>
      </c>
      <c r="D4" s="71"/>
      <c r="E4" s="103">
        <f>SUM(C4*D4)</f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41" x14ac:dyDescent="0.25">
      <c r="A5" s="38"/>
      <c r="B5" s="64" t="s">
        <v>101</v>
      </c>
      <c r="C5" s="109">
        <v>20</v>
      </c>
      <c r="D5" s="71"/>
      <c r="E5" s="103">
        <f>SUM(C5*D5)</f>
        <v>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41" ht="15.75" x14ac:dyDescent="0.25">
      <c r="A6" s="38"/>
      <c r="B6" s="31"/>
      <c r="C6" s="68" t="s">
        <v>102</v>
      </c>
      <c r="D6" s="31" t="s">
        <v>0</v>
      </c>
      <c r="E6" s="72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41" x14ac:dyDescent="0.25">
      <c r="A7" s="38"/>
      <c r="B7" s="9" t="s">
        <v>103</v>
      </c>
      <c r="C7" s="110">
        <v>2500</v>
      </c>
      <c r="D7" s="73"/>
      <c r="E7" s="104">
        <f>SUM(C7*D7)+C7</f>
        <v>2500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41" x14ac:dyDescent="0.25">
      <c r="A8" s="3"/>
      <c r="B8" s="3"/>
      <c r="C8" s="3"/>
      <c r="D8" s="31" t="s">
        <v>17</v>
      </c>
      <c r="E8" s="74">
        <f>SUM(E4:E7)</f>
        <v>2500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4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4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4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4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4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4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4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4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s="3" customFormat="1" x14ac:dyDescent="0.25"/>
    <row r="37" spans="1:16" s="3" customFormat="1" x14ac:dyDescent="0.25"/>
    <row r="38" spans="1:16" s="3" customFormat="1" x14ac:dyDescent="0.25"/>
    <row r="39" spans="1:16" s="3" customFormat="1" x14ac:dyDescent="0.25"/>
    <row r="40" spans="1:16" s="3" customFormat="1" x14ac:dyDescent="0.25"/>
    <row r="41" spans="1:16" s="3" customFormat="1" x14ac:dyDescent="0.25"/>
    <row r="42" spans="1:16" s="3" customFormat="1" x14ac:dyDescent="0.25"/>
    <row r="43" spans="1:16" s="3" customFormat="1" x14ac:dyDescent="0.25"/>
    <row r="44" spans="1:16" s="3" customFormat="1" x14ac:dyDescent="0.25"/>
    <row r="45" spans="1:16" s="3" customFormat="1" x14ac:dyDescent="0.25"/>
    <row r="46" spans="1:16" s="3" customFormat="1" x14ac:dyDescent="0.25"/>
    <row r="47" spans="1:16" s="3" customFormat="1" x14ac:dyDescent="0.25"/>
    <row r="48" spans="1:16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</sheetData>
  <sheetProtection algorithmName="SHA-512" hashValue="Pp5NOhjEUn9cuJiEgDLSlxOjNcdXeDkHvKIclSTv7aKol7KWv3mMFORQ6I74dXtxF2TSSYHHQl6kaEE3ORAM3w==" saltValue="22oGPYQ1zcaingrQgpWheg==" spinCount="100000" sheet="1" objects="1" scenarios="1"/>
  <mergeCells count="1">
    <mergeCell ref="A1:E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1E2DC-89F5-47B9-B512-61D36693B64C}">
  <sheetPr>
    <tabColor rgb="FFC2E76B"/>
  </sheetPr>
  <dimension ref="A1:AO109"/>
  <sheetViews>
    <sheetView zoomScale="90" zoomScaleNormal="90" workbookViewId="0">
      <pane ySplit="2" topLeftCell="A3" activePane="bottomLeft" state="frozen"/>
      <selection activeCell="A39" sqref="A39"/>
      <selection pane="bottomLeft" activeCell="D16" sqref="D16"/>
    </sheetView>
  </sheetViews>
  <sheetFormatPr defaultColWidth="9.140625" defaultRowHeight="15" x14ac:dyDescent="0.25"/>
  <cols>
    <col min="1" max="1" width="6.140625" customWidth="1"/>
    <col min="2" max="2" width="76.140625" customWidth="1"/>
    <col min="3" max="3" width="19.85546875" customWidth="1"/>
    <col min="4" max="4" width="28" customWidth="1"/>
    <col min="5" max="5" width="30.42578125" customWidth="1"/>
    <col min="17" max="41" width="9.140625" style="3"/>
  </cols>
  <sheetData>
    <row r="1" spans="1:41" ht="23.25" x14ac:dyDescent="0.35">
      <c r="A1" s="140" t="s">
        <v>124</v>
      </c>
      <c r="B1" s="141"/>
      <c r="C1" s="141"/>
      <c r="D1" s="141"/>
      <c r="E1" s="141"/>
      <c r="F1" s="3"/>
      <c r="G1" s="3"/>
      <c r="H1" s="3"/>
      <c r="I1" s="3"/>
      <c r="J1" s="3"/>
      <c r="K1" s="3"/>
      <c r="L1" s="3"/>
      <c r="M1" s="3"/>
      <c r="N1" s="3"/>
      <c r="O1" s="3"/>
    </row>
    <row r="2" spans="1:41" ht="11.25" customHeight="1" x14ac:dyDescent="0.25">
      <c r="A2" s="3"/>
      <c r="B2" s="3"/>
      <c r="C2" s="6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41" s="70" customFormat="1" ht="15.75" x14ac:dyDescent="0.25">
      <c r="A3" s="66" t="s">
        <v>134</v>
      </c>
      <c r="B3" s="67" t="s">
        <v>104</v>
      </c>
      <c r="C3" s="68" t="s">
        <v>105</v>
      </c>
      <c r="D3" s="68" t="s">
        <v>106</v>
      </c>
      <c r="E3" s="68" t="s">
        <v>99</v>
      </c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</row>
    <row r="4" spans="1:41" x14ac:dyDescent="0.25">
      <c r="A4" s="38"/>
      <c r="B4" s="75" t="s">
        <v>112</v>
      </c>
      <c r="C4" s="107">
        <v>100</v>
      </c>
      <c r="D4" s="76"/>
      <c r="E4" s="105">
        <f>SUM(C4*D4)</f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41" x14ac:dyDescent="0.25">
      <c r="A5" s="43"/>
      <c r="B5" s="9" t="s">
        <v>113</v>
      </c>
      <c r="C5" s="108">
        <v>100</v>
      </c>
      <c r="D5" s="71"/>
      <c r="E5" s="105">
        <f>SUM(C5*D5)</f>
        <v>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41" x14ac:dyDescent="0.25">
      <c r="A6" s="43"/>
      <c r="B6" s="9" t="s">
        <v>123</v>
      </c>
      <c r="C6" s="108">
        <v>100</v>
      </c>
      <c r="D6" s="71"/>
      <c r="E6" s="105">
        <f t="shared" ref="E6" si="0">SUM(C6*D6)</f>
        <v>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41" s="3" customFormat="1" x14ac:dyDescent="0.25">
      <c r="D7" s="82" t="s">
        <v>99</v>
      </c>
      <c r="E7" s="83">
        <f>SUM(E4:E6)</f>
        <v>0</v>
      </c>
    </row>
    <row r="8" spans="1:41" s="3" customFormat="1" x14ac:dyDescent="0.25"/>
    <row r="9" spans="1:41" s="3" customFormat="1" x14ac:dyDescent="0.25"/>
    <row r="10" spans="1:41" s="3" customFormat="1" x14ac:dyDescent="0.25"/>
    <row r="11" spans="1:41" s="3" customFormat="1" x14ac:dyDescent="0.25"/>
    <row r="12" spans="1:41" s="3" customFormat="1" x14ac:dyDescent="0.25"/>
    <row r="13" spans="1:41" s="3" customFormat="1" x14ac:dyDescent="0.25"/>
    <row r="14" spans="1:41" s="3" customFormat="1" x14ac:dyDescent="0.25"/>
    <row r="15" spans="1:41" s="3" customFormat="1" x14ac:dyDescent="0.25"/>
    <row r="16" spans="1:41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</sheetData>
  <sheetProtection algorithmName="SHA-512" hashValue="DGvTs8hNQ4BDvV48ek5w5wU84N9w3V+evsrxVhEUdCDwf6VbrxsHDBhdOQisRiAhHLuA70DQ8O66gJN9+PxaEg==" saltValue="pIOoI2sSd+LgLd4eLOgLTQ==" spinCount="100000" sheet="1" objects="1" scenarios="1"/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7620617454FB4E994FF5988DDACDB3" ma:contentTypeVersion="3" ma:contentTypeDescription="Een nieuw document maken." ma:contentTypeScope="" ma:versionID="ffbcedf48fd20025030595ade71f09d2">
  <xsd:schema xmlns:xsd="http://www.w3.org/2001/XMLSchema" xmlns:xs="http://www.w3.org/2001/XMLSchema" xmlns:p="http://schemas.microsoft.com/office/2006/metadata/properties" xmlns:ns2="70f9bcc2-12d9-4d12-9f79-fb979dcd7faf" targetNamespace="http://schemas.microsoft.com/office/2006/metadata/properties" ma:root="true" ma:fieldsID="28d2563d878c151d36f303e589b9049b" ns2:_="">
    <xsd:import namespace="70f9bcc2-12d9-4d12-9f79-fb979dcd7f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9bcc2-12d9-4d12-9f79-fb979dcd7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EC3760-860E-4644-BA2F-A8906B982732}">
  <ds:schemaRefs>
    <ds:schemaRef ds:uri="http://purl.org/dc/terms/"/>
    <ds:schemaRef ds:uri="http://schemas.openxmlformats.org/package/2006/metadata/core-properties"/>
    <ds:schemaRef ds:uri="3d81422e-5fa8-453e-af90-623fbabe749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E863E14-9197-4E95-8036-D44F6077E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9bcc2-12d9-4d12-9f79-fb979dcd7f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CF842F-853E-4999-A220-EDD036C0A7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Basisgegevens</vt:lpstr>
      <vt:lpstr>Totaalblad</vt:lpstr>
      <vt:lpstr>Eerste bestelling</vt:lpstr>
      <vt:lpstr>1. Chromebooks</vt:lpstr>
      <vt:lpstr>2. Windows</vt:lpstr>
      <vt:lpstr>3. Apple</vt:lpstr>
      <vt:lpstr>4. Accessoires</vt:lpstr>
      <vt:lpstr>5. Reparatietarieven</vt:lpstr>
      <vt:lpstr>6. Overige diensten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Lieke Buurman</cp:lastModifiedBy>
  <dcterms:created xsi:type="dcterms:W3CDTF">2019-02-13T14:17:08Z</dcterms:created>
  <dcterms:modified xsi:type="dcterms:W3CDTF">2025-03-06T15:43:00Z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0x0101006C7620617454FB4E994FF5988DDACDB3</vt:lpwstr>
  </property>
</Properties>
</file>