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scons-my.sharepoint.com/personal/t_de_heer_ssc-ons_nl/Documents/HomeFolder/Z023771/2024 Zwolle AV-middelen/3. BD/Publicatie documenten/"/>
    </mc:Choice>
  </mc:AlternateContent>
  <xr:revisionPtr revIDLastSave="2" documentId="13_ncr:1_{2C073F1D-1CD2-45D9-A3AC-FF65D63B7E6E}" xr6:coauthVersionLast="47" xr6:coauthVersionMax="47" xr10:uidLastSave="{84F5F945-6F56-4D28-A348-75708A8D6A51}"/>
  <bookViews>
    <workbookView xWindow="-108" yWindow="-108" windowWidth="23256" windowHeight="13896" tabRatio="736" firstSheet="2" activeTab="8" xr2:uid="{153C5940-4B85-4FB7-9CC8-6B7A3982E948}"/>
  </bookViews>
  <sheets>
    <sheet name="Verzamelblad" sheetId="6" r:id="rId1"/>
    <sheet name="4-p vergaderruimte" sheetId="2" r:id="rId2"/>
    <sheet name="6-p vergaderruimte" sheetId="3" r:id="rId3"/>
    <sheet name="8-p vergaderruimte" sheetId="4" r:id="rId4"/>
    <sheet name="16-p vergaderruimte" sheetId="5" r:id="rId5"/>
    <sheet name="Losse producten" sheetId="1" r:id="rId6"/>
    <sheet name="Indicatie extra uren" sheetId="7" r:id="rId7"/>
    <sheet name="Onderhoud" sheetId="8" r:id="rId8"/>
    <sheet name="Merk korting" sheetId="9" r:id="rId9"/>
  </sheets>
  <definedNames>
    <definedName name="_xlnm.Print_Area" localSheetId="4">'16-p vergaderruimte'!$B$1:$G$19</definedName>
    <definedName name="_xlnm.Print_Area" localSheetId="1">'4-p vergaderruimte'!$B$1:$G$16</definedName>
    <definedName name="_xlnm.Print_Area" localSheetId="2">'6-p vergaderruimte'!$B$1:$G$17</definedName>
    <definedName name="_xlnm.Print_Area" localSheetId="3">'8-p vergaderruimte'!$B$1:$G$18</definedName>
    <definedName name="_xlnm.Print_Area" localSheetId="5">'Losse producten'!$B$1:$I$64</definedName>
    <definedName name="_xlnm.Print_Area" localSheetId="8">'Merk korting'!$B$2:$D$62</definedName>
    <definedName name="_xlnm.Print_Area" localSheetId="7">Onderhoud!$B$1:$C$19</definedName>
    <definedName name="_xlnm.Print_Area" localSheetId="0">Verzamelblad!$D$1:$T$46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9" l="1"/>
  <c r="D56" i="9" s="1"/>
  <c r="E18" i="6" s="1"/>
  <c r="G18" i="6" s="1"/>
  <c r="H40" i="1"/>
  <c r="H41" i="1"/>
  <c r="H42" i="1"/>
  <c r="H43" i="1"/>
  <c r="H44" i="1"/>
  <c r="H45" i="1"/>
  <c r="H46" i="1"/>
  <c r="H47" i="1"/>
  <c r="H48" i="1"/>
  <c r="H49" i="1"/>
  <c r="H51" i="1"/>
  <c r="H52" i="1"/>
  <c r="H54" i="1"/>
  <c r="H55" i="1"/>
  <c r="H56" i="1"/>
  <c r="H58" i="1"/>
  <c r="H59" i="1"/>
  <c r="H60" i="1"/>
  <c r="H61" i="1"/>
  <c r="H39" i="1"/>
  <c r="H5" i="1"/>
  <c r="E9" i="6"/>
  <c r="E8" i="6"/>
  <c r="E6" i="6"/>
  <c r="G15" i="2"/>
  <c r="C18" i="8" l="1"/>
  <c r="E16" i="6" s="1"/>
  <c r="G16" i="6" s="1"/>
  <c r="E11" i="7" l="1"/>
  <c r="E14" i="6" s="1"/>
  <c r="G14" i="6" s="1"/>
  <c r="E5" i="7"/>
  <c r="E6" i="7"/>
  <c r="E7" i="7"/>
  <c r="E8" i="7"/>
  <c r="E9" i="7"/>
  <c r="E10" i="7"/>
  <c r="E4" i="7"/>
  <c r="G10" i="6"/>
  <c r="G8" i="6"/>
  <c r="G9" i="6"/>
  <c r="G6" i="6"/>
  <c r="G12" i="5"/>
  <c r="G17" i="5"/>
  <c r="G16" i="5"/>
  <c r="G15" i="5"/>
  <c r="G14" i="5"/>
  <c r="G13" i="5"/>
  <c r="G11" i="5"/>
  <c r="G10" i="5"/>
  <c r="G9" i="5"/>
  <c r="G8" i="5"/>
  <c r="G10" i="3"/>
  <c r="G9" i="3"/>
  <c r="G10" i="4"/>
  <c r="G16" i="4"/>
  <c r="G15" i="4"/>
  <c r="G14" i="4"/>
  <c r="G13" i="4"/>
  <c r="G12" i="4"/>
  <c r="G11" i="4"/>
  <c r="G9" i="4"/>
  <c r="G8" i="4"/>
  <c r="G13" i="3"/>
  <c r="G14" i="3"/>
  <c r="G16" i="3"/>
  <c r="G15" i="3"/>
  <c r="G12" i="3"/>
  <c r="G11" i="3"/>
  <c r="G8" i="3"/>
  <c r="G14" i="2"/>
  <c r="G13" i="2"/>
  <c r="G12" i="2"/>
  <c r="G11" i="2"/>
  <c r="G10" i="2"/>
  <c r="G9" i="2"/>
  <c r="G8" i="2"/>
  <c r="I40" i="1"/>
  <c r="I41" i="1"/>
  <c r="I42" i="1"/>
  <c r="I43" i="1"/>
  <c r="I44" i="1"/>
  <c r="I45" i="1"/>
  <c r="I46" i="1"/>
  <c r="I47" i="1"/>
  <c r="I48" i="1"/>
  <c r="I49" i="1"/>
  <c r="I51" i="1"/>
  <c r="I52" i="1"/>
  <c r="I54" i="1"/>
  <c r="I55" i="1"/>
  <c r="I56" i="1"/>
  <c r="I58" i="1"/>
  <c r="I59" i="1"/>
  <c r="I60" i="1"/>
  <c r="I61" i="1"/>
  <c r="I39" i="1"/>
  <c r="H6" i="1"/>
  <c r="H7" i="1"/>
  <c r="H8" i="1"/>
  <c r="H9" i="1"/>
  <c r="H10" i="1"/>
  <c r="H11" i="1"/>
  <c r="H12" i="1"/>
  <c r="H13" i="1"/>
  <c r="H14" i="1"/>
  <c r="H15" i="1"/>
  <c r="H16" i="1"/>
  <c r="H17" i="1"/>
  <c r="H18" i="1"/>
  <c r="H19" i="1"/>
  <c r="H20" i="1"/>
  <c r="H21" i="1"/>
  <c r="H22" i="1"/>
  <c r="H23" i="1"/>
  <c r="H24" i="1"/>
  <c r="H25" i="1"/>
  <c r="H26" i="1"/>
  <c r="H27" i="1"/>
  <c r="H28" i="1"/>
  <c r="H29" i="1"/>
  <c r="H30" i="1"/>
  <c r="H31" i="1"/>
  <c r="G18" i="5" l="1"/>
  <c r="G17" i="4"/>
  <c r="G17" i="3"/>
  <c r="E7" i="6" s="1"/>
  <c r="G7" i="6" s="1"/>
  <c r="I62" i="1"/>
  <c r="E12" i="6" s="1"/>
  <c r="G12" i="6" s="1"/>
  <c r="H32" i="1"/>
  <c r="E11" i="6" s="1"/>
  <c r="G11" i="6" s="1"/>
  <c r="G19" i="6" l="1"/>
</calcChain>
</file>

<file path=xl/sharedStrings.xml><?xml version="1.0" encoding="utf-8"?>
<sst xmlns="http://schemas.openxmlformats.org/spreadsheetml/2006/main" count="271" uniqueCount="174">
  <si>
    <t>Omschrijving</t>
  </si>
  <si>
    <t>Vloerstatief</t>
  </si>
  <si>
    <t>Totaal</t>
  </si>
  <si>
    <t>Losse producten</t>
  </si>
  <si>
    <t>Video Conference systeem 360 graden (8 persoons) vrijstaande Microsfot Teams Rooms voor middelgrote vergaderruimte, met bedieningstablet</t>
  </si>
  <si>
    <t>Video Conference systeem (16 persoons) Microsoft Teams Rooms voor middel grote tot grote vergaderruimte</t>
  </si>
  <si>
    <t>Video Conference soundbare (6 persoons) UHD 4K alles in één camera, microfoons en HP, Teams gecertificeerd  + bedieningspaneel</t>
  </si>
  <si>
    <t>Video Conference soundbare (6 persoons) UHD 4K alles in één camera, microfoons en HP, Teams gecertificeerd</t>
  </si>
  <si>
    <t>Video Conference soundbare grote ruimte (12 persoons) UHD 4K alles in één camera, microfoons en HP, Teams gecertificeerd  + bedieningspaneel</t>
  </si>
  <si>
    <t>Hybride apparatuur: kleine ruimte tot 4 personen (byod)</t>
  </si>
  <si>
    <t>Losse PTZ camera + panoramische camera voor middelgrote kamers met 4K aan te sluiten op bestaande hybride vergaderset</t>
  </si>
  <si>
    <t>Losse videobar voor 6 personen, 4K, voorzien van elektirsche lenskap voor camera met 8MP camera</t>
  </si>
  <si>
    <t>Losse videobar voor 12 personen, 4K, voorzien van elektirsche lenskamp voor camera(s) met 48 MP camera</t>
  </si>
  <si>
    <t>Beeldscherm (minimaal 23 inch) met geintegreerde camera, boxen en microfoon, voor persoonlijke ruimtes, telefoonruimtes en hot-desking. Aansluiten met max 1 usb-c kabel</t>
  </si>
  <si>
    <t>Draadloos presenteren, tot 4 schermen tegelijk, via RoomCast, Miracast, via Yealink WPP20</t>
  </si>
  <si>
    <t>Draadloos presenteren usb-c/usb-a</t>
  </si>
  <si>
    <t>Bedraade tafelmicrofoon, bereik van 5 meter</t>
  </si>
  <si>
    <t>4K beeldscherm 32 inch</t>
  </si>
  <si>
    <t>4K beeldscherm 43 inch</t>
  </si>
  <si>
    <t>4K beeldscherm 50 inch</t>
  </si>
  <si>
    <t>4K beeldscherm 55 inch</t>
  </si>
  <si>
    <t>4K beeldscherm 65 inch</t>
  </si>
  <si>
    <t>4K beeldscherm 75 inch</t>
  </si>
  <si>
    <t>4K beeldscherm 85 inch</t>
  </si>
  <si>
    <t>4K touchbeeldscherm 55 inch, ingebouwede luidsprekers, TrueBeam touch+, hdmi-uitgang, 2x ucb-c</t>
  </si>
  <si>
    <t>4K touchbeeldscherm 65 inch, ingebouwede luidsprekers, TrueBeam touch+, hdmi-uitgang, 2x ucb-c</t>
  </si>
  <si>
    <t>4K touchbeeldscherm 75 inch, ingebouwede luidsprekers, TrueBeam touch+, hdmi-uitgang, 2x ucb-c</t>
  </si>
  <si>
    <t>4K touchbeeldscherm 86 inch, ingebouwede luidsprekers, TrueBeam touch+, hdmi-uitgang, 2x ucb-c</t>
  </si>
  <si>
    <t>4K touchbeeldscherm 65 inch, met twee pennen en software voor …, 2 ingebouwde speakers</t>
  </si>
  <si>
    <t>Trolley tot 100kg, elektrisch in hoogte verstelbaar en VESA 800 x 600 mm</t>
  </si>
  <si>
    <t>Vloerstandaard zwart, max gewicht 90kg, VESA 800 x 400 mm</t>
  </si>
  <si>
    <t>Aantal</t>
  </si>
  <si>
    <t xml:space="preserve">Bosch High-performance management workstation for DICENTIS Conference Systems, </t>
  </si>
  <si>
    <t>Bosch DICENTIS multimedia powering switch</t>
  </si>
  <si>
    <t>Bosch DICENTIS audio powering switch</t>
  </si>
  <si>
    <t>Bosch DICENTIS Inbouw microfoon connectie paneel</t>
  </si>
  <si>
    <t>Bosch DICENTIS Inbouw microfoon knop paneel</t>
  </si>
  <si>
    <t>Bosch DICENTIS Inbouw microfoon lange hals</t>
  </si>
  <si>
    <t>Bosch DICENTIS Inbouw basisapparaat</t>
  </si>
  <si>
    <t>Bosch DICENTIS Inbouw luidspreker paneel</t>
  </si>
  <si>
    <t>Bosch DICENTIS - ID Card reader panel (1 Module)</t>
  </si>
  <si>
    <t>Bosch DICENTIS - Voting Panel with capacitive touchbuttons</t>
  </si>
  <si>
    <t>Bosch DICENTIS folie met Braille voor slechtziende (25 stuks)</t>
  </si>
  <si>
    <t>Avonic PTZ Camera 30x Zoom, Black</t>
  </si>
  <si>
    <t>Avonic ceilingmount black</t>
  </si>
  <si>
    <t>Listen Auri Receiver</t>
  </si>
  <si>
    <t>Listen neklus</t>
  </si>
  <si>
    <t>Listen Auri Docking Station 4</t>
  </si>
  <si>
    <t>Audio Technica ESW Series Handheld Transmitter w C510</t>
  </si>
  <si>
    <t>Audio Technica Cardioid condenser microphone capsule</t>
  </si>
  <si>
    <t>Audio Technica, Subminiature Omnidirectional Condenser Headworn Microphone</t>
  </si>
  <si>
    <t>Audio Technica ESW Series Two-Bay Charging Station for HH &amp; BP</t>
  </si>
  <si>
    <t>Merk</t>
  </si>
  <si>
    <t>Typenummer</t>
  </si>
  <si>
    <t>Type</t>
  </si>
  <si>
    <t>Bosch</t>
  </si>
  <si>
    <t>Avonic</t>
  </si>
  <si>
    <t>Listen</t>
  </si>
  <si>
    <t>Gezien het feit dat het hier betrekking heeft op 1 op 1 vervanging, dient voorgeschreven merk ingezet te worden.</t>
  </si>
  <si>
    <t>Bruto adviesprijs</t>
  </si>
  <si>
    <t>excl. 21% BTW</t>
  </si>
  <si>
    <t>Netto adviesprijs</t>
  </si>
  <si>
    <t>Kortingspercentage</t>
  </si>
  <si>
    <t>Kortings-
percentage</t>
  </si>
  <si>
    <t>Audio Technica</t>
  </si>
  <si>
    <t>4-persoons vergaderruimte</t>
  </si>
  <si>
    <t>In het kader van deze aanbesteding vragen wij u om een gespecificeerde prijsopgave voor de complete levering, installatie, configuratie, bekabeling, gebruikersinterface, beheerfunctionaliteiten en onderhoud van audiovisuele middelen. Alle ruimtes moeten geschikt zijn voor hybride vergaderingen, waarbij zowel fysieke als online deelnemers optimaal kunnen deelnemen.</t>
  </si>
  <si>
    <t>4-persoons vergaderruimte, vaste opstelling.</t>
  </si>
  <si>
    <t>Compacte videobar of camera/microffoncombi 48 MP- met afschermende camera</t>
  </si>
  <si>
    <t>Scherm (minimaal 32 inch)</t>
  </si>
  <si>
    <t>Plug-and-play (alles bekabeld USB-C)</t>
  </si>
  <si>
    <t>Microsoft Teams integratie</t>
  </si>
  <si>
    <t>Inclusief installatie en voorrijdkosten</t>
  </si>
  <si>
    <t>6-persoons vergaderruimte, vaste opstelling.</t>
  </si>
  <si>
    <t>Alles-in-één videobar of gelijkwaardige oplossing</t>
  </si>
  <si>
    <t>Scherm (minimaal 43 inch) 4K HDR</t>
  </si>
  <si>
    <t>Duo camerasysteem 48MP- met afschermende camera</t>
  </si>
  <si>
    <t>Microsoft Teams integratie op Windows (excl. MTR account)</t>
  </si>
  <si>
    <t>Bedieningspaneel op tafel</t>
  </si>
  <si>
    <t>Bekabelde USB-C presentatie</t>
  </si>
  <si>
    <t>Scherm (minimaal 65 inch) touchscreen 4K HDR</t>
  </si>
  <si>
    <t>Scherm (minimaal 75 inch) 4K HDR</t>
  </si>
  <si>
    <t>Duo camerasysteem 20MP- met afschermende camera en/of wegdraaiende</t>
  </si>
  <si>
    <t>Twee bedrade tafelmicrofoons</t>
  </si>
  <si>
    <t xml:space="preserve">Doel tabblad: Dit tabblad is een verzamelblad waarin alle subtotalen van de diverse tabbladen verzameld  en indien nodig opgeteld worden. De eindprijs  komt overeen met de eindprijs in tabblad "Staat van eenheidsprijzen". </t>
  </si>
  <si>
    <t>Tabbladen:</t>
  </si>
  <si>
    <t>6-persoons vergaderruimte</t>
  </si>
  <si>
    <t>8-persoons vergaderruimte</t>
  </si>
  <si>
    <t>16-persoons vergaderruimte</t>
  </si>
  <si>
    <t>Bedrag</t>
  </si>
  <si>
    <t>Producten t.b.v. vervanging in de Raadzaal / TAKzaal</t>
  </si>
  <si>
    <t>Producten vervanging Raadzaal en TAKzaal</t>
  </si>
  <si>
    <t>Indicatie extra uren</t>
  </si>
  <si>
    <t>Indicatie extra uren t.b.v. vervangen van apparatuur en projecten tijdens de contractperiode</t>
  </si>
  <si>
    <t>Uren</t>
  </si>
  <si>
    <t>Netto uurprijs</t>
  </si>
  <si>
    <t>Projectleider</t>
  </si>
  <si>
    <t>Installatie technicus</t>
  </si>
  <si>
    <t>Programmeur</t>
  </si>
  <si>
    <t>Werkvoorbereider</t>
  </si>
  <si>
    <t>Tekenaar</t>
  </si>
  <si>
    <t>Trainer</t>
  </si>
  <si>
    <t>Bedieningstechnicus</t>
  </si>
  <si>
    <t>Uurtarief is incl. voorrijdkosten</t>
  </si>
  <si>
    <t>Preventief en correctief onderhoud t.b.v. alle audiovisuele apparatuur 2026</t>
  </si>
  <si>
    <t>Netto prijs excl. 21% BTW</t>
  </si>
  <si>
    <t>Preventief en correctief onderhoud t.b.v. alle audiovisuele apparatuur 2027</t>
  </si>
  <si>
    <t>Preventief en correctief onderhoud t.b.v. alle audiovisuele apparatuur 2028</t>
  </si>
  <si>
    <t>Preventief en correctief onderhoud t.b.v. alle audiovisuele apparatuur 2029</t>
  </si>
  <si>
    <t>Preventief en correctief onderhoud t.b.v. alle audiovisuele apparatuur 2030 (optie jaar)</t>
  </si>
  <si>
    <t>Preventief en correctief onderhoud t.b.v. alle audiovisuele apparatuur 2031 (optie jaar)</t>
  </si>
  <si>
    <t>Preventief en correctief onderhoud t.b.v. alle audiovisuele apparatuur 2032 (optie jaar)</t>
  </si>
  <si>
    <t>Preventief en correctief onderhoud t.b.v. alle audiovisuele apparatuur 2033 (optie jaar)</t>
  </si>
  <si>
    <t>Periodieke kosten beheer en support (all-in)</t>
  </si>
  <si>
    <t>Preventief en correctief onderhoud</t>
  </si>
  <si>
    <t>Productgroep</t>
  </si>
  <si>
    <t>Merken</t>
  </si>
  <si>
    <r>
      <t xml:space="preserve">LCD monitoren </t>
    </r>
    <r>
      <rPr>
        <u/>
        <sz val="11"/>
        <rFont val="Aptos Narrow"/>
        <family val="2"/>
        <scheme val="minor"/>
      </rPr>
      <t>zonder</t>
    </r>
    <r>
      <rPr>
        <sz val="11"/>
        <rFont val="Aptos Narrow"/>
        <family val="2"/>
        <scheme val="minor"/>
      </rPr>
      <t xml:space="preserve"> touch faciliteit (diverse types en formaten):</t>
    </r>
  </si>
  <si>
    <t>Panasonic</t>
  </si>
  <si>
    <t>LG</t>
  </si>
  <si>
    <t>Sony</t>
  </si>
  <si>
    <t>Samsung</t>
  </si>
  <si>
    <t>Sharp</t>
  </si>
  <si>
    <t>Philips</t>
  </si>
  <si>
    <r>
      <t xml:space="preserve">LCD monitoren </t>
    </r>
    <r>
      <rPr>
        <u/>
        <sz val="11"/>
        <rFont val="Aptos Narrow"/>
        <family val="2"/>
        <scheme val="minor"/>
      </rPr>
      <t>met</t>
    </r>
    <r>
      <rPr>
        <sz val="11"/>
        <rFont val="Aptos Narrow"/>
        <family val="2"/>
        <scheme val="minor"/>
      </rPr>
      <t xml:space="preserve"> touch faciliteit (diverse types en formaten):</t>
    </r>
  </si>
  <si>
    <t>Ctouch</t>
  </si>
  <si>
    <t>Smart</t>
  </si>
  <si>
    <t>i3</t>
  </si>
  <si>
    <t>Projectoren en lenzen (diverse types)</t>
  </si>
  <si>
    <t>Epson</t>
  </si>
  <si>
    <t>Projectieschermen(diverse types)</t>
  </si>
  <si>
    <t>Da-Lite/Projecta</t>
  </si>
  <si>
    <t>Bevestigingssystemen en trolleys (voor LCD monitoren en projectoren) diverse types:</t>
  </si>
  <si>
    <t>Vogels</t>
  </si>
  <si>
    <t>Smart Metals</t>
  </si>
  <si>
    <t>ErgoXS</t>
  </si>
  <si>
    <t>Audipack (netto inkoop + 30%)</t>
  </si>
  <si>
    <t>Videoconference apparatuur diverse types:</t>
  </si>
  <si>
    <t>Crestron</t>
  </si>
  <si>
    <t>Yealink</t>
  </si>
  <si>
    <t xml:space="preserve">Logitech </t>
  </si>
  <si>
    <t>Poly</t>
  </si>
  <si>
    <t>Neat</t>
  </si>
  <si>
    <t>Cisco</t>
  </si>
  <si>
    <t>AV bedieningssystemen: (touchpanel bedien systemen ) diverse types:</t>
  </si>
  <si>
    <t>Extron</t>
  </si>
  <si>
    <t>AMX</t>
  </si>
  <si>
    <t>CUE</t>
  </si>
  <si>
    <t>Audioapparatuur. audio installaties en luidsprekersystemen algemeen</t>
  </si>
  <si>
    <t>Fohhn</t>
  </si>
  <si>
    <t>Biamp</t>
  </si>
  <si>
    <t>Audac</t>
  </si>
  <si>
    <t>Bose</t>
  </si>
  <si>
    <t>JBL</t>
  </si>
  <si>
    <t>Sennheiser</t>
  </si>
  <si>
    <t>Shure</t>
  </si>
  <si>
    <r>
      <t xml:space="preserve">U kunt hieronder de kortingen per productgroep per artikel op basis van de geraamde totale bruto lijstprijs van               </t>
    </r>
    <r>
      <rPr>
        <sz val="11"/>
        <color rgb="FFFF0000"/>
        <rFont val="Aptos Narrow"/>
        <family val="2"/>
        <scheme val="minor"/>
      </rPr>
      <t xml:space="preserve">€300.000,- </t>
    </r>
    <r>
      <rPr>
        <sz val="11"/>
        <rFont val="Aptos Narrow"/>
        <family val="2"/>
        <scheme val="minor"/>
      </rPr>
      <t xml:space="preserve">invullen. </t>
    </r>
  </si>
  <si>
    <t>Gemiddelde korting</t>
  </si>
  <si>
    <r>
      <t xml:space="preserve">Totaalbedrag na aftrek van gemiddelde korting o.b.v. </t>
    </r>
    <r>
      <rPr>
        <sz val="11"/>
        <color theme="1"/>
        <rFont val="Aptos Narrow"/>
        <family val="2"/>
        <scheme val="minor"/>
      </rPr>
      <t xml:space="preserve">bruto </t>
    </r>
    <r>
      <rPr>
        <sz val="11"/>
        <color rgb="FFFF0000"/>
        <rFont val="Aptos Narrow"/>
        <family val="2"/>
        <scheme val="minor"/>
      </rPr>
      <t>€ 300.000,-</t>
    </r>
    <r>
      <rPr>
        <sz val="11"/>
        <color theme="1"/>
        <rFont val="Aptos Narrow"/>
        <family val="2"/>
        <scheme val="minor"/>
      </rPr>
      <t xml:space="preserve"> ex BTW exclusief </t>
    </r>
  </si>
  <si>
    <t>Het bruto bedrag is gebaseerd op een mogelijke vervangingswaarde tijdens de contractduur. Hier mogen geen geen rechten aan worden ontleend. Het bedrag kan hoger of lager worden.</t>
  </si>
  <si>
    <t>Het eindbedrag telt mee mee bij de beoordeling op prijs. Het gemiddelde van de aangeboden kortingen maal het globale budget voor nieuwe apparatuur gedurende de contractperiode, wordt meegenomen in de prijsbeoordeling. Opdrachtgever is niet verplicht tot het afnemen van het kernassortiment. Opdrachtgever kan tarieven opvragen om de marktconformiteit te beoordelen. Opdrachtgever behoudt zich het recht voor om bij afwijkende productaanvraag offerte's op te vragen bij andere leverancier dan opdrachtnemer.</t>
  </si>
  <si>
    <t xml:space="preserve">Invulinstructie: Inschrijvers geven per productgroep en per merk aan wat voor korting ze geven op de bruto lijstprijs van fabrikant of distributeur voor apparatuur. Deze korting wordt ingevuld in de groenkleurige velden. Het eindbedrag na aftrek van de gemiddelde korting (op basis van alle groenkleurige velden) op een verwacht bedrag (aan af te nemen apparatuur op basis van bruto adviesprijzen), telt mee in de uiteindelijke beoordeling op prijs. De ingevulde kortingen zijn bindend gedurende de gehele contractperiode. U dient alle groenkleurige velden in te vullen. U mag geen negatieve getallen invullen. 
</t>
  </si>
  <si>
    <t>Merk - korting</t>
  </si>
  <si>
    <t>16-persoons vergaderruimte, vaste V-opstelling / U-opstelling</t>
  </si>
  <si>
    <t>Aanbesteding audiovisuele middelen en aanvullende dienstverlening ten behoeve van gemeente Zwolle</t>
  </si>
  <si>
    <t>8-persoons vergaderruimte, brainstormruimte.</t>
  </si>
  <si>
    <t>Handtekening inschrijver</t>
  </si>
  <si>
    <t>Plaats</t>
  </si>
  <si>
    <t>Datum</t>
  </si>
  <si>
    <t>(rechtsgeldig)</t>
  </si>
  <si>
    <r>
      <rPr>
        <b/>
        <sz val="11"/>
        <color theme="1"/>
        <rFont val="Aptos Narrow"/>
        <family val="2"/>
        <scheme val="minor"/>
      </rPr>
      <t>Algemene toelichting</t>
    </r>
    <r>
      <rPr>
        <sz val="11"/>
        <color theme="1"/>
        <rFont val="Aptos Narrow"/>
        <family val="2"/>
        <scheme val="minor"/>
      </rPr>
      <t xml:space="preserve">
NB. Inschrijver verzorgt een concrete aanbieding voor de audiovisuele apparatuur en dienstverlening voor de gemeente Zwolle op basis van audiovisuele apparatuur, randapparatuur en installatie, alsmede implementatie, programmering, training, etc., middels een korting op de bruto prijs (marktconform en verifieerbaar in de markt). 
-Daarnaast verzorgt de inschrijver een aanbieding middels een korting op de bruto lijstprijs (marktconform en verifieerbaar in de markt) voor nog aan te schaffen apparatuur (‘losse producten’) en extra uren tijdens de contractperiode door het invullen van de betreffende invulcalculatiesheets. Verder verzorgt de inschrijver een aanbieding voor preventief en correctief onderhoud. 
-De aanbiedingen kunnen gerealiseerd worden door het invullen van het prijzenformulier (men hoeft het verzamelbald niet in te vullen). Inschrijver vult alleen prijzen in op de groene velden in de betreffende tabbladen. 
-De inschrijver is verplicht om per merk in diverse tabbladen dezelfde kortingspercentages te hanteren. 
-Negatieve kortingen zijn niet toegestaan. 
-Inschrijver dient bij het bepalen van zijn prijs zelf rekening te houden met indexering. 
-De aanbieding voor dit project is bindend. Indien wijzigingen in de opgegeven eenheidsprijzen noodzakelijk zijn, bijvoorbeeld als gevolg van het niet meer leverbaar zijn van bepaalde apparatuur, moeten de nieuwe prijzen gebaseerd zijn op de kortingsstructuur zoals bij inschrijving aangeboden. 
-Jaarlijkse bedragen voor mogelijke licenties moeten voor de gehele looptijd van het contract opgenomen worden. 
-U dient het jaarlijkse bedrag te vermenigvuldigen met het aantal jaren contractduur inclusief optiejaren als hier in de prijzenbladen geen invulveld voor beschikbaar is.
De inschrijfprijs voor de uitvoering van de totale opdracht moet zijn gebaseerd op alle informatie vanuit de aanbestedingsdocumenten (en bijlagen) en eventuele nota(‘s) van inlichtingen. Van Inschrijver wordt tevens verwacht dat hij op basis van zijn kennis en ervaring bij het bepalen van zijn inschrijfprijs rekening houdt met alle mogelijke risico’s die zich kunnen voordoen bij de uitvoering van de opdracht en hiervoor beheersmaatregelen bedenkt. Het gaat daarbij om risico’s die binnen zijn invloedssfeer liggen (‘technische risico’s’) en risico’s die buiten zijn invloedssfeer liggen (‘risico’s van buitenaf’). Indien de beheersmaatregelen kosten met zich meebrengen, dient Inschrijver deze kosten mee te nemen in zijn Inschrijfprijs. Inschrijver mag geen wijzigingen aanbrengen aan de rekenformules betreffende  de calculaties in de tabbladen. De ingevulde prijzen, subtotalen, kortingen per merk en eindprijs zijn bindend. Er mogen geen rechten ontleend worden aan de totale aanbiedingsprijs.
Inschrijver mag uitsluitend A-merken aanbieden.</t>
    </r>
  </si>
  <si>
    <t xml:space="preserve">Dit tabblad moet inzicht geven in de kortingen die de inschrijvers geven op de A-merken (geprefereerde merken) per productgroep. De eindprijs moet een indicatie geven van de totale korting die de inschrijver geeft op basis van een fictieve vervangingswaarde van apparatuur en nieuwe aanschaf van apparatuur tijdens de contract periode. De eindprijs telt mee bij de beoordeling op prijs. Het in vullen kortingspercentage is een getal van 0 tot 100. </t>
  </si>
  <si>
    <t xml:space="preserve">De inschrijver dient hierbij rekening te houden met alle mogelijke werkzaamheden, zoals omschreven in de aanbestedingsdocumenten. De totaalprijs voor de exploitatie telt mee bij de prijsbeoordeling.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</si>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</sst>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u/>
      <sz val="11"/>
      <name val="Aptos Narrow"/>
      <family val="2"/>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02">
    <xf numFmtId="0" fontId="0" fillId="0" borderId="0" xfId="0"/>
    <xf numFmtId="0" fontId="0" fillId="0" borderId="1" xfId="0" applyBorder="1"/>
    <xf numFmtId="44" fontId="0" fillId="0" borderId="0" xfId="0" applyNumberFormat="1"/>
    <xf numFmtId="0" fontId="0" fillId="0" borderId="1" xfId="0" applyBorder="1" applyAlignment="1">
      <alignment wrapText="1"/>
    </xf>
    <xf numFmtId="0" fontId="0" fillId="0" borderId="0" xfId="0" applyAlignment="1">
      <alignment wrapText="1"/>
    </xf>
    <xf numFmtId="0" fontId="0" fillId="0" borderId="1" xfId="0" applyBorder="1" applyAlignment="1">
      <alignment horizontal="center" wrapText="1"/>
    </xf>
    <xf numFmtId="0" fontId="0" fillId="0" borderId="1" xfId="0" applyBorder="1" applyAlignment="1">
      <alignment horizontal="center"/>
    </xf>
    <xf numFmtId="0" fontId="0" fillId="0" borderId="5" xfId="0" applyBorder="1"/>
    <xf numFmtId="0" fontId="0" fillId="0" borderId="6" xfId="0" applyBorder="1"/>
    <xf numFmtId="0" fontId="0" fillId="0" borderId="6" xfId="0" applyBorder="1" applyAlignment="1">
      <alignment wrapText="1"/>
    </xf>
    <xf numFmtId="0" fontId="0" fillId="0" borderId="8" xfId="0" applyBorder="1"/>
    <xf numFmtId="0" fontId="0" fillId="0" borderId="9" xfId="0" applyBorder="1"/>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3" borderId="12" xfId="0" applyFill="1" applyBorder="1" applyAlignment="1">
      <alignment wrapText="1"/>
    </xf>
    <xf numFmtId="0" fontId="0" fillId="3" borderId="13" xfId="0" applyFill="1" applyBorder="1"/>
    <xf numFmtId="0" fontId="0" fillId="0" borderId="4" xfId="0" applyBorder="1"/>
    <xf numFmtId="0" fontId="0" fillId="0" borderId="14" xfId="0" applyBorder="1"/>
    <xf numFmtId="0" fontId="0" fillId="0" borderId="15" xfId="0" applyBorder="1"/>
    <xf numFmtId="0" fontId="0" fillId="0" borderId="17" xfId="0" applyBorder="1"/>
    <xf numFmtId="0" fontId="0" fillId="0" borderId="18" xfId="0" applyBorder="1"/>
    <xf numFmtId="0" fontId="0" fillId="0" borderId="19" xfId="0" applyBorder="1"/>
    <xf numFmtId="10" fontId="0" fillId="0" borderId="1" xfId="0" applyNumberFormat="1" applyBorder="1"/>
    <xf numFmtId="44" fontId="0" fillId="0" borderId="18" xfId="0" applyNumberFormat="1" applyBorder="1"/>
    <xf numFmtId="44" fontId="0" fillId="0" borderId="4" xfId="0" applyNumberFormat="1" applyBorder="1"/>
    <xf numFmtId="44" fontId="0" fillId="0" borderId="1" xfId="0" applyNumberFormat="1" applyBorder="1"/>
    <xf numFmtId="0" fontId="0" fillId="0" borderId="4" xfId="0" applyBorder="1" applyAlignment="1">
      <alignment horizontal="center" wrapText="1"/>
    </xf>
    <xf numFmtId="0" fontId="0" fillId="0" borderId="20" xfId="0" applyBorder="1" applyAlignment="1">
      <alignment wrapText="1"/>
    </xf>
    <xf numFmtId="0" fontId="0" fillId="0" borderId="22" xfId="0" applyBorder="1" applyAlignment="1">
      <alignment wrapText="1"/>
    </xf>
    <xf numFmtId="0" fontId="0" fillId="0" borderId="23" xfId="0" applyBorder="1" applyAlignment="1">
      <alignment wrapText="1"/>
    </xf>
    <xf numFmtId="10" fontId="0" fillId="0" borderId="0" xfId="0" applyNumberFormat="1"/>
    <xf numFmtId="10" fontId="0" fillId="0" borderId="18" xfId="0" applyNumberFormat="1" applyBorder="1"/>
    <xf numFmtId="10" fontId="0" fillId="0" borderId="15" xfId="0" applyNumberFormat="1" applyBorder="1" applyAlignment="1">
      <alignment wrapText="1"/>
    </xf>
    <xf numFmtId="44" fontId="0" fillId="0" borderId="15" xfId="0" applyNumberFormat="1" applyBorder="1" applyAlignment="1">
      <alignment vertical="top"/>
    </xf>
    <xf numFmtId="0" fontId="0" fillId="0" borderId="16" xfId="0" applyBorder="1" applyAlignment="1">
      <alignment vertical="top"/>
    </xf>
    <xf numFmtId="0" fontId="0" fillId="0" borderId="21" xfId="0" applyBorder="1" applyAlignment="1">
      <alignment vertical="top"/>
    </xf>
    <xf numFmtId="0" fontId="0" fillId="0" borderId="24" xfId="0" applyBorder="1"/>
    <xf numFmtId="44" fontId="0" fillId="0" borderId="2" xfId="0" applyNumberFormat="1" applyBorder="1"/>
    <xf numFmtId="0" fontId="0" fillId="0" borderId="25" xfId="0" applyBorder="1"/>
    <xf numFmtId="44" fontId="0" fillId="0" borderId="26" xfId="0" applyNumberFormat="1" applyBorder="1"/>
    <xf numFmtId="44" fontId="0" fillId="0" borderId="27" xfId="0" applyNumberFormat="1" applyBorder="1"/>
    <xf numFmtId="10" fontId="0" fillId="0" borderId="25" xfId="0" applyNumberFormat="1" applyBorder="1"/>
    <xf numFmtId="0" fontId="0" fillId="0" borderId="16" xfId="0" applyBorder="1"/>
    <xf numFmtId="0" fontId="2" fillId="0" borderId="0" xfId="0" applyFont="1"/>
    <xf numFmtId="0" fontId="0" fillId="0" borderId="3" xfId="0" applyBorder="1" applyAlignment="1">
      <alignment wrapText="1"/>
    </xf>
    <xf numFmtId="0" fontId="0" fillId="0" borderId="3" xfId="0" applyBorder="1" applyAlignment="1">
      <alignment vertical="top" wrapText="1"/>
    </xf>
    <xf numFmtId="0" fontId="0" fillId="0" borderId="5" xfId="0" applyBorder="1" applyAlignment="1">
      <alignment vertical="top"/>
    </xf>
    <xf numFmtId="0" fontId="0" fillId="0" borderId="7" xfId="0" applyBorder="1" applyAlignment="1">
      <alignment vertical="top" wrapText="1"/>
    </xf>
    <xf numFmtId="0" fontId="0" fillId="4" borderId="1" xfId="0" applyFill="1" applyBorder="1" applyAlignment="1">
      <alignment horizontal="left" vertical="top" wrapText="1"/>
    </xf>
    <xf numFmtId="0" fontId="0" fillId="0" borderId="2" xfId="0" applyBorder="1" applyAlignment="1">
      <alignment wrapText="1"/>
    </xf>
    <xf numFmtId="44" fontId="0" fillId="0" borderId="3" xfId="0" applyNumberFormat="1" applyBorder="1" applyAlignment="1">
      <alignment wrapText="1"/>
    </xf>
    <xf numFmtId="0" fontId="3" fillId="0" borderId="1" xfId="0" applyFont="1" applyBorder="1" applyAlignment="1">
      <alignment vertical="top" wrapText="1"/>
    </xf>
    <xf numFmtId="0" fontId="3" fillId="0" borderId="1" xfId="0" applyFont="1" applyBorder="1" applyAlignment="1">
      <alignment wrapText="1"/>
    </xf>
    <xf numFmtId="44" fontId="0" fillId="0" borderId="3" xfId="0" applyNumberFormat="1" applyBorder="1"/>
    <xf numFmtId="0" fontId="0" fillId="0" borderId="2" xfId="0" applyBorder="1" applyAlignment="1">
      <alignment horizontal="center"/>
    </xf>
    <xf numFmtId="0" fontId="0" fillId="0" borderId="30" xfId="0" applyBorder="1"/>
    <xf numFmtId="0" fontId="0" fillId="0" borderId="33" xfId="0" applyBorder="1"/>
    <xf numFmtId="0" fontId="0" fillId="0" borderId="39" xfId="0" applyBorder="1"/>
    <xf numFmtId="44" fontId="0" fillId="2" borderId="1" xfId="0" applyNumberFormat="1" applyFill="1" applyBorder="1" applyAlignment="1" applyProtection="1">
      <alignment wrapText="1"/>
      <protection locked="0"/>
    </xf>
    <xf numFmtId="44" fontId="0" fillId="2" borderId="1" xfId="0" applyNumberFormat="1" applyFill="1" applyBorder="1" applyProtection="1">
      <protection locked="0"/>
    </xf>
    <xf numFmtId="44" fontId="0" fillId="2" borderId="2" xfId="0" applyNumberFormat="1" applyFill="1" applyBorder="1" applyProtection="1">
      <protection locked="0"/>
    </xf>
    <xf numFmtId="0" fontId="0" fillId="2" borderId="4" xfId="0" applyFill="1" applyBorder="1" applyProtection="1">
      <protection locked="0"/>
    </xf>
    <xf numFmtId="0" fontId="0" fillId="2" borderId="1" xfId="0" applyFill="1" applyBorder="1" applyProtection="1">
      <protection locked="0"/>
    </xf>
    <xf numFmtId="44" fontId="0" fillId="2" borderId="4" xfId="0" applyNumberFormat="1" applyFill="1" applyBorder="1" applyProtection="1">
      <protection locked="0"/>
    </xf>
    <xf numFmtId="10" fontId="0" fillId="2" borderId="4" xfId="0" applyNumberFormat="1" applyFill="1" applyBorder="1" applyProtection="1">
      <protection locked="0"/>
    </xf>
    <xf numFmtId="10" fontId="0" fillId="2" borderId="1" xfId="0" applyNumberFormat="1" applyFill="1" applyBorder="1" applyProtection="1">
      <protection locked="0"/>
    </xf>
    <xf numFmtId="0" fontId="0" fillId="0" borderId="1" xfId="0" applyBorder="1" applyProtection="1">
      <protection locked="0"/>
    </xf>
    <xf numFmtId="44" fontId="0" fillId="0" borderId="1" xfId="0" applyNumberFormat="1" applyBorder="1" applyProtection="1">
      <protection locked="0"/>
    </xf>
    <xf numFmtId="10" fontId="0" fillId="0" borderId="1" xfId="0" applyNumberFormat="1" applyBorder="1" applyProtection="1">
      <protection locked="0"/>
    </xf>
    <xf numFmtId="0" fontId="0" fillId="4" borderId="13" xfId="0" applyFill="1" applyBorder="1" applyAlignment="1">
      <alignment wrapText="1"/>
    </xf>
    <xf numFmtId="0" fontId="0" fillId="0" borderId="36" xfId="0" applyBorder="1"/>
    <xf numFmtId="0" fontId="0" fillId="0" borderId="2" xfId="0" applyBorder="1"/>
    <xf numFmtId="4" fontId="3" fillId="0" borderId="1" xfId="0" applyNumberFormat="1" applyFont="1" applyBorder="1" applyAlignment="1">
      <alignment horizontal="center" wrapText="1"/>
    </xf>
    <xf numFmtId="0" fontId="0" fillId="0" borderId="1" xfId="0" applyBorder="1" applyAlignment="1">
      <alignment vertical="top"/>
    </xf>
    <xf numFmtId="0" fontId="0" fillId="2" borderId="36" xfId="0" applyFill="1" applyBorder="1" applyProtection="1">
      <protection locked="0"/>
    </xf>
    <xf numFmtId="0" fontId="0" fillId="2" borderId="37" xfId="0" applyFill="1" applyBorder="1" applyProtection="1">
      <protection locked="0"/>
    </xf>
    <xf numFmtId="0" fontId="0" fillId="2" borderId="38" xfId="0" applyFill="1" applyBorder="1" applyProtection="1">
      <protection locked="0"/>
    </xf>
    <xf numFmtId="0" fontId="0" fillId="2" borderId="23" xfId="0" applyFill="1" applyBorder="1" applyProtection="1">
      <protection locked="0"/>
    </xf>
    <xf numFmtId="0" fontId="0" fillId="2" borderId="9" xfId="0" applyFill="1" applyBorder="1" applyProtection="1">
      <protection locked="0"/>
    </xf>
    <xf numFmtId="0" fontId="0" fillId="2" borderId="32" xfId="0" applyFill="1" applyBorder="1" applyProtection="1">
      <protection locked="0"/>
    </xf>
    <xf numFmtId="0" fontId="0" fillId="2" borderId="22"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29" xfId="0" applyFill="1" applyBorder="1" applyProtection="1">
      <protection locked="0"/>
    </xf>
    <xf numFmtId="0" fontId="0" fillId="2" borderId="0" xfId="0" applyFill="1" applyProtection="1">
      <protection locked="0"/>
    </xf>
    <xf numFmtId="0" fontId="0" fillId="2" borderId="31" xfId="0" applyFill="1" applyBorder="1" applyProtection="1">
      <protection locked="0"/>
    </xf>
    <xf numFmtId="0" fontId="0" fillId="2" borderId="12" xfId="0" applyFill="1" applyBorder="1" applyProtection="1">
      <protection locked="0"/>
    </xf>
    <xf numFmtId="0" fontId="0" fillId="2" borderId="34" xfId="0" applyFill="1" applyBorder="1" applyProtection="1">
      <protection locked="0"/>
    </xf>
    <xf numFmtId="0" fontId="0" fillId="2" borderId="35" xfId="0" applyFill="1" applyBorder="1" applyProtection="1">
      <protection locked="0"/>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xf numFmtId="0" fontId="0" fillId="0" borderId="30" xfId="0" applyBorder="1" applyAlignment="1">
      <alignment vertical="top"/>
    </xf>
    <xf numFmtId="0" fontId="0" fillId="0" borderId="0" xfId="0" applyAlignment="1">
      <alignment vertical="top"/>
    </xf>
    <xf numFmtId="0" fontId="0" fillId="0" borderId="31"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32" xfId="0" applyBorder="1" applyAlignment="1">
      <alignment vertical="top"/>
    </xf>
    <xf numFmtId="0" fontId="0" fillId="0" borderId="25" xfId="0" applyBorder="1" applyAlignment="1">
      <alignment horizontal="left" wrapText="1"/>
    </xf>
    <xf numFmtId="0" fontId="0" fillId="0" borderId="28" xfId="0" applyBorder="1" applyAlignment="1">
      <alignment horizontal="left" wrapText="1"/>
    </xf>
    <xf numFmtId="0" fontId="0" fillId="0" borderId="26" xfId="0"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9C57-5773-45D5-9321-017BE29F6ADE}">
  <sheetPr>
    <pageSetUpPr fitToPage="1"/>
  </sheetPr>
  <dimension ref="D1:T46"/>
  <sheetViews>
    <sheetView topLeftCell="C23" workbookViewId="0">
      <selection activeCell="D21" sqref="D21:T38"/>
    </sheetView>
  </sheetViews>
  <sheetFormatPr defaultColWidth="8.88671875" defaultRowHeight="14.4" x14ac:dyDescent="0.3"/>
  <cols>
    <col min="4" max="4" width="37.5546875" customWidth="1"/>
    <col min="5" max="5" width="13.109375" customWidth="1"/>
    <col min="7" max="7" width="14.44140625" customWidth="1"/>
    <col min="15" max="15" width="6.6640625" customWidth="1"/>
    <col min="16" max="16" width="3.5546875" customWidth="1"/>
    <col min="17" max="17" width="6.88671875" customWidth="1"/>
    <col min="18" max="18" width="5.109375" customWidth="1"/>
    <col min="19" max="19" width="6" customWidth="1"/>
    <col min="20" max="20" width="5.33203125" customWidth="1"/>
  </cols>
  <sheetData>
    <row r="1" spans="4:20" x14ac:dyDescent="0.3">
      <c r="D1" s="44" t="s">
        <v>164</v>
      </c>
    </row>
    <row r="2" spans="4:20" ht="15" thickBot="1" x14ac:dyDescent="0.35"/>
    <row r="3" spans="4:20" ht="33.6" customHeight="1" thickBot="1" x14ac:dyDescent="0.35">
      <c r="D3" s="99" t="s">
        <v>84</v>
      </c>
      <c r="E3" s="100"/>
      <c r="F3" s="100"/>
      <c r="G3" s="100"/>
      <c r="H3" s="100"/>
      <c r="I3" s="100"/>
      <c r="J3" s="100"/>
      <c r="K3" s="100"/>
      <c r="L3" s="100"/>
      <c r="M3" s="100"/>
      <c r="N3" s="100"/>
      <c r="O3" s="100"/>
      <c r="P3" s="100"/>
      <c r="Q3" s="100"/>
      <c r="R3" s="100"/>
      <c r="S3" s="100"/>
      <c r="T3" s="101"/>
    </row>
    <row r="5" spans="4:20" x14ac:dyDescent="0.3">
      <c r="D5" s="1" t="s">
        <v>85</v>
      </c>
      <c r="E5" s="1" t="s">
        <v>89</v>
      </c>
      <c r="F5" s="1" t="s">
        <v>31</v>
      </c>
      <c r="G5" s="1" t="s">
        <v>2</v>
      </c>
    </row>
    <row r="6" spans="4:20" x14ac:dyDescent="0.3">
      <c r="D6" s="1" t="s">
        <v>65</v>
      </c>
      <c r="E6" s="26">
        <f>'4-p vergaderruimte'!G15</f>
        <v>0</v>
      </c>
      <c r="F6" s="6">
        <v>15</v>
      </c>
      <c r="G6" s="26">
        <f>E6*F6</f>
        <v>0</v>
      </c>
    </row>
    <row r="7" spans="4:20" x14ac:dyDescent="0.3">
      <c r="D7" s="1" t="s">
        <v>86</v>
      </c>
      <c r="E7" s="26">
        <f>'6-p vergaderruimte'!G17</f>
        <v>0</v>
      </c>
      <c r="F7" s="6">
        <v>13</v>
      </c>
      <c r="G7" s="26">
        <f t="shared" ref="G7:G18" si="0">E7*F7</f>
        <v>0</v>
      </c>
    </row>
    <row r="8" spans="4:20" x14ac:dyDescent="0.3">
      <c r="D8" s="1" t="s">
        <v>87</v>
      </c>
      <c r="E8" s="26">
        <f>'8-p vergaderruimte'!G17</f>
        <v>0</v>
      </c>
      <c r="F8" s="6">
        <v>24</v>
      </c>
      <c r="G8" s="26">
        <f t="shared" si="0"/>
        <v>0</v>
      </c>
    </row>
    <row r="9" spans="4:20" x14ac:dyDescent="0.3">
      <c r="D9" s="1" t="s">
        <v>88</v>
      </c>
      <c r="E9" s="26">
        <f>'16-p vergaderruimte'!G18</f>
        <v>0</v>
      </c>
      <c r="F9" s="6">
        <v>9</v>
      </c>
      <c r="G9" s="26">
        <f t="shared" si="0"/>
        <v>0</v>
      </c>
    </row>
    <row r="10" spans="4:20" x14ac:dyDescent="0.3">
      <c r="D10" s="1"/>
      <c r="E10" s="1"/>
      <c r="F10" s="6"/>
      <c r="G10" s="26">
        <f t="shared" si="0"/>
        <v>0</v>
      </c>
    </row>
    <row r="11" spans="4:20" x14ac:dyDescent="0.3">
      <c r="D11" s="1" t="s">
        <v>3</v>
      </c>
      <c r="E11" s="26">
        <f>'Losse producten'!H32</f>
        <v>0</v>
      </c>
      <c r="F11" s="6">
        <v>1</v>
      </c>
      <c r="G11" s="26">
        <f t="shared" si="0"/>
        <v>0</v>
      </c>
    </row>
    <row r="12" spans="4:20" x14ac:dyDescent="0.3">
      <c r="D12" s="1" t="s">
        <v>91</v>
      </c>
      <c r="E12" s="26">
        <f>'Losse producten'!I62</f>
        <v>0</v>
      </c>
      <c r="F12" s="6">
        <v>1</v>
      </c>
      <c r="G12" s="26">
        <f t="shared" si="0"/>
        <v>0</v>
      </c>
    </row>
    <row r="13" spans="4:20" x14ac:dyDescent="0.3">
      <c r="D13" s="1"/>
      <c r="E13" s="1"/>
      <c r="F13" s="1"/>
      <c r="G13" s="26"/>
    </row>
    <row r="14" spans="4:20" x14ac:dyDescent="0.3">
      <c r="D14" s="1" t="s">
        <v>92</v>
      </c>
      <c r="E14" s="26">
        <f>'Indicatie extra uren'!E11</f>
        <v>0</v>
      </c>
      <c r="F14" s="6">
        <v>1</v>
      </c>
      <c r="G14" s="26">
        <f t="shared" si="0"/>
        <v>0</v>
      </c>
    </row>
    <row r="15" spans="4:20" x14ac:dyDescent="0.3">
      <c r="D15" s="1"/>
      <c r="E15" s="1"/>
      <c r="F15" s="1"/>
      <c r="G15" s="26"/>
    </row>
    <row r="16" spans="4:20" x14ac:dyDescent="0.3">
      <c r="D16" s="1" t="s">
        <v>114</v>
      </c>
      <c r="E16" s="26">
        <f>Onderhoud!C18</f>
        <v>0</v>
      </c>
      <c r="F16" s="6">
        <v>1</v>
      </c>
      <c r="G16" s="26">
        <f t="shared" si="0"/>
        <v>0</v>
      </c>
    </row>
    <row r="17" spans="4:20" x14ac:dyDescent="0.3">
      <c r="D17" s="1"/>
      <c r="E17" s="26"/>
      <c r="F17" s="55"/>
      <c r="G17" s="26"/>
    </row>
    <row r="18" spans="4:20" ht="15" thickBot="1" x14ac:dyDescent="0.35">
      <c r="D18" s="1" t="s">
        <v>162</v>
      </c>
      <c r="E18" s="26">
        <f>'Merk korting'!D56</f>
        <v>300000</v>
      </c>
      <c r="F18" s="55">
        <v>1</v>
      </c>
      <c r="G18" s="26">
        <f t="shared" si="0"/>
        <v>300000</v>
      </c>
    </row>
    <row r="19" spans="4:20" ht="15" thickBot="1" x14ac:dyDescent="0.35">
      <c r="F19" s="39" t="s">
        <v>2</v>
      </c>
      <c r="G19" s="40">
        <f>SUM(G6:G18)</f>
        <v>300000</v>
      </c>
    </row>
    <row r="20" spans="4:20" ht="15" thickBot="1" x14ac:dyDescent="0.35"/>
    <row r="21" spans="4:20" x14ac:dyDescent="0.3">
      <c r="D21" s="90" t="s">
        <v>170</v>
      </c>
      <c r="E21" s="91"/>
      <c r="F21" s="91"/>
      <c r="G21" s="91"/>
      <c r="H21" s="91"/>
      <c r="I21" s="91"/>
      <c r="J21" s="91"/>
      <c r="K21" s="91"/>
      <c r="L21" s="91"/>
      <c r="M21" s="91"/>
      <c r="N21" s="91"/>
      <c r="O21" s="91"/>
      <c r="P21" s="91"/>
      <c r="Q21" s="91"/>
      <c r="R21" s="91"/>
      <c r="S21" s="91"/>
      <c r="T21" s="92"/>
    </row>
    <row r="22" spans="4:20" x14ac:dyDescent="0.3">
      <c r="D22" s="93"/>
      <c r="E22" s="94"/>
      <c r="F22" s="94"/>
      <c r="G22" s="94"/>
      <c r="H22" s="94"/>
      <c r="I22" s="94"/>
      <c r="J22" s="94"/>
      <c r="K22" s="94"/>
      <c r="L22" s="94"/>
      <c r="M22" s="94"/>
      <c r="N22" s="94"/>
      <c r="O22" s="94"/>
      <c r="P22" s="94"/>
      <c r="Q22" s="94"/>
      <c r="R22" s="94"/>
      <c r="S22" s="94"/>
      <c r="T22" s="95"/>
    </row>
    <row r="23" spans="4:20" x14ac:dyDescent="0.3">
      <c r="D23" s="93"/>
      <c r="E23" s="94"/>
      <c r="F23" s="94"/>
      <c r="G23" s="94"/>
      <c r="H23" s="94"/>
      <c r="I23" s="94"/>
      <c r="J23" s="94"/>
      <c r="K23" s="94"/>
      <c r="L23" s="94"/>
      <c r="M23" s="94"/>
      <c r="N23" s="94"/>
      <c r="O23" s="94"/>
      <c r="P23" s="94"/>
      <c r="Q23" s="94"/>
      <c r="R23" s="94"/>
      <c r="S23" s="94"/>
      <c r="T23" s="95"/>
    </row>
    <row r="24" spans="4:20" x14ac:dyDescent="0.3">
      <c r="D24" s="93"/>
      <c r="E24" s="94"/>
      <c r="F24" s="94"/>
      <c r="G24" s="94"/>
      <c r="H24" s="94"/>
      <c r="I24" s="94"/>
      <c r="J24" s="94"/>
      <c r="K24" s="94"/>
      <c r="L24" s="94"/>
      <c r="M24" s="94"/>
      <c r="N24" s="94"/>
      <c r="O24" s="94"/>
      <c r="P24" s="94"/>
      <c r="Q24" s="94"/>
      <c r="R24" s="94"/>
      <c r="S24" s="94"/>
      <c r="T24" s="95"/>
    </row>
    <row r="25" spans="4:20" x14ac:dyDescent="0.3">
      <c r="D25" s="93"/>
      <c r="E25" s="94"/>
      <c r="F25" s="94"/>
      <c r="G25" s="94"/>
      <c r="H25" s="94"/>
      <c r="I25" s="94"/>
      <c r="J25" s="94"/>
      <c r="K25" s="94"/>
      <c r="L25" s="94"/>
      <c r="M25" s="94"/>
      <c r="N25" s="94"/>
      <c r="O25" s="94"/>
      <c r="P25" s="94"/>
      <c r="Q25" s="94"/>
      <c r="R25" s="94"/>
      <c r="S25" s="94"/>
      <c r="T25" s="95"/>
    </row>
    <row r="26" spans="4:20" x14ac:dyDescent="0.3">
      <c r="D26" s="93"/>
      <c r="E26" s="94"/>
      <c r="F26" s="94"/>
      <c r="G26" s="94"/>
      <c r="H26" s="94"/>
      <c r="I26" s="94"/>
      <c r="J26" s="94"/>
      <c r="K26" s="94"/>
      <c r="L26" s="94"/>
      <c r="M26" s="94"/>
      <c r="N26" s="94"/>
      <c r="O26" s="94"/>
      <c r="P26" s="94"/>
      <c r="Q26" s="94"/>
      <c r="R26" s="94"/>
      <c r="S26" s="94"/>
      <c r="T26" s="95"/>
    </row>
    <row r="27" spans="4:20" x14ac:dyDescent="0.3">
      <c r="D27" s="93"/>
      <c r="E27" s="94"/>
      <c r="F27" s="94"/>
      <c r="G27" s="94"/>
      <c r="H27" s="94"/>
      <c r="I27" s="94"/>
      <c r="J27" s="94"/>
      <c r="K27" s="94"/>
      <c r="L27" s="94"/>
      <c r="M27" s="94"/>
      <c r="N27" s="94"/>
      <c r="O27" s="94"/>
      <c r="P27" s="94"/>
      <c r="Q27" s="94"/>
      <c r="R27" s="94"/>
      <c r="S27" s="94"/>
      <c r="T27" s="95"/>
    </row>
    <row r="28" spans="4:20" x14ac:dyDescent="0.3">
      <c r="D28" s="93"/>
      <c r="E28" s="94"/>
      <c r="F28" s="94"/>
      <c r="G28" s="94"/>
      <c r="H28" s="94"/>
      <c r="I28" s="94"/>
      <c r="J28" s="94"/>
      <c r="K28" s="94"/>
      <c r="L28" s="94"/>
      <c r="M28" s="94"/>
      <c r="N28" s="94"/>
      <c r="O28" s="94"/>
      <c r="P28" s="94"/>
      <c r="Q28" s="94"/>
      <c r="R28" s="94"/>
      <c r="S28" s="94"/>
      <c r="T28" s="95"/>
    </row>
    <row r="29" spans="4:20" x14ac:dyDescent="0.3">
      <c r="D29" s="93"/>
      <c r="E29" s="94"/>
      <c r="F29" s="94"/>
      <c r="G29" s="94"/>
      <c r="H29" s="94"/>
      <c r="I29" s="94"/>
      <c r="J29" s="94"/>
      <c r="K29" s="94"/>
      <c r="L29" s="94"/>
      <c r="M29" s="94"/>
      <c r="N29" s="94"/>
      <c r="O29" s="94"/>
      <c r="P29" s="94"/>
      <c r="Q29" s="94"/>
      <c r="R29" s="94"/>
      <c r="S29" s="94"/>
      <c r="T29" s="95"/>
    </row>
    <row r="30" spans="4:20" x14ac:dyDescent="0.3">
      <c r="D30" s="93"/>
      <c r="E30" s="94"/>
      <c r="F30" s="94"/>
      <c r="G30" s="94"/>
      <c r="H30" s="94"/>
      <c r="I30" s="94"/>
      <c r="J30" s="94"/>
      <c r="K30" s="94"/>
      <c r="L30" s="94"/>
      <c r="M30" s="94"/>
      <c r="N30" s="94"/>
      <c r="O30" s="94"/>
      <c r="P30" s="94"/>
      <c r="Q30" s="94"/>
      <c r="R30" s="94"/>
      <c r="S30" s="94"/>
      <c r="T30" s="95"/>
    </row>
    <row r="31" spans="4:20" x14ac:dyDescent="0.3">
      <c r="D31" s="93"/>
      <c r="E31" s="94"/>
      <c r="F31" s="94"/>
      <c r="G31" s="94"/>
      <c r="H31" s="94"/>
      <c r="I31" s="94"/>
      <c r="J31" s="94"/>
      <c r="K31" s="94"/>
      <c r="L31" s="94"/>
      <c r="M31" s="94"/>
      <c r="N31" s="94"/>
      <c r="O31" s="94"/>
      <c r="P31" s="94"/>
      <c r="Q31" s="94"/>
      <c r="R31" s="94"/>
      <c r="S31" s="94"/>
      <c r="T31" s="95"/>
    </row>
    <row r="32" spans="4:20" x14ac:dyDescent="0.3">
      <c r="D32" s="93"/>
      <c r="E32" s="94"/>
      <c r="F32" s="94"/>
      <c r="G32" s="94"/>
      <c r="H32" s="94"/>
      <c r="I32" s="94"/>
      <c r="J32" s="94"/>
      <c r="K32" s="94"/>
      <c r="L32" s="94"/>
      <c r="M32" s="94"/>
      <c r="N32" s="94"/>
      <c r="O32" s="94"/>
      <c r="P32" s="94"/>
      <c r="Q32" s="94"/>
      <c r="R32" s="94"/>
      <c r="S32" s="94"/>
      <c r="T32" s="95"/>
    </row>
    <row r="33" spans="4:20" x14ac:dyDescent="0.3">
      <c r="D33" s="93"/>
      <c r="E33" s="94"/>
      <c r="F33" s="94"/>
      <c r="G33" s="94"/>
      <c r="H33" s="94"/>
      <c r="I33" s="94"/>
      <c r="J33" s="94"/>
      <c r="K33" s="94"/>
      <c r="L33" s="94"/>
      <c r="M33" s="94"/>
      <c r="N33" s="94"/>
      <c r="O33" s="94"/>
      <c r="P33" s="94"/>
      <c r="Q33" s="94"/>
      <c r="R33" s="94"/>
      <c r="S33" s="94"/>
      <c r="T33" s="95"/>
    </row>
    <row r="34" spans="4:20" x14ac:dyDescent="0.3">
      <c r="D34" s="93"/>
      <c r="E34" s="94"/>
      <c r="F34" s="94"/>
      <c r="G34" s="94"/>
      <c r="H34" s="94"/>
      <c r="I34" s="94"/>
      <c r="J34" s="94"/>
      <c r="K34" s="94"/>
      <c r="L34" s="94"/>
      <c r="M34" s="94"/>
      <c r="N34" s="94"/>
      <c r="O34" s="94"/>
      <c r="P34" s="94"/>
      <c r="Q34" s="94"/>
      <c r="R34" s="94"/>
      <c r="S34" s="94"/>
      <c r="T34" s="95"/>
    </row>
    <row r="35" spans="4:20" x14ac:dyDescent="0.3">
      <c r="D35" s="93"/>
      <c r="E35" s="94"/>
      <c r="F35" s="94"/>
      <c r="G35" s="94"/>
      <c r="H35" s="94"/>
      <c r="I35" s="94"/>
      <c r="J35" s="94"/>
      <c r="K35" s="94"/>
      <c r="L35" s="94"/>
      <c r="M35" s="94"/>
      <c r="N35" s="94"/>
      <c r="O35" s="94"/>
      <c r="P35" s="94"/>
      <c r="Q35" s="94"/>
      <c r="R35" s="94"/>
      <c r="S35" s="94"/>
      <c r="T35" s="95"/>
    </row>
    <row r="36" spans="4:20" ht="70.95" customHeight="1" x14ac:dyDescent="0.3">
      <c r="D36" s="93"/>
      <c r="E36" s="94"/>
      <c r="F36" s="94"/>
      <c r="G36" s="94"/>
      <c r="H36" s="94"/>
      <c r="I36" s="94"/>
      <c r="J36" s="94"/>
      <c r="K36" s="94"/>
      <c r="L36" s="94"/>
      <c r="M36" s="94"/>
      <c r="N36" s="94"/>
      <c r="O36" s="94"/>
      <c r="P36" s="94"/>
      <c r="Q36" s="94"/>
      <c r="R36" s="94"/>
      <c r="S36" s="94"/>
      <c r="T36" s="95"/>
    </row>
    <row r="37" spans="4:20" hidden="1" x14ac:dyDescent="0.3">
      <c r="D37" s="93"/>
      <c r="E37" s="94"/>
      <c r="F37" s="94"/>
      <c r="G37" s="94"/>
      <c r="H37" s="94"/>
      <c r="I37" s="94"/>
      <c r="J37" s="94"/>
      <c r="K37" s="94"/>
      <c r="L37" s="94"/>
      <c r="M37" s="94"/>
      <c r="N37" s="94"/>
      <c r="O37" s="94"/>
      <c r="P37" s="94"/>
      <c r="Q37" s="94"/>
      <c r="R37" s="94"/>
      <c r="S37" s="94"/>
      <c r="T37" s="95"/>
    </row>
    <row r="38" spans="4:20" ht="49.95" customHeight="1" thickBot="1" x14ac:dyDescent="0.35">
      <c r="D38" s="96"/>
      <c r="E38" s="97"/>
      <c r="F38" s="97"/>
      <c r="G38" s="97"/>
      <c r="H38" s="97"/>
      <c r="I38" s="97"/>
      <c r="J38" s="97"/>
      <c r="K38" s="97"/>
      <c r="L38" s="97"/>
      <c r="M38" s="97"/>
      <c r="N38" s="97"/>
      <c r="O38" s="97"/>
      <c r="P38" s="97"/>
      <c r="Q38" s="97"/>
      <c r="R38" s="97"/>
      <c r="S38" s="97"/>
      <c r="T38" s="98"/>
    </row>
    <row r="39" spans="4:20" ht="15" thickBot="1" x14ac:dyDescent="0.35"/>
    <row r="40" spans="4:20" x14ac:dyDescent="0.3">
      <c r="D40" s="7" t="s">
        <v>166</v>
      </c>
      <c r="E40" s="81"/>
      <c r="F40" s="82"/>
      <c r="G40" s="83"/>
    </row>
    <row r="41" spans="4:20" x14ac:dyDescent="0.3">
      <c r="D41" s="56" t="s">
        <v>169</v>
      </c>
      <c r="E41" s="84"/>
      <c r="F41" s="85"/>
      <c r="G41" s="86"/>
    </row>
    <row r="42" spans="4:20" x14ac:dyDescent="0.3">
      <c r="D42" s="57"/>
      <c r="E42" s="87"/>
      <c r="F42" s="88"/>
      <c r="G42" s="89"/>
    </row>
    <row r="43" spans="4:20" x14ac:dyDescent="0.3">
      <c r="D43" s="58" t="s">
        <v>167</v>
      </c>
      <c r="E43" s="75"/>
      <c r="F43" s="76"/>
      <c r="G43" s="77"/>
    </row>
    <row r="44" spans="4:20" x14ac:dyDescent="0.3">
      <c r="D44" s="57"/>
      <c r="E44" s="87"/>
      <c r="F44" s="88"/>
      <c r="G44" s="89"/>
    </row>
    <row r="45" spans="4:20" x14ac:dyDescent="0.3">
      <c r="D45" s="56" t="s">
        <v>168</v>
      </c>
      <c r="E45" s="75"/>
      <c r="F45" s="76"/>
      <c r="G45" s="77"/>
    </row>
    <row r="46" spans="4:20" ht="15" thickBot="1" x14ac:dyDescent="0.35">
      <c r="D46" s="10"/>
      <c r="E46" s="78"/>
      <c r="F46" s="79"/>
      <c r="G46" s="80"/>
    </row>
  </sheetData>
  <sheetProtection algorithmName="SHA-512" hashValue="EoSbqDIpyrDCjAQktVFkbksVskxLYLjMCWl5l1ehM3W2s6uCL03YJZNopc81pEvKWwjXFxY9VMDBJVQxQ+dGGw==" saltValue="HaEDGcC1Yq7dbPMJ3WKAUA==" spinCount="100000" sheet="1" objects="1" scenarios="1"/>
  <mergeCells count="5">
    <mergeCell ref="E45:G46"/>
    <mergeCell ref="E40:G42"/>
    <mergeCell ref="E43:G44"/>
    <mergeCell ref="D21:T38"/>
    <mergeCell ref="D3:T3"/>
  </mergeCells>
  <pageMargins left="0.70866141732283472" right="0.70866141732283472" top="0.74803149606299213" bottom="0.7480314960629921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AF66-6107-42EE-8B6C-910B1CF1F3C8}">
  <sheetPr>
    <pageSetUpPr fitToPage="1"/>
  </sheetPr>
  <dimension ref="B1:G15"/>
  <sheetViews>
    <sheetView workbookViewId="0">
      <selection activeCell="D22" sqref="D22"/>
    </sheetView>
  </sheetViews>
  <sheetFormatPr defaultRowHeight="14.4" x14ac:dyDescent="0.3"/>
  <cols>
    <col min="1" max="1" width="5.88671875" customWidth="1"/>
    <col min="2" max="2" width="19.5546875" customWidth="1"/>
    <col min="3" max="3" width="15.33203125" customWidth="1"/>
    <col min="4" max="4" width="99.88671875" style="4" customWidth="1"/>
    <col min="5" max="5" width="14.88671875" style="2" customWidth="1"/>
    <col min="6" max="6" width="11.44140625" style="31" customWidth="1"/>
    <col min="7" max="7" width="14.44140625" customWidth="1"/>
    <col min="8" max="8" width="16.33203125" customWidth="1"/>
    <col min="12" max="12" width="9.33203125" bestFit="1" customWidth="1"/>
  </cols>
  <sheetData>
    <row r="1" spans="2:7" x14ac:dyDescent="0.3">
      <c r="B1" s="44" t="s">
        <v>67</v>
      </c>
    </row>
    <row r="2" spans="2:7" ht="15" thickBot="1" x14ac:dyDescent="0.35"/>
    <row r="3" spans="2:7" ht="58.2" thickBot="1" x14ac:dyDescent="0.35">
      <c r="D3" s="45" t="s">
        <v>66</v>
      </c>
    </row>
    <row r="5" spans="2:7" ht="15" thickBot="1" x14ac:dyDescent="0.35"/>
    <row r="6" spans="2:7" ht="28.8" x14ac:dyDescent="0.3">
      <c r="B6" s="18" t="s">
        <v>52</v>
      </c>
      <c r="C6" s="19" t="s">
        <v>53</v>
      </c>
      <c r="D6" s="9" t="s">
        <v>0</v>
      </c>
      <c r="E6" s="34" t="s">
        <v>59</v>
      </c>
      <c r="F6" s="33" t="s">
        <v>63</v>
      </c>
      <c r="G6" s="35" t="s">
        <v>61</v>
      </c>
    </row>
    <row r="7" spans="2:7" ht="15" thickBot="1" x14ac:dyDescent="0.35">
      <c r="B7" s="20"/>
      <c r="C7" s="21"/>
      <c r="D7" s="12"/>
      <c r="E7" s="24" t="s">
        <v>60</v>
      </c>
      <c r="F7" s="32"/>
      <c r="G7" s="22" t="s">
        <v>60</v>
      </c>
    </row>
    <row r="8" spans="2:7" x14ac:dyDescent="0.3">
      <c r="B8" s="62"/>
      <c r="C8" s="62"/>
      <c r="D8" s="13" t="s">
        <v>68</v>
      </c>
      <c r="E8" s="64"/>
      <c r="F8" s="65"/>
      <c r="G8" s="25">
        <f>E8-(E8*F8)</f>
        <v>0</v>
      </c>
    </row>
    <row r="9" spans="2:7" x14ac:dyDescent="0.3">
      <c r="B9" s="63"/>
      <c r="C9" s="63"/>
      <c r="D9" s="14" t="s">
        <v>69</v>
      </c>
      <c r="E9" s="60"/>
      <c r="F9" s="66"/>
      <c r="G9" s="25">
        <f t="shared" ref="G9:G14" si="0">E9-(E9*F9)</f>
        <v>0</v>
      </c>
    </row>
    <row r="10" spans="2:7" x14ac:dyDescent="0.3">
      <c r="B10" s="63"/>
      <c r="C10" s="63"/>
      <c r="D10" s="14" t="s">
        <v>1</v>
      </c>
      <c r="E10" s="60"/>
      <c r="F10" s="66"/>
      <c r="G10" s="25">
        <f t="shared" si="0"/>
        <v>0</v>
      </c>
    </row>
    <row r="11" spans="2:7" x14ac:dyDescent="0.3">
      <c r="B11" s="63"/>
      <c r="C11" s="63"/>
      <c r="D11" s="14" t="s">
        <v>70</v>
      </c>
      <c r="E11" s="60"/>
      <c r="F11" s="66"/>
      <c r="G11" s="25">
        <f t="shared" si="0"/>
        <v>0</v>
      </c>
    </row>
    <row r="12" spans="2:7" x14ac:dyDescent="0.3">
      <c r="B12" s="63"/>
      <c r="C12" s="63"/>
      <c r="D12" s="14" t="s">
        <v>71</v>
      </c>
      <c r="E12" s="60"/>
      <c r="F12" s="66"/>
      <c r="G12" s="25">
        <f t="shared" si="0"/>
        <v>0</v>
      </c>
    </row>
    <row r="13" spans="2:7" x14ac:dyDescent="0.3">
      <c r="B13" s="63"/>
      <c r="C13" s="63"/>
      <c r="D13" s="14" t="s">
        <v>72</v>
      </c>
      <c r="E13" s="60"/>
      <c r="F13" s="66"/>
      <c r="G13" s="25">
        <f t="shared" si="0"/>
        <v>0</v>
      </c>
    </row>
    <row r="14" spans="2:7" ht="15" thickBot="1" x14ac:dyDescent="0.35">
      <c r="B14" s="1"/>
      <c r="C14" s="1"/>
      <c r="D14" s="14"/>
      <c r="E14" s="26"/>
      <c r="F14" s="23"/>
      <c r="G14" s="25">
        <f t="shared" si="0"/>
        <v>0</v>
      </c>
    </row>
    <row r="15" spans="2:7" ht="15" thickBot="1" x14ac:dyDescent="0.35">
      <c r="F15" s="42" t="s">
        <v>2</v>
      </c>
      <c r="G15" s="41">
        <f>SUM(G8:G14)</f>
        <v>0</v>
      </c>
    </row>
  </sheetData>
  <sheetProtection algorithmName="SHA-512" hashValue="U1V7rF5PB+awgoaWlq03kSgUEM62A5nFtNXgneTjI8BwTBOBhMytjUQXUqtaVtsH4w5rwixPS9zG1qtCfUq8Cg==" saltValue="M+K24d+dzyMX2biXvTGA7A==" spinCount="100000" sheet="1" objects="1" scenarios="1"/>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4B49C-9201-4965-8A97-8BDE3F48DC7D}">
  <sheetPr>
    <pageSetUpPr fitToPage="1"/>
  </sheetPr>
  <dimension ref="B1:G17"/>
  <sheetViews>
    <sheetView workbookViewId="0">
      <selection activeCell="B1" sqref="B1:G17"/>
    </sheetView>
  </sheetViews>
  <sheetFormatPr defaultRowHeight="14.4" x14ac:dyDescent="0.3"/>
  <cols>
    <col min="1" max="1" width="5.88671875" customWidth="1"/>
    <col min="2" max="2" width="19.5546875" customWidth="1"/>
    <col min="3" max="3" width="15.33203125" customWidth="1"/>
    <col min="4" max="4" width="99.88671875" style="4" customWidth="1"/>
    <col min="5" max="5" width="14.88671875" style="2" customWidth="1"/>
    <col min="6" max="6" width="11.44140625" style="31" customWidth="1"/>
    <col min="7" max="7" width="14.44140625" customWidth="1"/>
    <col min="8" max="8" width="16.33203125" customWidth="1"/>
    <col min="12" max="12" width="9.33203125" bestFit="1" customWidth="1"/>
  </cols>
  <sheetData>
    <row r="1" spans="2:7" x14ac:dyDescent="0.3">
      <c r="B1" s="44" t="s">
        <v>73</v>
      </c>
    </row>
    <row r="2" spans="2:7" ht="15" thickBot="1" x14ac:dyDescent="0.35"/>
    <row r="3" spans="2:7" ht="58.2" thickBot="1" x14ac:dyDescent="0.35">
      <c r="D3" s="45" t="s">
        <v>66</v>
      </c>
    </row>
    <row r="5" spans="2:7" ht="15" thickBot="1" x14ac:dyDescent="0.35"/>
    <row r="6" spans="2:7" ht="28.8" x14ac:dyDescent="0.3">
      <c r="B6" s="18" t="s">
        <v>52</v>
      </c>
      <c r="C6" s="19" t="s">
        <v>53</v>
      </c>
      <c r="D6" s="9" t="s">
        <v>0</v>
      </c>
      <c r="E6" s="34" t="s">
        <v>59</v>
      </c>
      <c r="F6" s="33" t="s">
        <v>63</v>
      </c>
      <c r="G6" s="35" t="s">
        <v>61</v>
      </c>
    </row>
    <row r="7" spans="2:7" ht="15" thickBot="1" x14ac:dyDescent="0.35">
      <c r="B7" s="20"/>
      <c r="C7" s="21"/>
      <c r="D7" s="12"/>
      <c r="E7" s="24" t="s">
        <v>60</v>
      </c>
      <c r="F7" s="32"/>
      <c r="G7" s="22" t="s">
        <v>60</v>
      </c>
    </row>
    <row r="8" spans="2:7" x14ac:dyDescent="0.3">
      <c r="B8" s="62"/>
      <c r="C8" s="62"/>
      <c r="D8" s="13" t="s">
        <v>74</v>
      </c>
      <c r="E8" s="64"/>
      <c r="F8" s="65"/>
      <c r="G8" s="25">
        <f>E8-(E8*F8)</f>
        <v>0</v>
      </c>
    </row>
    <row r="9" spans="2:7" x14ac:dyDescent="0.3">
      <c r="B9" s="63"/>
      <c r="C9" s="63"/>
      <c r="D9" s="14" t="s">
        <v>75</v>
      </c>
      <c r="E9" s="60"/>
      <c r="F9" s="66"/>
      <c r="G9" s="25">
        <f>E9-(E9*F9)</f>
        <v>0</v>
      </c>
    </row>
    <row r="10" spans="2:7" x14ac:dyDescent="0.3">
      <c r="B10" s="63"/>
      <c r="C10" s="63"/>
      <c r="D10" s="14" t="s">
        <v>1</v>
      </c>
      <c r="E10" s="60"/>
      <c r="F10" s="66"/>
      <c r="G10" s="25">
        <f>E10-(E10*F10)</f>
        <v>0</v>
      </c>
    </row>
    <row r="11" spans="2:7" x14ac:dyDescent="0.3">
      <c r="B11" s="63"/>
      <c r="C11" s="63"/>
      <c r="D11" s="14" t="s">
        <v>76</v>
      </c>
      <c r="E11" s="60"/>
      <c r="F11" s="66"/>
      <c r="G11" s="25">
        <f t="shared" ref="G11:G16" si="0">E11-(E11*F11)</f>
        <v>0</v>
      </c>
    </row>
    <row r="12" spans="2:7" x14ac:dyDescent="0.3">
      <c r="B12" s="63"/>
      <c r="C12" s="63"/>
      <c r="D12" s="14" t="s">
        <v>77</v>
      </c>
      <c r="E12" s="60"/>
      <c r="F12" s="66"/>
      <c r="G12" s="25">
        <f t="shared" si="0"/>
        <v>0</v>
      </c>
    </row>
    <row r="13" spans="2:7" x14ac:dyDescent="0.3">
      <c r="B13" s="63"/>
      <c r="C13" s="63"/>
      <c r="D13" s="14" t="s">
        <v>78</v>
      </c>
      <c r="E13" s="60"/>
      <c r="F13" s="66"/>
      <c r="G13" s="25">
        <f t="shared" si="0"/>
        <v>0</v>
      </c>
    </row>
    <row r="14" spans="2:7" x14ac:dyDescent="0.3">
      <c r="B14" s="63"/>
      <c r="C14" s="63"/>
      <c r="D14" s="14" t="s">
        <v>79</v>
      </c>
      <c r="E14" s="60"/>
      <c r="F14" s="66"/>
      <c r="G14" s="25">
        <f t="shared" si="0"/>
        <v>0</v>
      </c>
    </row>
    <row r="15" spans="2:7" x14ac:dyDescent="0.3">
      <c r="B15" s="63"/>
      <c r="C15" s="63"/>
      <c r="D15" s="14" t="s">
        <v>72</v>
      </c>
      <c r="E15" s="60"/>
      <c r="F15" s="66"/>
      <c r="G15" s="25">
        <f t="shared" si="0"/>
        <v>0</v>
      </c>
    </row>
    <row r="16" spans="2:7" ht="15" thickBot="1" x14ac:dyDescent="0.35">
      <c r="B16" s="1"/>
      <c r="C16" s="1"/>
      <c r="D16" s="14"/>
      <c r="E16" s="26"/>
      <c r="F16" s="23"/>
      <c r="G16" s="25">
        <f t="shared" si="0"/>
        <v>0</v>
      </c>
    </row>
    <row r="17" spans="6:7" ht="15" thickBot="1" x14ac:dyDescent="0.35">
      <c r="F17" s="42" t="s">
        <v>2</v>
      </c>
      <c r="G17" s="41">
        <f>SUM(G8:G16)</f>
        <v>0</v>
      </c>
    </row>
  </sheetData>
  <sheetProtection algorithmName="SHA-512" hashValue="YuKLASaAUwFooHK8JQ56gXwxphF3xTuWMOg2emdoD5MLsWPiBSg7gXX6sp3DNHD0mO1jxJjs3e+1/oILL+PQtw==" saltValue="uJDP+RFfBKIYEZAzJkgRCA==" spinCount="100000" sheet="1" objects="1" scenarios="1"/>
  <pageMargins left="0.25" right="0.25"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B868-036A-4E6A-B345-7EC555A7E593}">
  <sheetPr>
    <pageSetUpPr fitToPage="1"/>
  </sheetPr>
  <dimension ref="B1:G17"/>
  <sheetViews>
    <sheetView workbookViewId="0">
      <selection activeCell="B1" sqref="B1:G18"/>
    </sheetView>
  </sheetViews>
  <sheetFormatPr defaultRowHeight="14.4" x14ac:dyDescent="0.3"/>
  <cols>
    <col min="1" max="1" width="5.88671875" customWidth="1"/>
    <col min="2" max="2" width="19.5546875" customWidth="1"/>
    <col min="3" max="3" width="15.33203125" customWidth="1"/>
    <col min="4" max="4" width="99.88671875" style="4" customWidth="1"/>
    <col min="5" max="5" width="14.88671875" style="2" customWidth="1"/>
    <col min="6" max="6" width="11.44140625" style="31" customWidth="1"/>
    <col min="7" max="7" width="14.44140625" customWidth="1"/>
    <col min="8" max="8" width="16.33203125" customWidth="1"/>
    <col min="12" max="12" width="9.33203125" bestFit="1" customWidth="1"/>
  </cols>
  <sheetData>
    <row r="1" spans="2:7" x14ac:dyDescent="0.3">
      <c r="B1" s="44" t="s">
        <v>165</v>
      </c>
    </row>
    <row r="2" spans="2:7" ht="15" thickBot="1" x14ac:dyDescent="0.35"/>
    <row r="3" spans="2:7" ht="58.2" thickBot="1" x14ac:dyDescent="0.35">
      <c r="D3" s="45" t="s">
        <v>66</v>
      </c>
    </row>
    <row r="5" spans="2:7" ht="15" thickBot="1" x14ac:dyDescent="0.35"/>
    <row r="6" spans="2:7" ht="28.8" x14ac:dyDescent="0.3">
      <c r="B6" s="18" t="s">
        <v>52</v>
      </c>
      <c r="C6" s="19" t="s">
        <v>53</v>
      </c>
      <c r="D6" s="9" t="s">
        <v>0</v>
      </c>
      <c r="E6" s="34" t="s">
        <v>59</v>
      </c>
      <c r="F6" s="33" t="s">
        <v>63</v>
      </c>
      <c r="G6" s="35" t="s">
        <v>61</v>
      </c>
    </row>
    <row r="7" spans="2:7" ht="15" thickBot="1" x14ac:dyDescent="0.35">
      <c r="B7" s="20"/>
      <c r="C7" s="21"/>
      <c r="D7" s="12"/>
      <c r="E7" s="24" t="s">
        <v>60</v>
      </c>
      <c r="F7" s="32"/>
      <c r="G7" s="22" t="s">
        <v>60</v>
      </c>
    </row>
    <row r="8" spans="2:7" x14ac:dyDescent="0.3">
      <c r="B8" s="62"/>
      <c r="C8" s="62"/>
      <c r="D8" s="13" t="s">
        <v>74</v>
      </c>
      <c r="E8" s="64"/>
      <c r="F8" s="65"/>
      <c r="G8" s="25">
        <f>E8-(E8*F8)</f>
        <v>0</v>
      </c>
    </row>
    <row r="9" spans="2:7" x14ac:dyDescent="0.3">
      <c r="B9" s="63"/>
      <c r="C9" s="63"/>
      <c r="D9" s="14" t="s">
        <v>80</v>
      </c>
      <c r="E9" s="60"/>
      <c r="F9" s="66"/>
      <c r="G9" s="25">
        <f t="shared" ref="G9:G16" si="0">E9-(E9*F9)</f>
        <v>0</v>
      </c>
    </row>
    <row r="10" spans="2:7" x14ac:dyDescent="0.3">
      <c r="B10" s="63"/>
      <c r="C10" s="63"/>
      <c r="D10" s="14" t="s">
        <v>1</v>
      </c>
      <c r="E10" s="60"/>
      <c r="F10" s="66"/>
      <c r="G10" s="25">
        <f t="shared" si="0"/>
        <v>0</v>
      </c>
    </row>
    <row r="11" spans="2:7" x14ac:dyDescent="0.3">
      <c r="B11" s="63"/>
      <c r="C11" s="63"/>
      <c r="D11" s="14" t="s">
        <v>76</v>
      </c>
      <c r="E11" s="60"/>
      <c r="F11" s="66"/>
      <c r="G11" s="25">
        <f t="shared" si="0"/>
        <v>0</v>
      </c>
    </row>
    <row r="12" spans="2:7" x14ac:dyDescent="0.3">
      <c r="B12" s="63"/>
      <c r="C12" s="63"/>
      <c r="D12" s="14" t="s">
        <v>77</v>
      </c>
      <c r="E12" s="60"/>
      <c r="F12" s="66"/>
      <c r="G12" s="25">
        <f t="shared" si="0"/>
        <v>0</v>
      </c>
    </row>
    <row r="13" spans="2:7" x14ac:dyDescent="0.3">
      <c r="B13" s="63"/>
      <c r="C13" s="63"/>
      <c r="D13" s="14" t="s">
        <v>78</v>
      </c>
      <c r="E13" s="60"/>
      <c r="F13" s="66"/>
      <c r="G13" s="25">
        <f t="shared" si="0"/>
        <v>0</v>
      </c>
    </row>
    <row r="14" spans="2:7" x14ac:dyDescent="0.3">
      <c r="B14" s="63"/>
      <c r="C14" s="63"/>
      <c r="D14" s="14" t="s">
        <v>79</v>
      </c>
      <c r="E14" s="60"/>
      <c r="F14" s="66"/>
      <c r="G14" s="25">
        <f t="shared" si="0"/>
        <v>0</v>
      </c>
    </row>
    <row r="15" spans="2:7" x14ac:dyDescent="0.3">
      <c r="B15" s="63"/>
      <c r="C15" s="63"/>
      <c r="D15" s="14" t="s">
        <v>72</v>
      </c>
      <c r="E15" s="60"/>
      <c r="F15" s="66"/>
      <c r="G15" s="25">
        <f t="shared" si="0"/>
        <v>0</v>
      </c>
    </row>
    <row r="16" spans="2:7" ht="15" thickBot="1" x14ac:dyDescent="0.35">
      <c r="B16" s="1"/>
      <c r="C16" s="1"/>
      <c r="D16" s="14"/>
      <c r="E16" s="26"/>
      <c r="F16" s="23"/>
      <c r="G16" s="25">
        <f t="shared" si="0"/>
        <v>0</v>
      </c>
    </row>
    <row r="17" spans="6:7" ht="15" thickBot="1" x14ac:dyDescent="0.35">
      <c r="F17" s="42" t="s">
        <v>2</v>
      </c>
      <c r="G17" s="41">
        <f>SUM(G8:G16)</f>
        <v>0</v>
      </c>
    </row>
  </sheetData>
  <sheetProtection algorithmName="SHA-512" hashValue="Re0pozaywpNNgH58zZYGtawmUIx2LTE+Bk/I2gh4TQ2GSfCJr6GIkcev+0iA7Ye1w+Jb7Moh9v88cQSmS1G02w==" saltValue="ooNCsWRjYJvAq7OJksatgw==" spinCount="100000" sheet="1" objects="1" scenarios="1"/>
  <pageMargins left="0.25" right="0.25" top="0.75" bottom="0.75" header="0.3" footer="0.3"/>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5F8-430A-40B0-BAB8-64D169A99D63}">
  <sheetPr>
    <pageSetUpPr fitToPage="1"/>
  </sheetPr>
  <dimension ref="B1:G18"/>
  <sheetViews>
    <sheetView workbookViewId="0">
      <selection activeCell="B1" sqref="B1:G19"/>
    </sheetView>
  </sheetViews>
  <sheetFormatPr defaultRowHeight="14.4" x14ac:dyDescent="0.3"/>
  <cols>
    <col min="1" max="1" width="5.88671875" customWidth="1"/>
    <col min="2" max="2" width="19.5546875" customWidth="1"/>
    <col min="3" max="3" width="15.33203125" customWidth="1"/>
    <col min="4" max="4" width="88.109375" style="4" customWidth="1"/>
    <col min="5" max="5" width="14.88671875" style="2" customWidth="1"/>
    <col min="6" max="6" width="11.44140625" style="31" customWidth="1"/>
    <col min="7" max="7" width="14.44140625" customWidth="1"/>
    <col min="8" max="8" width="16.33203125" customWidth="1"/>
    <col min="12" max="12" width="9.33203125" bestFit="1" customWidth="1"/>
  </cols>
  <sheetData>
    <row r="1" spans="2:7" x14ac:dyDescent="0.3">
      <c r="B1" s="44" t="s">
        <v>163</v>
      </c>
    </row>
    <row r="2" spans="2:7" ht="15" thickBot="1" x14ac:dyDescent="0.35"/>
    <row r="3" spans="2:7" ht="85.5" customHeight="1" thickBot="1" x14ac:dyDescent="0.35">
      <c r="D3" s="46" t="s">
        <v>66</v>
      </c>
    </row>
    <row r="5" spans="2:7" ht="15" thickBot="1" x14ac:dyDescent="0.35"/>
    <row r="6" spans="2:7" ht="28.8" x14ac:dyDescent="0.3">
      <c r="B6" s="18" t="s">
        <v>52</v>
      </c>
      <c r="C6" s="19" t="s">
        <v>53</v>
      </c>
      <c r="D6" s="9" t="s">
        <v>0</v>
      </c>
      <c r="E6" s="34" t="s">
        <v>59</v>
      </c>
      <c r="F6" s="33" t="s">
        <v>63</v>
      </c>
      <c r="G6" s="35" t="s">
        <v>61</v>
      </c>
    </row>
    <row r="7" spans="2:7" ht="15" thickBot="1" x14ac:dyDescent="0.35">
      <c r="B7" s="20"/>
      <c r="C7" s="21"/>
      <c r="D7" s="12"/>
      <c r="E7" s="24" t="s">
        <v>60</v>
      </c>
      <c r="F7" s="32"/>
      <c r="G7" s="22" t="s">
        <v>60</v>
      </c>
    </row>
    <row r="8" spans="2:7" x14ac:dyDescent="0.3">
      <c r="B8" s="62"/>
      <c r="C8" s="62"/>
      <c r="D8" s="13" t="s">
        <v>74</v>
      </c>
      <c r="E8" s="64"/>
      <c r="F8" s="65"/>
      <c r="G8" s="25">
        <f>E8-(E8*F8)</f>
        <v>0</v>
      </c>
    </row>
    <row r="9" spans="2:7" x14ac:dyDescent="0.3">
      <c r="B9" s="63"/>
      <c r="C9" s="63"/>
      <c r="D9" s="14" t="s">
        <v>81</v>
      </c>
      <c r="E9" s="60"/>
      <c r="F9" s="66"/>
      <c r="G9" s="25">
        <f t="shared" ref="G9:G17" si="0">E9-(E9*F9)</f>
        <v>0</v>
      </c>
    </row>
    <row r="10" spans="2:7" x14ac:dyDescent="0.3">
      <c r="B10" s="63"/>
      <c r="C10" s="63"/>
      <c r="D10" s="14" t="s">
        <v>1</v>
      </c>
      <c r="E10" s="60"/>
      <c r="F10" s="66"/>
      <c r="G10" s="25">
        <f t="shared" si="0"/>
        <v>0</v>
      </c>
    </row>
    <row r="11" spans="2:7" x14ac:dyDescent="0.3">
      <c r="B11" s="63"/>
      <c r="C11" s="63"/>
      <c r="D11" s="14" t="s">
        <v>82</v>
      </c>
      <c r="E11" s="60"/>
      <c r="F11" s="66"/>
      <c r="G11" s="25">
        <f t="shared" si="0"/>
        <v>0</v>
      </c>
    </row>
    <row r="12" spans="2:7" x14ac:dyDescent="0.3">
      <c r="B12" s="63"/>
      <c r="C12" s="63"/>
      <c r="D12" s="14" t="s">
        <v>83</v>
      </c>
      <c r="E12" s="60"/>
      <c r="F12" s="66"/>
      <c r="G12" s="25">
        <f t="shared" si="0"/>
        <v>0</v>
      </c>
    </row>
    <row r="13" spans="2:7" x14ac:dyDescent="0.3">
      <c r="B13" s="63"/>
      <c r="C13" s="63"/>
      <c r="D13" s="14" t="s">
        <v>77</v>
      </c>
      <c r="E13" s="60"/>
      <c r="F13" s="66"/>
      <c r="G13" s="25">
        <f t="shared" si="0"/>
        <v>0</v>
      </c>
    </row>
    <row r="14" spans="2:7" x14ac:dyDescent="0.3">
      <c r="B14" s="63"/>
      <c r="C14" s="63"/>
      <c r="D14" s="14" t="s">
        <v>78</v>
      </c>
      <c r="E14" s="60"/>
      <c r="F14" s="66"/>
      <c r="G14" s="25">
        <f t="shared" si="0"/>
        <v>0</v>
      </c>
    </row>
    <row r="15" spans="2:7" x14ac:dyDescent="0.3">
      <c r="B15" s="63"/>
      <c r="C15" s="63"/>
      <c r="D15" s="14" t="s">
        <v>79</v>
      </c>
      <c r="E15" s="60"/>
      <c r="F15" s="66"/>
      <c r="G15" s="25">
        <f t="shared" si="0"/>
        <v>0</v>
      </c>
    </row>
    <row r="16" spans="2:7" x14ac:dyDescent="0.3">
      <c r="B16" s="63"/>
      <c r="C16" s="63"/>
      <c r="D16" s="14" t="s">
        <v>72</v>
      </c>
      <c r="E16" s="60"/>
      <c r="F16" s="66"/>
      <c r="G16" s="25">
        <f t="shared" si="0"/>
        <v>0</v>
      </c>
    </row>
    <row r="17" spans="2:7" ht="15" thickBot="1" x14ac:dyDescent="0.35">
      <c r="B17" s="1"/>
      <c r="C17" s="1"/>
      <c r="D17" s="14"/>
      <c r="E17" s="26"/>
      <c r="F17" s="23"/>
      <c r="G17" s="25">
        <f t="shared" si="0"/>
        <v>0</v>
      </c>
    </row>
    <row r="18" spans="2:7" ht="15" thickBot="1" x14ac:dyDescent="0.35">
      <c r="F18" s="42" t="s">
        <v>2</v>
      </c>
      <c r="G18" s="41">
        <f>SUM(G8:G17)</f>
        <v>0</v>
      </c>
    </row>
  </sheetData>
  <pageMargins left="0.23622047244094491" right="0.23622047244094491" top="0.74803149606299213" bottom="0.7480314960629921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31E76-C692-448B-BAE7-CD27B1F6152F}">
  <dimension ref="B1:I62"/>
  <sheetViews>
    <sheetView workbookViewId="0">
      <selection activeCell="D14" sqref="D14"/>
    </sheetView>
  </sheetViews>
  <sheetFormatPr defaultRowHeight="14.4" x14ac:dyDescent="0.3"/>
  <cols>
    <col min="1" max="1" width="5.88671875" customWidth="1"/>
    <col min="2" max="2" width="19.5546875" customWidth="1"/>
    <col min="3" max="3" width="15.33203125" customWidth="1"/>
    <col min="4" max="4" width="99.88671875" style="4" customWidth="1"/>
    <col min="5" max="5" width="12.33203125" customWidth="1"/>
    <col min="6" max="6" width="14.88671875" style="2" customWidth="1"/>
    <col min="7" max="7" width="11.44140625" style="31" customWidth="1"/>
    <col min="8" max="8" width="14.44140625" customWidth="1"/>
    <col min="9" max="9" width="16.33203125" customWidth="1"/>
    <col min="13" max="13" width="9.33203125" bestFit="1" customWidth="1"/>
  </cols>
  <sheetData>
    <row r="1" spans="2:8" x14ac:dyDescent="0.3">
      <c r="B1" s="44" t="s">
        <v>3</v>
      </c>
    </row>
    <row r="2" spans="2:8" ht="15" thickBot="1" x14ac:dyDescent="0.35"/>
    <row r="3" spans="2:8" ht="28.8" x14ac:dyDescent="0.3">
      <c r="B3" s="18" t="s">
        <v>52</v>
      </c>
      <c r="C3" s="19" t="s">
        <v>53</v>
      </c>
      <c r="D3" s="9" t="s">
        <v>0</v>
      </c>
      <c r="E3" s="8"/>
      <c r="F3" s="34" t="s">
        <v>59</v>
      </c>
      <c r="G3" s="33" t="s">
        <v>63</v>
      </c>
      <c r="H3" s="35" t="s">
        <v>61</v>
      </c>
    </row>
    <row r="4" spans="2:8" ht="15" thickBot="1" x14ac:dyDescent="0.35">
      <c r="B4" s="20"/>
      <c r="C4" s="21"/>
      <c r="D4" s="12"/>
      <c r="E4" s="11"/>
      <c r="F4" s="24" t="s">
        <v>60</v>
      </c>
      <c r="G4" s="32"/>
      <c r="H4" s="22" t="s">
        <v>60</v>
      </c>
    </row>
    <row r="5" spans="2:8" ht="28.8" x14ac:dyDescent="0.3">
      <c r="B5" s="62"/>
      <c r="C5" s="62"/>
      <c r="D5" s="13" t="s">
        <v>4</v>
      </c>
      <c r="E5" s="15"/>
      <c r="F5" s="64"/>
      <c r="G5" s="65"/>
      <c r="H5" s="25">
        <f>F5-(F5*G5)</f>
        <v>0</v>
      </c>
    </row>
    <row r="6" spans="2:8" x14ac:dyDescent="0.3">
      <c r="B6" s="63"/>
      <c r="C6" s="63"/>
      <c r="D6" s="14" t="s">
        <v>5</v>
      </c>
      <c r="E6" s="16"/>
      <c r="F6" s="60"/>
      <c r="G6" s="66"/>
      <c r="H6" s="25">
        <f t="shared" ref="H6:H31" si="0">F6-(F6*G6)</f>
        <v>0</v>
      </c>
    </row>
    <row r="7" spans="2:8" ht="28.8" x14ac:dyDescent="0.3">
      <c r="B7" s="63"/>
      <c r="C7" s="63"/>
      <c r="D7" s="14" t="s">
        <v>6</v>
      </c>
      <c r="E7" s="16"/>
      <c r="F7" s="60"/>
      <c r="G7" s="66"/>
      <c r="H7" s="25">
        <f t="shared" si="0"/>
        <v>0</v>
      </c>
    </row>
    <row r="8" spans="2:8" x14ac:dyDescent="0.3">
      <c r="B8" s="63"/>
      <c r="C8" s="63"/>
      <c r="D8" s="14" t="s">
        <v>7</v>
      </c>
      <c r="E8" s="16"/>
      <c r="F8" s="60"/>
      <c r="G8" s="66"/>
      <c r="H8" s="25">
        <f t="shared" si="0"/>
        <v>0</v>
      </c>
    </row>
    <row r="9" spans="2:8" ht="28.8" x14ac:dyDescent="0.3">
      <c r="B9" s="63"/>
      <c r="C9" s="63"/>
      <c r="D9" s="14" t="s">
        <v>8</v>
      </c>
      <c r="E9" s="16"/>
      <c r="F9" s="60"/>
      <c r="G9" s="66"/>
      <c r="H9" s="25">
        <f t="shared" si="0"/>
        <v>0</v>
      </c>
    </row>
    <row r="10" spans="2:8" x14ac:dyDescent="0.3">
      <c r="B10" s="63"/>
      <c r="C10" s="63"/>
      <c r="D10" s="14" t="s">
        <v>9</v>
      </c>
      <c r="E10" s="16"/>
      <c r="F10" s="60"/>
      <c r="G10" s="66"/>
      <c r="H10" s="25">
        <f t="shared" si="0"/>
        <v>0</v>
      </c>
    </row>
    <row r="11" spans="2:8" ht="28.8" x14ac:dyDescent="0.3">
      <c r="B11" s="63"/>
      <c r="C11" s="63"/>
      <c r="D11" s="14" t="s">
        <v>10</v>
      </c>
      <c r="E11" s="16"/>
      <c r="F11" s="60"/>
      <c r="G11" s="66"/>
      <c r="H11" s="25">
        <f t="shared" si="0"/>
        <v>0</v>
      </c>
    </row>
    <row r="12" spans="2:8" x14ac:dyDescent="0.3">
      <c r="B12" s="63"/>
      <c r="C12" s="63"/>
      <c r="D12" s="14" t="s">
        <v>11</v>
      </c>
      <c r="E12" s="16"/>
      <c r="F12" s="60"/>
      <c r="G12" s="66"/>
      <c r="H12" s="25">
        <f t="shared" si="0"/>
        <v>0</v>
      </c>
    </row>
    <row r="13" spans="2:8" x14ac:dyDescent="0.3">
      <c r="B13" s="63"/>
      <c r="C13" s="63"/>
      <c r="D13" s="14" t="s">
        <v>12</v>
      </c>
      <c r="E13" s="16"/>
      <c r="F13" s="60"/>
      <c r="G13" s="66"/>
      <c r="H13" s="25">
        <f t="shared" si="0"/>
        <v>0</v>
      </c>
    </row>
    <row r="14" spans="2:8" ht="28.8" x14ac:dyDescent="0.3">
      <c r="B14" s="63"/>
      <c r="C14" s="63"/>
      <c r="D14" s="14" t="s">
        <v>13</v>
      </c>
      <c r="E14" s="16"/>
      <c r="F14" s="60"/>
      <c r="G14" s="66"/>
      <c r="H14" s="25">
        <f t="shared" si="0"/>
        <v>0</v>
      </c>
    </row>
    <row r="15" spans="2:8" x14ac:dyDescent="0.3">
      <c r="B15" s="63"/>
      <c r="C15" s="63"/>
      <c r="D15" s="14" t="s">
        <v>14</v>
      </c>
      <c r="E15" s="16"/>
      <c r="F15" s="60"/>
      <c r="G15" s="66"/>
      <c r="H15" s="25">
        <f t="shared" si="0"/>
        <v>0</v>
      </c>
    </row>
    <row r="16" spans="2:8" x14ac:dyDescent="0.3">
      <c r="B16" s="63"/>
      <c r="C16" s="63"/>
      <c r="D16" s="14" t="s">
        <v>15</v>
      </c>
      <c r="E16" s="16"/>
      <c r="F16" s="60"/>
      <c r="G16" s="66"/>
      <c r="H16" s="25">
        <f t="shared" si="0"/>
        <v>0</v>
      </c>
    </row>
    <row r="17" spans="2:8" x14ac:dyDescent="0.3">
      <c r="B17" s="63"/>
      <c r="C17" s="63"/>
      <c r="D17" s="14" t="s">
        <v>16</v>
      </c>
      <c r="E17" s="16"/>
      <c r="F17" s="60"/>
      <c r="G17" s="66"/>
      <c r="H17" s="25">
        <f t="shared" si="0"/>
        <v>0</v>
      </c>
    </row>
    <row r="18" spans="2:8" x14ac:dyDescent="0.3">
      <c r="B18" s="63"/>
      <c r="C18" s="63"/>
      <c r="D18" s="14" t="s">
        <v>17</v>
      </c>
      <c r="E18" s="16"/>
      <c r="F18" s="60"/>
      <c r="G18" s="66"/>
      <c r="H18" s="25">
        <f t="shared" si="0"/>
        <v>0</v>
      </c>
    </row>
    <row r="19" spans="2:8" x14ac:dyDescent="0.3">
      <c r="B19" s="63"/>
      <c r="C19" s="63"/>
      <c r="D19" s="14" t="s">
        <v>18</v>
      </c>
      <c r="E19" s="16"/>
      <c r="F19" s="60"/>
      <c r="G19" s="66"/>
      <c r="H19" s="25">
        <f t="shared" si="0"/>
        <v>0</v>
      </c>
    </row>
    <row r="20" spans="2:8" x14ac:dyDescent="0.3">
      <c r="B20" s="63"/>
      <c r="C20" s="63"/>
      <c r="D20" s="14" t="s">
        <v>19</v>
      </c>
      <c r="E20" s="16"/>
      <c r="F20" s="60"/>
      <c r="G20" s="66"/>
      <c r="H20" s="25">
        <f t="shared" si="0"/>
        <v>0</v>
      </c>
    </row>
    <row r="21" spans="2:8" x14ac:dyDescent="0.3">
      <c r="B21" s="63"/>
      <c r="C21" s="63"/>
      <c r="D21" s="14" t="s">
        <v>20</v>
      </c>
      <c r="E21" s="16"/>
      <c r="F21" s="60"/>
      <c r="G21" s="66"/>
      <c r="H21" s="25">
        <f t="shared" si="0"/>
        <v>0</v>
      </c>
    </row>
    <row r="22" spans="2:8" x14ac:dyDescent="0.3">
      <c r="B22" s="63"/>
      <c r="C22" s="63"/>
      <c r="D22" s="14" t="s">
        <v>21</v>
      </c>
      <c r="E22" s="16"/>
      <c r="F22" s="60"/>
      <c r="G22" s="66"/>
      <c r="H22" s="25">
        <f t="shared" si="0"/>
        <v>0</v>
      </c>
    </row>
    <row r="23" spans="2:8" x14ac:dyDescent="0.3">
      <c r="B23" s="63"/>
      <c r="C23" s="63"/>
      <c r="D23" s="14" t="s">
        <v>22</v>
      </c>
      <c r="E23" s="16"/>
      <c r="F23" s="60"/>
      <c r="G23" s="66"/>
      <c r="H23" s="25">
        <f t="shared" si="0"/>
        <v>0</v>
      </c>
    </row>
    <row r="24" spans="2:8" ht="16.2" customHeight="1" x14ac:dyDescent="0.3">
      <c r="B24" s="63"/>
      <c r="C24" s="63"/>
      <c r="D24" s="14" t="s">
        <v>23</v>
      </c>
      <c r="E24" s="16"/>
      <c r="F24" s="60"/>
      <c r="G24" s="66"/>
      <c r="H24" s="25">
        <f t="shared" si="0"/>
        <v>0</v>
      </c>
    </row>
    <row r="25" spans="2:8" x14ac:dyDescent="0.3">
      <c r="B25" s="63"/>
      <c r="C25" s="63"/>
      <c r="D25" s="14" t="s">
        <v>24</v>
      </c>
      <c r="E25" s="16"/>
      <c r="F25" s="60"/>
      <c r="G25" s="66"/>
      <c r="H25" s="25">
        <f t="shared" si="0"/>
        <v>0</v>
      </c>
    </row>
    <row r="26" spans="2:8" x14ac:dyDescent="0.3">
      <c r="B26" s="63"/>
      <c r="C26" s="63"/>
      <c r="D26" s="14" t="s">
        <v>25</v>
      </c>
      <c r="E26" s="16"/>
      <c r="F26" s="60"/>
      <c r="G26" s="66"/>
      <c r="H26" s="25">
        <f t="shared" si="0"/>
        <v>0</v>
      </c>
    </row>
    <row r="27" spans="2:8" x14ac:dyDescent="0.3">
      <c r="B27" s="63"/>
      <c r="C27" s="63"/>
      <c r="D27" s="14" t="s">
        <v>26</v>
      </c>
      <c r="E27" s="16"/>
      <c r="F27" s="60"/>
      <c r="G27" s="66"/>
      <c r="H27" s="25">
        <f t="shared" si="0"/>
        <v>0</v>
      </c>
    </row>
    <row r="28" spans="2:8" x14ac:dyDescent="0.3">
      <c r="B28" s="63"/>
      <c r="C28" s="63"/>
      <c r="D28" s="14" t="s">
        <v>27</v>
      </c>
      <c r="E28" s="16"/>
      <c r="F28" s="60"/>
      <c r="G28" s="66"/>
      <c r="H28" s="25">
        <f t="shared" si="0"/>
        <v>0</v>
      </c>
    </row>
    <row r="29" spans="2:8" x14ac:dyDescent="0.3">
      <c r="B29" s="63"/>
      <c r="C29" s="63"/>
      <c r="D29" s="14" t="s">
        <v>28</v>
      </c>
      <c r="E29" s="16"/>
      <c r="F29" s="60"/>
      <c r="G29" s="66"/>
      <c r="H29" s="25">
        <f t="shared" si="0"/>
        <v>0</v>
      </c>
    </row>
    <row r="30" spans="2:8" x14ac:dyDescent="0.3">
      <c r="B30" s="63"/>
      <c r="C30" s="63"/>
      <c r="D30" s="14" t="s">
        <v>29</v>
      </c>
      <c r="E30" s="16"/>
      <c r="F30" s="60"/>
      <c r="G30" s="66"/>
      <c r="H30" s="25">
        <f t="shared" si="0"/>
        <v>0</v>
      </c>
    </row>
    <row r="31" spans="2:8" ht="15" thickBot="1" x14ac:dyDescent="0.35">
      <c r="B31" s="63"/>
      <c r="C31" s="63"/>
      <c r="D31" s="14" t="s">
        <v>30</v>
      </c>
      <c r="E31" s="16"/>
      <c r="F31" s="60"/>
      <c r="G31" s="66"/>
      <c r="H31" s="25">
        <f t="shared" si="0"/>
        <v>0</v>
      </c>
    </row>
    <row r="32" spans="2:8" ht="15" thickBot="1" x14ac:dyDescent="0.35">
      <c r="G32" s="42" t="s">
        <v>2</v>
      </c>
      <c r="H32" s="41">
        <f>SUM(H5:H31)</f>
        <v>0</v>
      </c>
    </row>
    <row r="34" spans="2:9" x14ac:dyDescent="0.3">
      <c r="B34" t="s">
        <v>90</v>
      </c>
    </row>
    <row r="35" spans="2:9" x14ac:dyDescent="0.3">
      <c r="B35" t="s">
        <v>58</v>
      </c>
    </row>
    <row r="36" spans="2:9" ht="15" thickBot="1" x14ac:dyDescent="0.35"/>
    <row r="37" spans="2:9" ht="28.8" x14ac:dyDescent="0.3">
      <c r="B37" s="7" t="s">
        <v>52</v>
      </c>
      <c r="C37" s="7" t="s">
        <v>54</v>
      </c>
      <c r="D37" s="29" t="s">
        <v>0</v>
      </c>
      <c r="E37" s="8" t="s">
        <v>31</v>
      </c>
      <c r="F37" s="34" t="s">
        <v>59</v>
      </c>
      <c r="G37" s="33" t="s">
        <v>63</v>
      </c>
      <c r="H37" s="36" t="s">
        <v>61</v>
      </c>
      <c r="I37" s="43" t="s">
        <v>2</v>
      </c>
    </row>
    <row r="38" spans="2:9" ht="15" thickBot="1" x14ac:dyDescent="0.35">
      <c r="B38" s="10"/>
      <c r="C38" s="10"/>
      <c r="D38" s="30"/>
      <c r="E38" s="11"/>
      <c r="F38" s="24" t="s">
        <v>60</v>
      </c>
      <c r="G38" s="32"/>
      <c r="H38" s="37" t="s">
        <v>60</v>
      </c>
      <c r="I38" s="22"/>
    </row>
    <row r="39" spans="2:9" x14ac:dyDescent="0.3">
      <c r="B39" s="17" t="s">
        <v>55</v>
      </c>
      <c r="C39" s="62"/>
      <c r="D39" s="28" t="s">
        <v>32</v>
      </c>
      <c r="E39" s="27">
        <v>1</v>
      </c>
      <c r="F39" s="64"/>
      <c r="G39" s="65"/>
      <c r="H39" s="25">
        <f t="shared" ref="H39:H61" si="1">F39-(F39*G39)</f>
        <v>0</v>
      </c>
      <c r="I39" s="25">
        <f>H39*E39</f>
        <v>0</v>
      </c>
    </row>
    <row r="40" spans="2:9" x14ac:dyDescent="0.3">
      <c r="B40" s="1" t="s">
        <v>55</v>
      </c>
      <c r="C40" s="63"/>
      <c r="D40" s="28" t="s">
        <v>33</v>
      </c>
      <c r="E40" s="5">
        <v>1</v>
      </c>
      <c r="F40" s="60"/>
      <c r="G40" s="66"/>
      <c r="H40" s="25">
        <f t="shared" si="1"/>
        <v>0</v>
      </c>
      <c r="I40" s="26">
        <f t="shared" ref="I40:I61" si="2">H40*E40</f>
        <v>0</v>
      </c>
    </row>
    <row r="41" spans="2:9" x14ac:dyDescent="0.3">
      <c r="B41" s="1" t="s">
        <v>55</v>
      </c>
      <c r="C41" s="63"/>
      <c r="D41" s="28" t="s">
        <v>34</v>
      </c>
      <c r="E41" s="5">
        <v>1</v>
      </c>
      <c r="F41" s="60"/>
      <c r="G41" s="66"/>
      <c r="H41" s="25">
        <f t="shared" si="1"/>
        <v>0</v>
      </c>
      <c r="I41" s="26">
        <f t="shared" si="2"/>
        <v>0</v>
      </c>
    </row>
    <row r="42" spans="2:9" x14ac:dyDescent="0.3">
      <c r="B42" s="1" t="s">
        <v>55</v>
      </c>
      <c r="C42" s="63"/>
      <c r="D42" s="14" t="s">
        <v>35</v>
      </c>
      <c r="E42" s="6">
        <v>1</v>
      </c>
      <c r="F42" s="60"/>
      <c r="G42" s="66"/>
      <c r="H42" s="25">
        <f t="shared" si="1"/>
        <v>0</v>
      </c>
      <c r="I42" s="26">
        <f t="shared" si="2"/>
        <v>0</v>
      </c>
    </row>
    <row r="43" spans="2:9" x14ac:dyDescent="0.3">
      <c r="B43" s="1" t="s">
        <v>55</v>
      </c>
      <c r="C43" s="63"/>
      <c r="D43" s="14" t="s">
        <v>36</v>
      </c>
      <c r="E43" s="6">
        <v>1</v>
      </c>
      <c r="F43" s="60"/>
      <c r="G43" s="66"/>
      <c r="H43" s="25">
        <f t="shared" si="1"/>
        <v>0</v>
      </c>
      <c r="I43" s="26">
        <f t="shared" si="2"/>
        <v>0</v>
      </c>
    </row>
    <row r="44" spans="2:9" x14ac:dyDescent="0.3">
      <c r="B44" s="1" t="s">
        <v>55</v>
      </c>
      <c r="C44" s="63"/>
      <c r="D44" s="14" t="s">
        <v>37</v>
      </c>
      <c r="E44" s="6">
        <v>1</v>
      </c>
      <c r="F44" s="60"/>
      <c r="G44" s="66"/>
      <c r="H44" s="25">
        <f t="shared" si="1"/>
        <v>0</v>
      </c>
      <c r="I44" s="26">
        <f t="shared" si="2"/>
        <v>0</v>
      </c>
    </row>
    <row r="45" spans="2:9" x14ac:dyDescent="0.3">
      <c r="B45" s="1" t="s">
        <v>55</v>
      </c>
      <c r="C45" s="63"/>
      <c r="D45" s="14" t="s">
        <v>38</v>
      </c>
      <c r="E45" s="6">
        <v>1</v>
      </c>
      <c r="F45" s="60"/>
      <c r="G45" s="66"/>
      <c r="H45" s="25">
        <f t="shared" si="1"/>
        <v>0</v>
      </c>
      <c r="I45" s="26">
        <f t="shared" si="2"/>
        <v>0</v>
      </c>
    </row>
    <row r="46" spans="2:9" x14ac:dyDescent="0.3">
      <c r="B46" s="1" t="s">
        <v>55</v>
      </c>
      <c r="C46" s="63"/>
      <c r="D46" s="4" t="s">
        <v>39</v>
      </c>
      <c r="E46" s="6">
        <v>1</v>
      </c>
      <c r="F46" s="60"/>
      <c r="G46" s="66"/>
      <c r="H46" s="25">
        <f t="shared" si="1"/>
        <v>0</v>
      </c>
      <c r="I46" s="26">
        <f t="shared" si="2"/>
        <v>0</v>
      </c>
    </row>
    <row r="47" spans="2:9" x14ac:dyDescent="0.3">
      <c r="B47" s="1" t="s">
        <v>55</v>
      </c>
      <c r="C47" s="63"/>
      <c r="D47" s="14" t="s">
        <v>40</v>
      </c>
      <c r="E47" s="6">
        <v>50</v>
      </c>
      <c r="F47" s="60"/>
      <c r="G47" s="66"/>
      <c r="H47" s="25">
        <f t="shared" si="1"/>
        <v>0</v>
      </c>
      <c r="I47" s="26">
        <f t="shared" si="2"/>
        <v>0</v>
      </c>
    </row>
    <row r="48" spans="2:9" x14ac:dyDescent="0.3">
      <c r="B48" s="1" t="s">
        <v>55</v>
      </c>
      <c r="C48" s="63"/>
      <c r="D48" s="14" t="s">
        <v>41</v>
      </c>
      <c r="E48" s="6">
        <v>45</v>
      </c>
      <c r="F48" s="60"/>
      <c r="G48" s="66"/>
      <c r="H48" s="25">
        <f t="shared" si="1"/>
        <v>0</v>
      </c>
      <c r="I48" s="26">
        <f t="shared" si="2"/>
        <v>0</v>
      </c>
    </row>
    <row r="49" spans="2:9" x14ac:dyDescent="0.3">
      <c r="B49" s="1" t="s">
        <v>55</v>
      </c>
      <c r="C49" s="63"/>
      <c r="D49" s="14" t="s">
        <v>42</v>
      </c>
      <c r="E49" s="6">
        <v>1</v>
      </c>
      <c r="F49" s="60"/>
      <c r="G49" s="66"/>
      <c r="H49" s="25">
        <f t="shared" si="1"/>
        <v>0</v>
      </c>
      <c r="I49" s="26">
        <f t="shared" si="2"/>
        <v>0</v>
      </c>
    </row>
    <row r="50" spans="2:9" x14ac:dyDescent="0.3">
      <c r="B50" s="1"/>
      <c r="C50" s="67"/>
      <c r="D50" s="14"/>
      <c r="E50" s="6"/>
      <c r="F50" s="68"/>
      <c r="G50" s="69"/>
      <c r="H50" s="25" t="s">
        <v>173</v>
      </c>
      <c r="I50" s="26"/>
    </row>
    <row r="51" spans="2:9" x14ac:dyDescent="0.3">
      <c r="B51" s="1" t="s">
        <v>56</v>
      </c>
      <c r="C51" s="63"/>
      <c r="D51" s="14" t="s">
        <v>43</v>
      </c>
      <c r="E51" s="6">
        <v>1</v>
      </c>
      <c r="F51" s="60"/>
      <c r="G51" s="66"/>
      <c r="H51" s="25">
        <f t="shared" si="1"/>
        <v>0</v>
      </c>
      <c r="I51" s="26">
        <f t="shared" si="2"/>
        <v>0</v>
      </c>
    </row>
    <row r="52" spans="2:9" x14ac:dyDescent="0.3">
      <c r="B52" s="1" t="s">
        <v>56</v>
      </c>
      <c r="C52" s="63"/>
      <c r="D52" s="14" t="s">
        <v>44</v>
      </c>
      <c r="E52" s="6">
        <v>1</v>
      </c>
      <c r="F52" s="60"/>
      <c r="G52" s="66"/>
      <c r="H52" s="25">
        <f t="shared" si="1"/>
        <v>0</v>
      </c>
      <c r="I52" s="26">
        <f t="shared" si="2"/>
        <v>0</v>
      </c>
    </row>
    <row r="53" spans="2:9" x14ac:dyDescent="0.3">
      <c r="B53" s="1"/>
      <c r="C53" s="67"/>
      <c r="D53" s="14"/>
      <c r="E53" s="6"/>
      <c r="F53" s="68"/>
      <c r="G53" s="69"/>
      <c r="H53" s="25" t="s">
        <v>173</v>
      </c>
      <c r="I53" s="26"/>
    </row>
    <row r="54" spans="2:9" x14ac:dyDescent="0.3">
      <c r="B54" s="1" t="s">
        <v>57</v>
      </c>
      <c r="C54" s="63"/>
      <c r="D54" s="14" t="s">
        <v>45</v>
      </c>
      <c r="E54" s="6">
        <v>4</v>
      </c>
      <c r="F54" s="60"/>
      <c r="G54" s="66"/>
      <c r="H54" s="25">
        <f t="shared" si="1"/>
        <v>0</v>
      </c>
      <c r="I54" s="26">
        <f t="shared" si="2"/>
        <v>0</v>
      </c>
    </row>
    <row r="55" spans="2:9" x14ac:dyDescent="0.3">
      <c r="B55" s="1" t="s">
        <v>57</v>
      </c>
      <c r="C55" s="63"/>
      <c r="D55" s="14" t="s">
        <v>46</v>
      </c>
      <c r="E55" s="6">
        <v>4</v>
      </c>
      <c r="F55" s="60"/>
      <c r="G55" s="66"/>
      <c r="H55" s="25">
        <f t="shared" si="1"/>
        <v>0</v>
      </c>
      <c r="I55" s="26">
        <f t="shared" si="2"/>
        <v>0</v>
      </c>
    </row>
    <row r="56" spans="2:9" x14ac:dyDescent="0.3">
      <c r="B56" s="1" t="s">
        <v>57</v>
      </c>
      <c r="C56" s="63"/>
      <c r="D56" s="14" t="s">
        <v>47</v>
      </c>
      <c r="E56" s="6">
        <v>1</v>
      </c>
      <c r="F56" s="60"/>
      <c r="G56" s="66"/>
      <c r="H56" s="25">
        <f t="shared" si="1"/>
        <v>0</v>
      </c>
      <c r="I56" s="26">
        <f t="shared" si="2"/>
        <v>0</v>
      </c>
    </row>
    <row r="57" spans="2:9" x14ac:dyDescent="0.3">
      <c r="B57" s="1"/>
      <c r="C57" s="67"/>
      <c r="D57" s="14"/>
      <c r="E57" s="6"/>
      <c r="F57" s="68"/>
      <c r="G57" s="69"/>
      <c r="H57" s="25" t="s">
        <v>173</v>
      </c>
      <c r="I57" s="26"/>
    </row>
    <row r="58" spans="2:9" x14ac:dyDescent="0.3">
      <c r="B58" s="1" t="s">
        <v>64</v>
      </c>
      <c r="C58" s="63"/>
      <c r="D58" s="14" t="s">
        <v>48</v>
      </c>
      <c r="E58" s="6">
        <v>1</v>
      </c>
      <c r="F58" s="60"/>
      <c r="G58" s="66"/>
      <c r="H58" s="25">
        <f t="shared" si="1"/>
        <v>0</v>
      </c>
      <c r="I58" s="26">
        <f t="shared" si="2"/>
        <v>0</v>
      </c>
    </row>
    <row r="59" spans="2:9" x14ac:dyDescent="0.3">
      <c r="B59" s="1" t="s">
        <v>64</v>
      </c>
      <c r="C59" s="63"/>
      <c r="D59" s="14" t="s">
        <v>49</v>
      </c>
      <c r="E59" s="6">
        <v>1</v>
      </c>
      <c r="F59" s="60"/>
      <c r="G59" s="66"/>
      <c r="H59" s="25">
        <f t="shared" si="1"/>
        <v>0</v>
      </c>
      <c r="I59" s="26">
        <f t="shared" si="2"/>
        <v>0</v>
      </c>
    </row>
    <row r="60" spans="2:9" x14ac:dyDescent="0.3">
      <c r="B60" s="1" t="s">
        <v>64</v>
      </c>
      <c r="C60" s="63"/>
      <c r="D60" s="14" t="s">
        <v>50</v>
      </c>
      <c r="E60" s="6">
        <v>1</v>
      </c>
      <c r="F60" s="60"/>
      <c r="G60" s="66"/>
      <c r="H60" s="25">
        <f t="shared" si="1"/>
        <v>0</v>
      </c>
      <c r="I60" s="26">
        <f t="shared" si="2"/>
        <v>0</v>
      </c>
    </row>
    <row r="61" spans="2:9" ht="15" thickBot="1" x14ac:dyDescent="0.35">
      <c r="B61" s="1" t="s">
        <v>64</v>
      </c>
      <c r="C61" s="63"/>
      <c r="D61" s="3" t="s">
        <v>51</v>
      </c>
      <c r="E61" s="6">
        <v>1</v>
      </c>
      <c r="F61" s="60"/>
      <c r="G61" s="66"/>
      <c r="H61" s="25">
        <f t="shared" si="1"/>
        <v>0</v>
      </c>
      <c r="I61" s="26">
        <f t="shared" si="2"/>
        <v>0</v>
      </c>
    </row>
    <row r="62" spans="2:9" ht="15" thickBot="1" x14ac:dyDescent="0.35">
      <c r="H62" s="39" t="s">
        <v>2</v>
      </c>
      <c r="I62" s="41">
        <f>SUM(I39:I61)</f>
        <v>0</v>
      </c>
    </row>
  </sheetData>
  <sheetProtection algorithmName="SHA-512" hashValue="wrUPAntBP2a1SqqL8zEgMkj1vgpx+vXx/sjwmVpMWbfC/+qGmxQVI/Ao+u1EedLmPcH4tUrK8IYMW4aslwWfYg==" saltValue="tpexqi1s/XC3FQqN0nNBFw==" spinCount="100000" sheet="1" objects="1" scenarios="1"/>
  <pageMargins left="0.23622047244094491" right="0.23622047244094491"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F142-F0AF-411E-86A7-9493D95D214E}">
  <sheetPr>
    <pageSetUpPr fitToPage="1"/>
  </sheetPr>
  <dimension ref="B1:E14"/>
  <sheetViews>
    <sheetView workbookViewId="0">
      <selection activeCell="J15" sqref="J15"/>
    </sheetView>
  </sheetViews>
  <sheetFormatPr defaultRowHeight="14.4" x14ac:dyDescent="0.3"/>
  <cols>
    <col min="3" max="3" width="26.88671875" customWidth="1"/>
    <col min="4" max="4" width="14.33203125" customWidth="1"/>
    <col min="5" max="5" width="14.44140625" customWidth="1"/>
  </cols>
  <sheetData>
    <row r="1" spans="2:5" x14ac:dyDescent="0.3">
      <c r="B1" s="44" t="s">
        <v>93</v>
      </c>
    </row>
    <row r="3" spans="2:5" x14ac:dyDescent="0.3">
      <c r="B3" s="1" t="s">
        <v>94</v>
      </c>
      <c r="C3" s="1" t="s">
        <v>0</v>
      </c>
      <c r="D3" s="1" t="s">
        <v>95</v>
      </c>
      <c r="E3" s="1" t="s">
        <v>2</v>
      </c>
    </row>
    <row r="4" spans="2:5" x14ac:dyDescent="0.3">
      <c r="B4" s="6">
        <v>100</v>
      </c>
      <c r="C4" s="1" t="s">
        <v>96</v>
      </c>
      <c r="D4" s="60"/>
      <c r="E4" s="26">
        <f>D4*B4</f>
        <v>0</v>
      </c>
    </row>
    <row r="5" spans="2:5" x14ac:dyDescent="0.3">
      <c r="B5" s="6">
        <v>1500</v>
      </c>
      <c r="C5" s="1" t="s">
        <v>97</v>
      </c>
      <c r="D5" s="60"/>
      <c r="E5" s="26">
        <f t="shared" ref="E5:E10" si="0">D5*B5</f>
        <v>0</v>
      </c>
    </row>
    <row r="6" spans="2:5" x14ac:dyDescent="0.3">
      <c r="B6" s="6">
        <v>100</v>
      </c>
      <c r="C6" s="1" t="s">
        <v>98</v>
      </c>
      <c r="D6" s="60"/>
      <c r="E6" s="26">
        <f t="shared" si="0"/>
        <v>0</v>
      </c>
    </row>
    <row r="7" spans="2:5" x14ac:dyDescent="0.3">
      <c r="B7" s="6">
        <v>40</v>
      </c>
      <c r="C7" s="1" t="s">
        <v>99</v>
      </c>
      <c r="D7" s="60"/>
      <c r="E7" s="26">
        <f t="shared" si="0"/>
        <v>0</v>
      </c>
    </row>
    <row r="8" spans="2:5" x14ac:dyDescent="0.3">
      <c r="B8" s="6">
        <v>90</v>
      </c>
      <c r="C8" s="1" t="s">
        <v>100</v>
      </c>
      <c r="D8" s="60"/>
      <c r="E8" s="26">
        <f t="shared" si="0"/>
        <v>0</v>
      </c>
    </row>
    <row r="9" spans="2:5" x14ac:dyDescent="0.3">
      <c r="B9" s="6">
        <v>20</v>
      </c>
      <c r="C9" s="1" t="s">
        <v>101</v>
      </c>
      <c r="D9" s="60"/>
      <c r="E9" s="26">
        <f t="shared" si="0"/>
        <v>0</v>
      </c>
    </row>
    <row r="10" spans="2:5" ht="15" thickBot="1" x14ac:dyDescent="0.35">
      <c r="B10" s="6">
        <v>50</v>
      </c>
      <c r="C10" s="1" t="s">
        <v>102</v>
      </c>
      <c r="D10" s="61"/>
      <c r="E10" s="38">
        <f t="shared" si="0"/>
        <v>0</v>
      </c>
    </row>
    <row r="11" spans="2:5" ht="15" thickBot="1" x14ac:dyDescent="0.35">
      <c r="D11" s="39" t="s">
        <v>2</v>
      </c>
      <c r="E11" s="40">
        <f>SUM(E4:E10)</f>
        <v>0</v>
      </c>
    </row>
    <row r="14" spans="2:5" x14ac:dyDescent="0.3">
      <c r="C14" t="s">
        <v>103</v>
      </c>
    </row>
  </sheetData>
  <sheetProtection algorithmName="SHA-512" hashValue="0wohlCU8gaFSIdN5WYS81Auxh/4vaSgiCaeRi/rnBXA68jS9ht8wHbgHOCYXHPKDkqPpn02VMI7mBZ2cK5+XAQ==" saltValue="So7GY1/v/ge5jVM9z8EUpA==" spinCount="100000" sheet="1" objects="1" scenarios="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135-CE5F-4499-B790-CF0F84A685F7}">
  <dimension ref="B2:C18"/>
  <sheetViews>
    <sheetView topLeftCell="A4" workbookViewId="0">
      <selection activeCell="B22" sqref="B22"/>
    </sheetView>
  </sheetViews>
  <sheetFormatPr defaultRowHeight="14.4" x14ac:dyDescent="0.3"/>
  <cols>
    <col min="2" max="2" width="70.6640625" customWidth="1"/>
    <col min="3" max="3" width="14.6640625" style="4" customWidth="1"/>
  </cols>
  <sheetData>
    <row r="2" spans="2:3" x14ac:dyDescent="0.3">
      <c r="B2" s="44" t="s">
        <v>113</v>
      </c>
    </row>
    <row r="3" spans="2:3" ht="15" thickBot="1" x14ac:dyDescent="0.35"/>
    <row r="4" spans="2:3" ht="53.4" customHeight="1" thickBot="1" x14ac:dyDescent="0.35">
      <c r="B4" s="46" t="s">
        <v>172</v>
      </c>
    </row>
    <row r="6" spans="2:3" ht="15" thickBot="1" x14ac:dyDescent="0.35"/>
    <row r="7" spans="2:3" ht="28.8" x14ac:dyDescent="0.3">
      <c r="B7" s="47" t="s">
        <v>0</v>
      </c>
      <c r="C7" s="48" t="s">
        <v>105</v>
      </c>
    </row>
    <row r="8" spans="2:3" x14ac:dyDescent="0.3">
      <c r="B8" s="1"/>
      <c r="C8" s="3"/>
    </row>
    <row r="9" spans="2:3" x14ac:dyDescent="0.3">
      <c r="B9" s="49" t="s">
        <v>104</v>
      </c>
      <c r="C9" s="59"/>
    </row>
    <row r="10" spans="2:3" x14ac:dyDescent="0.3">
      <c r="B10" s="49" t="s">
        <v>106</v>
      </c>
      <c r="C10" s="59"/>
    </row>
    <row r="11" spans="2:3" x14ac:dyDescent="0.3">
      <c r="B11" s="49" t="s">
        <v>107</v>
      </c>
      <c r="C11" s="59"/>
    </row>
    <row r="12" spans="2:3" x14ac:dyDescent="0.3">
      <c r="B12" s="49" t="s">
        <v>108</v>
      </c>
      <c r="C12" s="59"/>
    </row>
    <row r="13" spans="2:3" x14ac:dyDescent="0.3">
      <c r="B13" s="49" t="s">
        <v>109</v>
      </c>
      <c r="C13" s="59"/>
    </row>
    <row r="14" spans="2:3" x14ac:dyDescent="0.3">
      <c r="B14" s="49" t="s">
        <v>110</v>
      </c>
      <c r="C14" s="59"/>
    </row>
    <row r="15" spans="2:3" x14ac:dyDescent="0.3">
      <c r="B15" s="49" t="s">
        <v>111</v>
      </c>
      <c r="C15" s="59"/>
    </row>
    <row r="16" spans="2:3" x14ac:dyDescent="0.3">
      <c r="B16" s="49" t="s">
        <v>112</v>
      </c>
      <c r="C16" s="59"/>
    </row>
    <row r="17" spans="2:3" ht="15" thickBot="1" x14ac:dyDescent="0.35">
      <c r="B17" s="1"/>
      <c r="C17" s="50"/>
    </row>
    <row r="18" spans="2:3" ht="15" thickBot="1" x14ac:dyDescent="0.35">
      <c r="B18" s="70" t="s">
        <v>2</v>
      </c>
      <c r="C18" s="51">
        <f>SUM(C9:C16)</f>
        <v>0</v>
      </c>
    </row>
  </sheetData>
  <sheetProtection algorithmName="SHA-512" hashValue="UPzEzzO1rabpTzETd8LqtPC0jQntk+EnXoRbtash4IZQ8XAL5WUWFNvFJosAvl9akhEEhd7AX4Lh4tb5gfwPSw==" saltValue="34AU1DDeseWKVM32aYKJ6w==" spinCount="100000" sheet="1" objects="1" scenarios="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8F215-C1FC-471E-B6D6-A6658D1B30E7}">
  <dimension ref="B2:D62"/>
  <sheetViews>
    <sheetView tabSelected="1" topLeftCell="A34" workbookViewId="0">
      <selection activeCell="H16" sqref="H16"/>
    </sheetView>
  </sheetViews>
  <sheetFormatPr defaultRowHeight="14.4" x14ac:dyDescent="0.3"/>
  <cols>
    <col min="2" max="2" width="60.33203125" customWidth="1"/>
    <col min="3" max="3" width="26.33203125" customWidth="1"/>
    <col min="4" max="4" width="18.6640625" customWidth="1"/>
  </cols>
  <sheetData>
    <row r="2" spans="2:4" x14ac:dyDescent="0.3">
      <c r="B2" s="44" t="s">
        <v>162</v>
      </c>
    </row>
    <row r="3" spans="2:4" ht="15" thickBot="1" x14ac:dyDescent="0.35"/>
    <row r="4" spans="2:4" ht="62.4" customHeight="1" thickBot="1" x14ac:dyDescent="0.35">
      <c r="B4" s="99" t="s">
        <v>171</v>
      </c>
      <c r="C4" s="100"/>
      <c r="D4" s="101"/>
    </row>
    <row r="7" spans="2:4" x14ac:dyDescent="0.3">
      <c r="B7" s="71" t="s">
        <v>115</v>
      </c>
      <c r="C7" s="72" t="s">
        <v>116</v>
      </c>
      <c r="D7" s="72" t="s">
        <v>62</v>
      </c>
    </row>
    <row r="8" spans="2:4" ht="100.8" x14ac:dyDescent="0.3">
      <c r="B8" s="1"/>
      <c r="C8" s="1"/>
      <c r="D8" s="73" t="s">
        <v>156</v>
      </c>
    </row>
    <row r="9" spans="2:4" ht="19.2" customHeight="1" x14ac:dyDescent="0.3">
      <c r="B9" s="52" t="s">
        <v>117</v>
      </c>
      <c r="C9" s="74" t="s">
        <v>118</v>
      </c>
      <c r="D9" s="66"/>
    </row>
    <row r="10" spans="2:4" x14ac:dyDescent="0.3">
      <c r="B10" s="1"/>
      <c r="C10" s="1" t="s">
        <v>119</v>
      </c>
      <c r="D10" s="66"/>
    </row>
    <row r="11" spans="2:4" x14ac:dyDescent="0.3">
      <c r="B11" s="1"/>
      <c r="C11" s="1" t="s">
        <v>120</v>
      </c>
      <c r="D11" s="66"/>
    </row>
    <row r="12" spans="2:4" x14ac:dyDescent="0.3">
      <c r="B12" s="1"/>
      <c r="C12" s="1" t="s">
        <v>121</v>
      </c>
      <c r="D12" s="66"/>
    </row>
    <row r="13" spans="2:4" x14ac:dyDescent="0.3">
      <c r="B13" s="1"/>
      <c r="C13" s="1" t="s">
        <v>122</v>
      </c>
      <c r="D13" s="66"/>
    </row>
    <row r="14" spans="2:4" x14ac:dyDescent="0.3">
      <c r="B14" s="1"/>
      <c r="C14" s="1" t="s">
        <v>123</v>
      </c>
      <c r="D14" s="66"/>
    </row>
    <row r="15" spans="2:4" x14ac:dyDescent="0.3">
      <c r="B15" s="1"/>
      <c r="C15" s="1"/>
      <c r="D15" s="69"/>
    </row>
    <row r="16" spans="2:4" x14ac:dyDescent="0.3">
      <c r="B16" s="52" t="s">
        <v>124</v>
      </c>
      <c r="C16" s="1" t="s">
        <v>118</v>
      </c>
      <c r="D16" s="66"/>
    </row>
    <row r="17" spans="2:4" x14ac:dyDescent="0.3">
      <c r="B17" s="1"/>
      <c r="C17" s="1" t="s">
        <v>125</v>
      </c>
      <c r="D17" s="66"/>
    </row>
    <row r="18" spans="2:4" x14ac:dyDescent="0.3">
      <c r="B18" s="1"/>
      <c r="C18" s="1" t="s">
        <v>126</v>
      </c>
      <c r="D18" s="66"/>
    </row>
    <row r="19" spans="2:4" x14ac:dyDescent="0.3">
      <c r="B19" s="1"/>
      <c r="C19" s="1" t="s">
        <v>122</v>
      </c>
      <c r="D19" s="66"/>
    </row>
    <row r="20" spans="2:4" x14ac:dyDescent="0.3">
      <c r="B20" s="1"/>
      <c r="C20" s="1" t="s">
        <v>127</v>
      </c>
      <c r="D20" s="66"/>
    </row>
    <row r="21" spans="2:4" x14ac:dyDescent="0.3">
      <c r="B21" s="1"/>
      <c r="C21" s="1"/>
      <c r="D21" s="69"/>
    </row>
    <row r="22" spans="2:4" x14ac:dyDescent="0.3">
      <c r="B22" s="53" t="s">
        <v>128</v>
      </c>
      <c r="C22" s="1" t="s">
        <v>118</v>
      </c>
      <c r="D22" s="66"/>
    </row>
    <row r="23" spans="2:4" x14ac:dyDescent="0.3">
      <c r="B23" s="1"/>
      <c r="C23" s="1" t="s">
        <v>120</v>
      </c>
      <c r="D23" s="66"/>
    </row>
    <row r="24" spans="2:4" x14ac:dyDescent="0.3">
      <c r="B24" s="1"/>
      <c r="C24" s="1" t="s">
        <v>129</v>
      </c>
      <c r="D24" s="66"/>
    </row>
    <row r="25" spans="2:4" x14ac:dyDescent="0.3">
      <c r="B25" s="1"/>
      <c r="C25" s="1"/>
      <c r="D25" s="69"/>
    </row>
    <row r="26" spans="2:4" x14ac:dyDescent="0.3">
      <c r="B26" s="53" t="s">
        <v>130</v>
      </c>
      <c r="C26" s="1" t="s">
        <v>131</v>
      </c>
      <c r="D26" s="66"/>
    </row>
    <row r="27" spans="2:4" x14ac:dyDescent="0.3">
      <c r="B27" s="1"/>
      <c r="C27" s="1"/>
      <c r="D27" s="69"/>
    </row>
    <row r="28" spans="2:4" ht="28.8" x14ac:dyDescent="0.3">
      <c r="B28" s="52" t="s">
        <v>132</v>
      </c>
      <c r="C28" s="1" t="s">
        <v>133</v>
      </c>
      <c r="D28" s="66"/>
    </row>
    <row r="29" spans="2:4" x14ac:dyDescent="0.3">
      <c r="B29" s="1"/>
      <c r="C29" s="1" t="s">
        <v>134</v>
      </c>
      <c r="D29" s="66"/>
    </row>
    <row r="30" spans="2:4" x14ac:dyDescent="0.3">
      <c r="B30" s="1"/>
      <c r="C30" s="1" t="s">
        <v>135</v>
      </c>
      <c r="D30" s="66"/>
    </row>
    <row r="31" spans="2:4" x14ac:dyDescent="0.3">
      <c r="B31" s="1"/>
      <c r="C31" s="1" t="s">
        <v>136</v>
      </c>
      <c r="D31" s="66"/>
    </row>
    <row r="32" spans="2:4" x14ac:dyDescent="0.3">
      <c r="B32" s="1"/>
      <c r="C32" s="1"/>
      <c r="D32" s="69"/>
    </row>
    <row r="33" spans="2:4" x14ac:dyDescent="0.3">
      <c r="B33" s="52" t="s">
        <v>137</v>
      </c>
      <c r="C33" s="1" t="s">
        <v>138</v>
      </c>
      <c r="D33" s="66"/>
    </row>
    <row r="34" spans="2:4" x14ac:dyDescent="0.3">
      <c r="B34" s="1"/>
      <c r="C34" s="1" t="s">
        <v>139</v>
      </c>
      <c r="D34" s="66"/>
    </row>
    <row r="35" spans="2:4" x14ac:dyDescent="0.3">
      <c r="B35" s="1"/>
      <c r="C35" s="1" t="s">
        <v>140</v>
      </c>
      <c r="D35" s="66"/>
    </row>
    <row r="36" spans="2:4" x14ac:dyDescent="0.3">
      <c r="B36" s="1"/>
      <c r="C36" s="1" t="s">
        <v>141</v>
      </c>
      <c r="D36" s="66"/>
    </row>
    <row r="37" spans="2:4" x14ac:dyDescent="0.3">
      <c r="B37" s="1"/>
      <c r="C37" s="1" t="s">
        <v>142</v>
      </c>
      <c r="D37" s="66"/>
    </row>
    <row r="38" spans="2:4" x14ac:dyDescent="0.3">
      <c r="B38" s="1"/>
      <c r="C38" s="1" t="s">
        <v>143</v>
      </c>
      <c r="D38" s="66"/>
    </row>
    <row r="39" spans="2:4" x14ac:dyDescent="0.3">
      <c r="B39" s="1"/>
      <c r="C39" s="1"/>
      <c r="D39" s="69"/>
    </row>
    <row r="40" spans="2:4" x14ac:dyDescent="0.3">
      <c r="B40" s="52" t="s">
        <v>144</v>
      </c>
      <c r="C40" s="1" t="s">
        <v>145</v>
      </c>
      <c r="D40" s="66"/>
    </row>
    <row r="41" spans="2:4" x14ac:dyDescent="0.3">
      <c r="B41" s="1"/>
      <c r="C41" s="1" t="s">
        <v>138</v>
      </c>
      <c r="D41" s="66"/>
    </row>
    <row r="42" spans="2:4" x14ac:dyDescent="0.3">
      <c r="B42" s="1"/>
      <c r="C42" s="1" t="s">
        <v>146</v>
      </c>
      <c r="D42" s="66"/>
    </row>
    <row r="43" spans="2:4" x14ac:dyDescent="0.3">
      <c r="B43" s="1"/>
      <c r="C43" s="1" t="s">
        <v>147</v>
      </c>
      <c r="D43" s="66"/>
    </row>
    <row r="44" spans="2:4" x14ac:dyDescent="0.3">
      <c r="B44" s="1"/>
      <c r="C44" s="1"/>
      <c r="D44" s="69"/>
    </row>
    <row r="45" spans="2:4" x14ac:dyDescent="0.3">
      <c r="B45" s="52" t="s">
        <v>148</v>
      </c>
      <c r="C45" s="1" t="s">
        <v>149</v>
      </c>
      <c r="D45" s="66"/>
    </row>
    <row r="46" spans="2:4" x14ac:dyDescent="0.3">
      <c r="B46" s="1"/>
      <c r="C46" s="1" t="s">
        <v>150</v>
      </c>
      <c r="D46" s="66"/>
    </row>
    <row r="47" spans="2:4" x14ac:dyDescent="0.3">
      <c r="B47" s="1"/>
      <c r="C47" s="1" t="s">
        <v>151</v>
      </c>
      <c r="D47" s="66"/>
    </row>
    <row r="48" spans="2:4" x14ac:dyDescent="0.3">
      <c r="B48" s="1"/>
      <c r="C48" s="1" t="s">
        <v>152</v>
      </c>
      <c r="D48" s="66"/>
    </row>
    <row r="49" spans="2:4" x14ac:dyDescent="0.3">
      <c r="B49" s="1"/>
      <c r="C49" s="1" t="s">
        <v>153</v>
      </c>
      <c r="D49" s="66"/>
    </row>
    <row r="50" spans="2:4" x14ac:dyDescent="0.3">
      <c r="B50" s="1"/>
      <c r="C50" s="1" t="s">
        <v>154</v>
      </c>
      <c r="D50" s="66"/>
    </row>
    <row r="51" spans="2:4" x14ac:dyDescent="0.3">
      <c r="B51" s="1"/>
      <c r="C51" s="1" t="s">
        <v>155</v>
      </c>
      <c r="D51" s="66"/>
    </row>
    <row r="52" spans="2:4" x14ac:dyDescent="0.3">
      <c r="B52" s="1"/>
      <c r="C52" s="1"/>
      <c r="D52" s="1"/>
    </row>
    <row r="53" spans="2:4" x14ac:dyDescent="0.3">
      <c r="B53" s="1"/>
      <c r="C53" s="1" t="s">
        <v>157</v>
      </c>
      <c r="D53" s="23">
        <f>SUM(D9:D51)/36</f>
        <v>0</v>
      </c>
    </row>
    <row r="55" spans="2:4" ht="15" thickBot="1" x14ac:dyDescent="0.35"/>
    <row r="56" spans="2:4" ht="29.4" thickBot="1" x14ac:dyDescent="0.35">
      <c r="B56" s="52" t="s">
        <v>158</v>
      </c>
      <c r="D56" s="54">
        <f>300000-(300000*D53)</f>
        <v>300000</v>
      </c>
    </row>
    <row r="58" spans="2:4" ht="43.2" x14ac:dyDescent="0.3">
      <c r="B58" s="53" t="s">
        <v>159</v>
      </c>
    </row>
    <row r="60" spans="2:4" ht="115.2" x14ac:dyDescent="0.3">
      <c r="B60" s="53" t="s">
        <v>160</v>
      </c>
    </row>
    <row r="62" spans="2:4" ht="144" x14ac:dyDescent="0.3">
      <c r="B62" s="53" t="s">
        <v>161</v>
      </c>
    </row>
  </sheetData>
  <mergeCells count="1">
    <mergeCell ref="B4:D4"/>
  </mergeCells>
  <pageMargins left="0.23622047244094491" right="0.23622047244094491"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Verzamelblad</vt:lpstr>
      <vt:lpstr>4-p vergaderruimte</vt:lpstr>
      <vt:lpstr>6-p vergaderruimte</vt:lpstr>
      <vt:lpstr>8-p vergaderruimte</vt:lpstr>
      <vt:lpstr>16-p vergaderruimte</vt:lpstr>
      <vt:lpstr>Losse producten</vt:lpstr>
      <vt:lpstr>Indicatie extra uren</vt:lpstr>
      <vt:lpstr>Onderhoud</vt:lpstr>
      <vt:lpstr>Merk korting</vt:lpstr>
      <vt:lpstr>'16-p vergaderruimte'!Afdrukbereik</vt:lpstr>
      <vt:lpstr>'4-p vergaderruimte'!Afdrukbereik</vt:lpstr>
      <vt:lpstr>'6-p vergaderruimte'!Afdrukbereik</vt:lpstr>
      <vt:lpstr>'8-p vergaderruimte'!Afdrukbereik</vt:lpstr>
      <vt:lpstr>'Losse producten'!Afdrukbereik</vt:lpstr>
      <vt:lpstr>'Merk korting'!Afdrukbereik</vt:lpstr>
      <vt:lpstr>Onderhoud!Afdrukbereik</vt:lpstr>
      <vt:lpstr>Verzamelblad!Afdrukbereik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 de Heer</dc:creator>
  <cp:lastModifiedBy>Theo de Heer</cp:lastModifiedBy>
  <cp:lastPrinted>2025-05-12T10:18:06Z</cp:lastPrinted>
  <dcterms:created xsi:type="dcterms:W3CDTF">2025-05-05T09:05:33Z</dcterms:created>
  <dcterms:modified xsi:type="dcterms:W3CDTF">2025-05-12T10:49:44Z</dcterms:modified>
</cp:coreProperties>
</file>