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noordoostpoldernl.sharepoint.com/teams/PROJ-Aanb.Flex.arbeidskrachten/Shared Documents/General/02. Nota van Inlichtingen/Gewijzigde documenten/"/>
    </mc:Choice>
  </mc:AlternateContent>
  <xr:revisionPtr revIDLastSave="10" documentId="8_{9F622BF8-AEDB-41BD-A12F-332E5E2DDC9C}" xr6:coauthVersionLast="47" xr6:coauthVersionMax="47" xr10:uidLastSave="{20FD7941-86B6-464E-BC30-0F05EEA2BA13}"/>
  <bookViews>
    <workbookView xWindow="-195" yWindow="-195" windowWidth="29190" windowHeight="15870" tabRatio="703" activeTab="1" xr2:uid="{EA2F8B97-EEAE-484A-B62B-5E96081A0568}"/>
  </bookViews>
  <sheets>
    <sheet name="Opgave kostprijsfactor" sheetId="17" r:id="rId1"/>
    <sheet name="Opgave bureaumarge" sheetId="18"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0" i="17" l="1"/>
  <c r="F51" i="17"/>
  <c r="E45" i="17"/>
  <c r="E26" i="17"/>
  <c r="F26" i="17" s="1"/>
  <c r="G21" i="17" l="1"/>
  <c r="G19" i="17"/>
  <c r="E31" i="17"/>
  <c r="I29" i="17"/>
  <c r="I31" i="17" s="1"/>
  <c r="G29" i="17"/>
  <c r="G31" i="17" s="1"/>
  <c r="I21" i="17" l="1"/>
  <c r="I38" i="17"/>
  <c r="G38" i="17"/>
  <c r="I37" i="17"/>
  <c r="G37" i="17"/>
  <c r="J51" i="17" l="1"/>
  <c r="G40" i="17"/>
  <c r="H51" i="17" s="1"/>
  <c r="I20" i="17" l="1"/>
  <c r="I41" i="17"/>
  <c r="G41" i="17"/>
  <c r="I36" i="17"/>
  <c r="I34" i="17" l="1"/>
  <c r="G34" i="17"/>
  <c r="G36" i="17"/>
  <c r="G35" i="17"/>
  <c r="I19" i="17"/>
  <c r="I26" i="17" s="1"/>
  <c r="G45" i="17" l="1"/>
  <c r="I45" i="17"/>
  <c r="J26" i="17"/>
  <c r="G20" i="17"/>
  <c r="G26" i="17" s="1"/>
  <c r="J32" i="17" l="1"/>
  <c r="J46" i="17" s="1"/>
  <c r="J49" i="17" s="1"/>
  <c r="C17" i="18" s="1"/>
  <c r="E17" i="18" s="1"/>
  <c r="H26" i="17" l="1"/>
  <c r="H32" i="17" s="1"/>
  <c r="H46" i="17" s="1"/>
  <c r="H49" i="17" s="1"/>
  <c r="C16" i="18" s="1"/>
  <c r="E16" i="18" s="1"/>
  <c r="F32" i="17" l="1"/>
  <c r="F46" i="17" s="1"/>
  <c r="F49" i="17" s="1"/>
  <c r="C15" i="18" s="1"/>
  <c r="E15" i="18" s="1"/>
  <c r="G15" i="18" s="1"/>
  <c r="H19" i="18" l="1"/>
</calcChain>
</file>

<file path=xl/sharedStrings.xml><?xml version="1.0" encoding="utf-8"?>
<sst xmlns="http://schemas.openxmlformats.org/spreadsheetml/2006/main" count="58" uniqueCount="55">
  <si>
    <t>Instructie aan inschrijver &gt; Vul alleen de geel gearceerde velden in.</t>
  </si>
  <si>
    <t>Naam Inschrijver:</t>
  </si>
  <si>
    <t>Past  Inschrijver het uitzendbeding toe in ABU: fase A   / NBBU: fase 1 en 2?</t>
  </si>
  <si>
    <t>Is Inschrijver eigen risicodrager voor de WGA?</t>
  </si>
  <si>
    <t>Is Inschrijver eigen risicodrager voor de ZW Flex?</t>
  </si>
  <si>
    <t>Blok 1 - brutoloon</t>
  </si>
  <si>
    <t>Blok 2 - 
reserveringen</t>
  </si>
  <si>
    <t>Vakantiedagen (25)</t>
  </si>
  <si>
    <t>Feestdagen</t>
  </si>
  <si>
    <t>Kort verzuim (max 0,60%)</t>
  </si>
  <si>
    <t>Eindejaarsuitkering</t>
  </si>
  <si>
    <t>Vakantiebijslag</t>
  </si>
  <si>
    <t>Blok 3 - 
Werkgeverslasten</t>
  </si>
  <si>
    <t>ZVW-premie</t>
  </si>
  <si>
    <t>AWf-premie</t>
  </si>
  <si>
    <t>Basispremie WAO/WIA inclusief de kinderopvang</t>
  </si>
  <si>
    <r>
      <t>WGA-premie (</t>
    </r>
    <r>
      <rPr>
        <u/>
        <sz val="10"/>
        <rFont val="Tahoma"/>
        <family val="2"/>
      </rPr>
      <t>vermeld enkel het netto werkgeversdeel</t>
    </r>
    <r>
      <rPr>
        <sz val="10"/>
        <rFont val="Tahoma"/>
        <family val="2"/>
      </rPr>
      <t>)</t>
    </r>
  </si>
  <si>
    <t>ZW Flex-premie</t>
  </si>
  <si>
    <t xml:space="preserve">Aanvulling ZW </t>
  </si>
  <si>
    <t xml:space="preserve">Private aanvulling WW </t>
  </si>
  <si>
    <t>Transitievergoeding (maximaal 2,78%)</t>
  </si>
  <si>
    <t xml:space="preserve">Pensioenpremie </t>
  </si>
  <si>
    <t>Duurzame inzetbaarheid (scholingsfonds)</t>
  </si>
  <si>
    <t>SFU (sociaal fonds)</t>
  </si>
  <si>
    <t xml:space="preserve">Doorbetaling bij ziekte </t>
  </si>
  <si>
    <t>Doorbetaling geboorteverlof</t>
  </si>
  <si>
    <t>Doorbetaling bij leegloop</t>
  </si>
  <si>
    <t>…</t>
  </si>
  <si>
    <t>Dit prijsopgaveformulier is ontwikkeld door Significant Synergy en kan niet zomaar zonder toestemming voor andere inkooptrajecten worden gebruikt of gekopieerd. Voor meer informatie kunt u contact opnemen met info@significant.nl</t>
  </si>
  <si>
    <t>Weging</t>
  </si>
  <si>
    <t>Opgave bureaumarges</t>
  </si>
  <si>
    <t>- Vul alleen de geel gearceerde velden in.</t>
  </si>
  <si>
    <t>Maximale Inschrijfprijs</t>
  </si>
  <si>
    <t>Productvorm</t>
  </si>
  <si>
    <t>Bruto uurloon (fictief)</t>
  </si>
  <si>
    <t>Kostprijsfactor</t>
  </si>
  <si>
    <t>Aanbod bureaumarge in euro's</t>
  </si>
  <si>
    <t>Uurtarief (fictief)</t>
  </si>
  <si>
    <t>Inschrijfprijs</t>
  </si>
  <si>
    <t xml:space="preserve">ABU fase A 
NBBU fase 1 en 2
</t>
  </si>
  <si>
    <t xml:space="preserve">ABU fase B
NBBU fase 3 
</t>
  </si>
  <si>
    <t xml:space="preserve">ABU fase C
NBBU fase 4
</t>
  </si>
  <si>
    <t>Omrekenfactor bruto-vergoedingen</t>
  </si>
  <si>
    <t xml:space="preserve">ABU fase A / NBBU fase 1 en 2 </t>
  </si>
  <si>
    <t xml:space="preserve">ABU fase B / NBBU fase 3 </t>
  </si>
  <si>
    <t xml:space="preserve">ABU fase C / NBBU fase 4 </t>
  </si>
  <si>
    <t xml:space="preserve">- De weging en het uurloon zijn fictief, Inschrijver kan hieraan geen rechten ontlenen. </t>
  </si>
  <si>
    <t>Kostprijsfactoren - reguliere gewerkte uren</t>
  </si>
  <si>
    <t>Maximale bureaumarge (in euro's)</t>
  </si>
  <si>
    <t>- Vul eerst tabblad 'Opgave kostprijsfactor' in voordat de Bureaumarges worden vermeld in dit tabblad.</t>
  </si>
  <si>
    <t>- De Kostprijsfactoren kunnen gedurende de looptijd van de raamovereenkomst alleen gewijzigd worden naar aanleiding van wettelijke/cao-wijzigingen en/of wijzigingen in het aantal kalenderdagen in blok 1, 2 of 3, zie PvE eis 63.</t>
  </si>
  <si>
    <t>- In de situatie dat een Kostprijsfactor wijzigt zal opdrachtgever de wijzigingen verifiëren bij opdrachtnemer en hiervoor de benodigde bewijsstukken willen inzien.</t>
  </si>
  <si>
    <t>- De regel Kostprijsfactor vermeldt de Kostprijsfactor die geldt als grondslag voor de berekening van het Uurtarief (zie tabblad 'opgave bureaumarges).</t>
  </si>
  <si>
    <r>
      <t xml:space="preserve">- </t>
    </r>
    <r>
      <rPr>
        <b/>
        <sz val="10"/>
        <rFont val="Arial"/>
        <family val="2"/>
      </rPr>
      <t xml:space="preserve">De maximale Inschrijfprijs en Bureaumarge weergeeft welke Inschrijfprijs en Bureaumarge maximaal mag worden aangeboden. Indien de maximale Inschrijfprijs en Bureaumarge wordt overschreden dan wordt de inschrijving terzijde gelegd en komt inschrijver niet in aanmerking voor gunning. </t>
    </r>
  </si>
  <si>
    <r>
      <t xml:space="preserve">Bijlage C - Prijsopgaveformulier </t>
    </r>
    <r>
      <rPr>
        <b/>
        <sz val="18"/>
        <color rgb="FFFF0000"/>
        <rFont val="Arial"/>
        <family val="2"/>
      </rPr>
      <t>d.d. 27 mei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</si>
</sst>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43" formatCode="_ * #,##0.00_ ;_ * \-#,##0.00_ ;_ * &quot;-&quot;??_ ;_ @_ "/>
    <numFmt numFmtId="164" formatCode="_(* #,##0.00_);_(* \(#,##0.00\);_(* &quot;-&quot;??_);_(@_)"/>
    <numFmt numFmtId="165" formatCode="0.000"/>
  </numFmts>
  <fonts count="21" x14ac:knownFonts="1">
    <font>
      <sz val="11"/>
      <color theme="1"/>
      <name val="Calibri"/>
      <family val="2"/>
      <scheme val="minor"/>
    </font>
    <font>
      <sz val="11"/>
      <color theme="1"/>
      <name val="Calibri"/>
      <family val="2"/>
      <scheme val="minor"/>
    </font>
    <font>
      <b/>
      <sz val="18"/>
      <name val="Arial"/>
      <family val="2"/>
    </font>
    <font>
      <sz val="10"/>
      <name val="Arial"/>
      <family val="2"/>
    </font>
    <font>
      <b/>
      <sz val="14"/>
      <name val="Arial"/>
      <family val="2"/>
    </font>
    <font>
      <b/>
      <sz val="10"/>
      <color theme="1" tint="0.249977111117893"/>
      <name val="Arial"/>
      <family val="2"/>
    </font>
    <font>
      <b/>
      <sz val="10"/>
      <color theme="1" tint="0.249977111117893"/>
      <name val="Tahoma"/>
      <family val="2"/>
    </font>
    <font>
      <sz val="10"/>
      <name val="Tahoma"/>
      <family val="2"/>
    </font>
    <font>
      <b/>
      <sz val="10"/>
      <name val="Tahoma"/>
      <family val="2"/>
    </font>
    <font>
      <b/>
      <sz val="10"/>
      <name val="Arial"/>
      <family val="2"/>
    </font>
    <font>
      <sz val="10"/>
      <color rgb="FFFF0000"/>
      <name val="Arial"/>
      <family val="2"/>
    </font>
    <font>
      <b/>
      <sz val="12"/>
      <name val="Arial"/>
      <family val="2"/>
    </font>
    <font>
      <u/>
      <sz val="10"/>
      <name val="Arial"/>
      <family val="2"/>
    </font>
    <font>
      <sz val="11"/>
      <color rgb="FFFF0000"/>
      <name val="Calibri"/>
      <family val="2"/>
      <scheme val="minor"/>
    </font>
    <font>
      <b/>
      <sz val="10"/>
      <color rgb="FFFF0000"/>
      <name val="Arial"/>
      <family val="2"/>
    </font>
    <font>
      <b/>
      <sz val="11"/>
      <color rgb="FFFF0000"/>
      <name val="Calibri"/>
      <family val="2"/>
      <scheme val="minor"/>
    </font>
    <font>
      <u/>
      <sz val="10"/>
      <name val="Tahoma"/>
      <family val="2"/>
    </font>
    <font>
      <b/>
      <sz val="16"/>
      <color rgb="FFFF0000"/>
      <name val="Arial"/>
      <family val="2"/>
    </font>
    <font>
      <i/>
      <sz val="12"/>
      <color rgb="FF000000"/>
      <name val="Arial"/>
      <family val="2"/>
    </font>
    <font>
      <b/>
      <i/>
      <sz val="10"/>
      <color rgb="FFFF0000"/>
      <name val="Arial"/>
      <family val="2"/>
    </font>
    <font>
      <b/>
      <sz val="18"/>
      <color rgb="FFFF0000"/>
      <name val="Arial"/>
      <family val="2"/>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rgb="FFFFFFFF"/>
        <bgColor rgb="FF000000"/>
      </patternFill>
    </fill>
  </fills>
  <borders count="30">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top style="medium">
        <color indexed="64"/>
      </top>
      <bottom/>
      <diagonal/>
    </border>
    <border>
      <left/>
      <right/>
      <top/>
      <bottom style="thin">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cellStyleXfs>
  <cellXfs count="105">
    <xf numFmtId="0" fontId="0" fillId="0" borderId="0" xfId="0"/>
    <xf numFmtId="0" fontId="3" fillId="2" borderId="0" xfId="0" applyFont="1" applyFill="1"/>
    <xf numFmtId="0" fontId="4" fillId="2" borderId="0" xfId="0" applyFont="1" applyFill="1" applyAlignment="1">
      <alignment horizontal="right"/>
    </xf>
    <xf numFmtId="0" fontId="7" fillId="2" borderId="2" xfId="0" applyFont="1" applyFill="1" applyBorder="1" applyAlignment="1" applyProtection="1">
      <alignment vertical="top"/>
      <protection hidden="1"/>
    </xf>
    <xf numFmtId="10" fontId="7" fillId="2" borderId="4" xfId="0" applyNumberFormat="1" applyFont="1" applyFill="1" applyBorder="1" applyAlignment="1" applyProtection="1">
      <alignment vertical="top"/>
      <protection hidden="1"/>
    </xf>
    <xf numFmtId="2" fontId="7" fillId="2" borderId="5" xfId="0" applyNumberFormat="1" applyFont="1" applyFill="1" applyBorder="1" applyAlignment="1" applyProtection="1">
      <alignment vertical="top"/>
      <protection hidden="1"/>
    </xf>
    <xf numFmtId="10" fontId="7" fillId="3" borderId="4" xfId="0" applyNumberFormat="1" applyFont="1" applyFill="1" applyBorder="1" applyAlignment="1" applyProtection="1">
      <alignment vertical="top"/>
      <protection locked="0" hidden="1"/>
    </xf>
    <xf numFmtId="10" fontId="8" fillId="2" borderId="7" xfId="0" applyNumberFormat="1" applyFont="1" applyFill="1" applyBorder="1" applyAlignment="1" applyProtection="1">
      <alignment horizontal="right" vertical="top"/>
      <protection hidden="1"/>
    </xf>
    <xf numFmtId="0" fontId="0" fillId="2" borderId="0" xfId="0" applyFill="1"/>
    <xf numFmtId="0" fontId="7" fillId="2" borderId="3" xfId="0" applyFont="1" applyFill="1" applyBorder="1" applyAlignment="1" applyProtection="1">
      <alignment vertical="top"/>
      <protection hidden="1"/>
    </xf>
    <xf numFmtId="0" fontId="3" fillId="2" borderId="12" xfId="0" applyFont="1" applyFill="1" applyBorder="1" applyAlignment="1">
      <alignment vertical="center"/>
    </xf>
    <xf numFmtId="0" fontId="3" fillId="2" borderId="12" xfId="0" applyFont="1" applyFill="1" applyBorder="1" applyAlignment="1">
      <alignment vertical="center" wrapText="1"/>
    </xf>
    <xf numFmtId="0" fontId="3" fillId="2" borderId="0" xfId="0" applyFont="1" applyFill="1" applyAlignment="1">
      <alignment horizontal="right"/>
    </xf>
    <xf numFmtId="0" fontId="3" fillId="2" borderId="0" xfId="0" applyFont="1" applyFill="1" applyAlignment="1">
      <alignment horizontal="center"/>
    </xf>
    <xf numFmtId="0" fontId="10" fillId="2" borderId="0" xfId="0" applyFont="1" applyFill="1" applyAlignment="1">
      <alignment horizontal="right"/>
    </xf>
    <xf numFmtId="0" fontId="7" fillId="2" borderId="16" xfId="0" applyFont="1" applyFill="1" applyBorder="1" applyAlignment="1" applyProtection="1">
      <alignment vertical="top"/>
      <protection hidden="1"/>
    </xf>
    <xf numFmtId="0" fontId="7" fillId="2" borderId="16" xfId="0" quotePrefix="1" applyFont="1" applyFill="1" applyBorder="1" applyAlignment="1" applyProtection="1">
      <alignment vertical="top"/>
      <protection hidden="1"/>
    </xf>
    <xf numFmtId="0" fontId="7" fillId="2" borderId="16" xfId="0" quotePrefix="1" applyFont="1" applyFill="1" applyBorder="1" applyProtection="1">
      <protection hidden="1"/>
    </xf>
    <xf numFmtId="0" fontId="8" fillId="2" borderId="17" xfId="0" applyFont="1" applyFill="1" applyBorder="1" applyAlignment="1" applyProtection="1">
      <alignment horizontal="right" vertical="top"/>
      <protection hidden="1"/>
    </xf>
    <xf numFmtId="0" fontId="6" fillId="2" borderId="2" xfId="0" applyFont="1" applyFill="1" applyBorder="1" applyAlignment="1" applyProtection="1">
      <alignment vertical="top"/>
      <protection hidden="1"/>
    </xf>
    <xf numFmtId="0" fontId="6" fillId="2" borderId="2" xfId="0" applyFont="1" applyFill="1" applyBorder="1" applyAlignment="1" applyProtection="1">
      <alignment horizontal="left" vertical="top"/>
      <protection hidden="1"/>
    </xf>
    <xf numFmtId="10" fontId="7" fillId="2" borderId="2" xfId="0" applyNumberFormat="1" applyFont="1" applyFill="1" applyBorder="1" applyAlignment="1" applyProtection="1">
      <alignment vertical="top"/>
      <protection hidden="1"/>
    </xf>
    <xf numFmtId="0" fontId="12" fillId="2" borderId="0" xfId="0" applyFont="1" applyFill="1" applyAlignment="1">
      <alignment horizontal="left"/>
    </xf>
    <xf numFmtId="0" fontId="3" fillId="2" borderId="0" xfId="0" quotePrefix="1" applyFont="1" applyFill="1" applyAlignment="1">
      <alignment horizontal="left"/>
    </xf>
    <xf numFmtId="0" fontId="11" fillId="2" borderId="0" xfId="0" applyFont="1" applyFill="1"/>
    <xf numFmtId="2" fontId="9" fillId="2" borderId="10" xfId="0" applyNumberFormat="1" applyFont="1" applyFill="1" applyBorder="1" applyAlignment="1">
      <alignment vertical="center" wrapText="1"/>
    </xf>
    <xf numFmtId="0" fontId="0" fillId="2" borderId="0" xfId="0" applyFill="1" applyAlignment="1">
      <alignment wrapText="1"/>
    </xf>
    <xf numFmtId="0" fontId="13" fillId="2" borderId="0" xfId="0" applyFont="1" applyFill="1"/>
    <xf numFmtId="0" fontId="2" fillId="2" borderId="0" xfId="0" applyFont="1" applyFill="1" applyProtection="1">
      <protection hidden="1"/>
    </xf>
    <xf numFmtId="0" fontId="3" fillId="2" borderId="0" xfId="0" applyFont="1" applyFill="1" applyProtection="1">
      <protection hidden="1"/>
    </xf>
    <xf numFmtId="0" fontId="3" fillId="2" borderId="0" xfId="0" applyFont="1" applyFill="1" applyAlignment="1" applyProtection="1">
      <alignment horizontal="center"/>
      <protection hidden="1"/>
    </xf>
    <xf numFmtId="0" fontId="3" fillId="2" borderId="0" xfId="0" applyFont="1" applyFill="1" applyAlignment="1" applyProtection="1">
      <alignment horizontal="right"/>
      <protection hidden="1"/>
    </xf>
    <xf numFmtId="0" fontId="12" fillId="2" borderId="0" xfId="0" applyFont="1" applyFill="1" applyAlignment="1" applyProtection="1">
      <alignment horizontal="left"/>
      <protection hidden="1"/>
    </xf>
    <xf numFmtId="0" fontId="3" fillId="2" borderId="0" xfId="0" quotePrefix="1" applyFont="1" applyFill="1" applyAlignment="1" applyProtection="1">
      <alignment horizontal="left"/>
      <protection hidden="1"/>
    </xf>
    <xf numFmtId="0" fontId="4" fillId="2" borderId="0" xfId="0" applyFont="1" applyFill="1" applyAlignment="1" applyProtection="1">
      <alignment horizontal="right"/>
      <protection hidden="1"/>
    </xf>
    <xf numFmtId="0" fontId="3" fillId="2" borderId="0" xfId="0" applyFont="1" applyFill="1" applyAlignment="1" applyProtection="1">
      <alignment vertical="top"/>
      <protection hidden="1"/>
    </xf>
    <xf numFmtId="0" fontId="3" fillId="2" borderId="0" xfId="0" applyFont="1" applyFill="1" applyAlignment="1" applyProtection="1">
      <alignment vertical="top" wrapText="1"/>
      <protection hidden="1"/>
    </xf>
    <xf numFmtId="0" fontId="5" fillId="2" borderId="1" xfId="0" applyFont="1" applyFill="1" applyBorder="1" applyProtection="1">
      <protection hidden="1"/>
    </xf>
    <xf numFmtId="0" fontId="5" fillId="2" borderId="15" xfId="0" applyFont="1" applyFill="1" applyBorder="1" applyProtection="1">
      <protection hidden="1"/>
    </xf>
    <xf numFmtId="0" fontId="3" fillId="2" borderId="2" xfId="0" applyFont="1" applyFill="1" applyBorder="1" applyAlignment="1" applyProtection="1">
      <alignment horizontal="left"/>
      <protection hidden="1"/>
    </xf>
    <xf numFmtId="0" fontId="3" fillId="2" borderId="16" xfId="0" applyFont="1" applyFill="1" applyBorder="1" applyProtection="1">
      <protection hidden="1"/>
    </xf>
    <xf numFmtId="0" fontId="3" fillId="2" borderId="4" xfId="0" applyFont="1" applyFill="1" applyBorder="1" applyProtection="1">
      <protection hidden="1"/>
    </xf>
    <xf numFmtId="2" fontId="3" fillId="2" borderId="0" xfId="0" applyNumberFormat="1" applyFont="1" applyFill="1" applyProtection="1">
      <protection hidden="1"/>
    </xf>
    <xf numFmtId="0" fontId="3" fillId="2" borderId="2" xfId="0" applyFont="1" applyFill="1" applyBorder="1" applyProtection="1">
      <protection hidden="1"/>
    </xf>
    <xf numFmtId="2" fontId="3" fillId="2" borderId="5" xfId="0" applyNumberFormat="1" applyFont="1" applyFill="1" applyBorder="1" applyProtection="1">
      <protection hidden="1"/>
    </xf>
    <xf numFmtId="10" fontId="7" fillId="2" borderId="6" xfId="0" applyNumberFormat="1" applyFont="1" applyFill="1" applyBorder="1" applyAlignment="1" applyProtection="1">
      <alignment vertical="top"/>
      <protection hidden="1"/>
    </xf>
    <xf numFmtId="2" fontId="7" fillId="2" borderId="0" xfId="1" applyNumberFormat="1" applyFont="1" applyFill="1" applyBorder="1" applyAlignment="1" applyProtection="1">
      <alignment vertical="top"/>
      <protection hidden="1"/>
    </xf>
    <xf numFmtId="2" fontId="7" fillId="2" borderId="5" xfId="1" applyNumberFormat="1" applyFont="1" applyFill="1" applyBorder="1" applyAlignment="1" applyProtection="1">
      <alignment vertical="top"/>
      <protection hidden="1"/>
    </xf>
    <xf numFmtId="10" fontId="7" fillId="2" borderId="4" xfId="0" applyNumberFormat="1" applyFont="1" applyFill="1" applyBorder="1" applyProtection="1">
      <protection hidden="1"/>
    </xf>
    <xf numFmtId="10" fontId="7" fillId="2" borderId="2" xfId="0" applyNumberFormat="1" applyFont="1" applyFill="1" applyBorder="1" applyProtection="1">
      <protection hidden="1"/>
    </xf>
    <xf numFmtId="10" fontId="7" fillId="2" borderId="3" xfId="0" applyNumberFormat="1" applyFont="1" applyFill="1" applyBorder="1" applyAlignment="1" applyProtection="1">
      <alignment vertical="top"/>
      <protection hidden="1"/>
    </xf>
    <xf numFmtId="0" fontId="7" fillId="2" borderId="16" xfId="0" applyFont="1" applyFill="1" applyBorder="1" applyProtection="1">
      <protection hidden="1"/>
    </xf>
    <xf numFmtId="0" fontId="7" fillId="3" borderId="16" xfId="0" applyFont="1" applyFill="1" applyBorder="1" applyAlignment="1" applyProtection="1">
      <alignment vertical="top"/>
      <protection locked="0" hidden="1"/>
    </xf>
    <xf numFmtId="0" fontId="3" fillId="2" borderId="0" xfId="0" applyFont="1" applyFill="1" applyAlignment="1" applyProtection="1">
      <alignment horizontal="left"/>
      <protection hidden="1"/>
    </xf>
    <xf numFmtId="2" fontId="3" fillId="2" borderId="0" xfId="0" applyNumberFormat="1" applyFont="1" applyFill="1" applyAlignment="1" applyProtection="1">
      <alignment horizontal="left"/>
      <protection hidden="1"/>
    </xf>
    <xf numFmtId="0" fontId="4" fillId="2" borderId="0" xfId="0" applyFont="1" applyFill="1" applyAlignment="1">
      <alignment horizontal="left"/>
    </xf>
    <xf numFmtId="0" fontId="14" fillId="2" borderId="0" xfId="0" applyFont="1" applyFill="1" applyAlignment="1">
      <alignment horizontal="right"/>
    </xf>
    <xf numFmtId="44" fontId="14" fillId="4" borderId="0" xfId="6" applyFont="1" applyFill="1" applyAlignment="1" applyProtection="1">
      <alignment horizontal="center"/>
    </xf>
    <xf numFmtId="0" fontId="9" fillId="2" borderId="9" xfId="0" applyFont="1" applyFill="1" applyBorder="1" applyAlignment="1">
      <alignment horizontal="right" vertical="center" wrapText="1"/>
    </xf>
    <xf numFmtId="0" fontId="9" fillId="2" borderId="12" xfId="0" applyFont="1" applyFill="1" applyBorder="1" applyAlignment="1">
      <alignment horizontal="right" vertical="center" wrapText="1"/>
    </xf>
    <xf numFmtId="44" fontId="3" fillId="2" borderId="12" xfId="6" applyFont="1" applyFill="1" applyBorder="1" applyAlignment="1" applyProtection="1">
      <alignment vertical="center" wrapText="1"/>
    </xf>
    <xf numFmtId="44" fontId="3" fillId="2" borderId="12" xfId="6" applyFont="1" applyFill="1" applyBorder="1" applyAlignment="1" applyProtection="1">
      <alignment horizontal="right"/>
    </xf>
    <xf numFmtId="9" fontId="3" fillId="2" borderId="12" xfId="2" applyFont="1" applyFill="1" applyBorder="1" applyAlignment="1" applyProtection="1">
      <alignment horizontal="right"/>
    </xf>
    <xf numFmtId="0" fontId="4" fillId="3" borderId="12" xfId="0" applyFont="1" applyFill="1" applyBorder="1" applyProtection="1">
      <protection locked="0" hidden="1"/>
    </xf>
    <xf numFmtId="0" fontId="17" fillId="2" borderId="0" xfId="0" applyFont="1" applyFill="1" applyProtection="1">
      <protection hidden="1"/>
    </xf>
    <xf numFmtId="0" fontId="17" fillId="2" borderId="0" xfId="0" applyFont="1" applyFill="1" applyAlignment="1" applyProtection="1">
      <alignment horizontal="center"/>
      <protection hidden="1"/>
    </xf>
    <xf numFmtId="0" fontId="19" fillId="2" borderId="0" xfId="0" applyFont="1" applyFill="1" applyProtection="1">
      <protection hidden="1"/>
    </xf>
    <xf numFmtId="0" fontId="6" fillId="2" borderId="2" xfId="0" applyFont="1" applyFill="1" applyBorder="1" applyAlignment="1" applyProtection="1">
      <alignment vertical="top" wrapText="1"/>
      <protection hidden="1"/>
    </xf>
    <xf numFmtId="10" fontId="7" fillId="2" borderId="29" xfId="0" applyNumberFormat="1" applyFont="1" applyFill="1" applyBorder="1" applyAlignment="1" applyProtection="1">
      <alignment vertical="top"/>
      <protection hidden="1"/>
    </xf>
    <xf numFmtId="2" fontId="7" fillId="2" borderId="5" xfId="0" applyNumberFormat="1" applyFont="1" applyFill="1" applyBorder="1" applyProtection="1">
      <protection hidden="1"/>
    </xf>
    <xf numFmtId="10" fontId="7" fillId="2" borderId="0" xfId="0" applyNumberFormat="1" applyFont="1" applyFill="1" applyAlignment="1" applyProtection="1">
      <alignment vertical="top"/>
      <protection hidden="1"/>
    </xf>
    <xf numFmtId="165" fontId="8" fillId="2" borderId="8" xfId="1" applyNumberFormat="1" applyFont="1" applyFill="1" applyBorder="1" applyAlignment="1" applyProtection="1">
      <alignment vertical="top"/>
      <protection hidden="1"/>
    </xf>
    <xf numFmtId="165" fontId="8" fillId="2" borderId="11" xfId="1" applyNumberFormat="1" applyFont="1" applyFill="1" applyBorder="1" applyAlignment="1" applyProtection="1">
      <alignment vertical="top"/>
      <protection hidden="1"/>
    </xf>
    <xf numFmtId="165" fontId="8" fillId="2" borderId="19" xfId="0" applyNumberFormat="1" applyFont="1" applyFill="1" applyBorder="1" applyAlignment="1" applyProtection="1">
      <alignment horizontal="right" vertical="top"/>
      <protection hidden="1"/>
    </xf>
    <xf numFmtId="165" fontId="8" fillId="2" borderId="11" xfId="0" applyNumberFormat="1" applyFont="1" applyFill="1" applyBorder="1" applyAlignment="1" applyProtection="1">
      <alignment horizontal="right" vertical="top"/>
      <protection hidden="1"/>
    </xf>
    <xf numFmtId="0" fontId="9" fillId="2" borderId="22" xfId="0" applyFont="1" applyFill="1" applyBorder="1" applyAlignment="1" applyProtection="1">
      <alignment horizontal="right" wrapText="1"/>
      <protection hidden="1"/>
    </xf>
    <xf numFmtId="0" fontId="3" fillId="2" borderId="27" xfId="0" applyFont="1" applyFill="1" applyBorder="1" applyProtection="1">
      <protection hidden="1"/>
    </xf>
    <xf numFmtId="165" fontId="9" fillId="2" borderId="24" xfId="0" applyNumberFormat="1" applyFont="1" applyFill="1" applyBorder="1" applyProtection="1">
      <protection hidden="1"/>
    </xf>
    <xf numFmtId="165" fontId="9" fillId="2" borderId="27" xfId="0" applyNumberFormat="1" applyFont="1" applyFill="1" applyBorder="1" applyProtection="1">
      <protection hidden="1"/>
    </xf>
    <xf numFmtId="165" fontId="9" fillId="2" borderId="25" xfId="0" applyNumberFormat="1" applyFont="1" applyFill="1" applyBorder="1" applyProtection="1">
      <protection hidden="1"/>
    </xf>
    <xf numFmtId="2" fontId="7" fillId="2" borderId="0" xfId="0" applyNumberFormat="1" applyFont="1" applyFill="1" applyAlignment="1" applyProtection="1">
      <alignment vertical="top"/>
      <protection hidden="1"/>
    </xf>
    <xf numFmtId="2" fontId="7" fillId="2" borderId="0" xfId="0" applyNumberFormat="1" applyFont="1" applyFill="1" applyProtection="1">
      <protection hidden="1"/>
    </xf>
    <xf numFmtId="10" fontId="7" fillId="2" borderId="0" xfId="0" applyNumberFormat="1" applyFont="1" applyFill="1" applyProtection="1">
      <protection hidden="1"/>
    </xf>
    <xf numFmtId="0" fontId="3" fillId="2" borderId="0" xfId="0" quotePrefix="1" applyFont="1" applyFill="1" applyAlignment="1" applyProtection="1">
      <alignment horizontal="left" vertical="center"/>
      <protection hidden="1"/>
    </xf>
    <xf numFmtId="10" fontId="7" fillId="3" borderId="2" xfId="0" applyNumberFormat="1" applyFont="1" applyFill="1" applyBorder="1" applyAlignment="1" applyProtection="1">
      <alignment vertical="top"/>
      <protection locked="0" hidden="1"/>
    </xf>
    <xf numFmtId="2" fontId="3" fillId="2" borderId="12" xfId="0" applyNumberFormat="1" applyFont="1" applyFill="1" applyBorder="1" applyAlignment="1">
      <alignment horizontal="center" vertical="center"/>
    </xf>
    <xf numFmtId="0" fontId="18" fillId="5" borderId="0" xfId="0" applyFont="1" applyFill="1" applyAlignment="1">
      <alignment horizontal="center" wrapText="1"/>
    </xf>
    <xf numFmtId="0" fontId="6" fillId="2" borderId="2" xfId="0" applyFont="1" applyFill="1" applyBorder="1" applyAlignment="1" applyProtection="1">
      <alignment horizontal="left" vertical="top" wrapText="1"/>
      <protection hidden="1"/>
    </xf>
    <xf numFmtId="0" fontId="4" fillId="3" borderId="12" xfId="0" applyFont="1" applyFill="1" applyBorder="1" applyAlignment="1" applyProtection="1">
      <alignment horizontal="left"/>
      <protection locked="0" hidden="1"/>
    </xf>
    <xf numFmtId="0" fontId="9" fillId="2" borderId="0" xfId="0" applyFont="1" applyFill="1" applyAlignment="1" applyProtection="1">
      <alignment horizontal="right" vertical="center" wrapText="1"/>
      <protection hidden="1"/>
    </xf>
    <xf numFmtId="0" fontId="6" fillId="2" borderId="2" xfId="0" applyFont="1" applyFill="1" applyBorder="1" applyAlignment="1" applyProtection="1">
      <alignment vertical="top" wrapText="1"/>
      <protection hidden="1"/>
    </xf>
    <xf numFmtId="0" fontId="5" fillId="2" borderId="20" xfId="0" applyFont="1" applyFill="1" applyBorder="1" applyAlignment="1" applyProtection="1">
      <alignment horizontal="center" wrapText="1"/>
      <protection hidden="1"/>
    </xf>
    <xf numFmtId="0" fontId="5" fillId="2" borderId="18" xfId="0" applyFont="1" applyFill="1" applyBorder="1" applyAlignment="1" applyProtection="1">
      <alignment horizontal="center" wrapText="1"/>
      <protection hidden="1"/>
    </xf>
    <xf numFmtId="0" fontId="5" fillId="2" borderId="21" xfId="0" applyFont="1" applyFill="1" applyBorder="1" applyAlignment="1" applyProtection="1">
      <alignment horizontal="center" wrapText="1"/>
      <protection hidden="1"/>
    </xf>
    <xf numFmtId="0" fontId="5" fillId="2" borderId="28" xfId="0" applyFont="1" applyFill="1" applyBorder="1" applyAlignment="1" applyProtection="1">
      <alignment horizontal="center" wrapText="1"/>
      <protection hidden="1"/>
    </xf>
    <xf numFmtId="0" fontId="5" fillId="2" borderId="15" xfId="0" applyFont="1" applyFill="1" applyBorder="1" applyAlignment="1" applyProtection="1">
      <alignment horizontal="center" wrapText="1"/>
      <protection hidden="1"/>
    </xf>
    <xf numFmtId="0" fontId="4" fillId="2" borderId="22" xfId="0" applyFont="1" applyFill="1" applyBorder="1" applyAlignment="1" applyProtection="1">
      <alignment horizontal="center" vertical="center" wrapText="1"/>
      <protection hidden="1"/>
    </xf>
    <xf numFmtId="0" fontId="4" fillId="2" borderId="25" xfId="0" applyFont="1" applyFill="1" applyBorder="1" applyAlignment="1" applyProtection="1">
      <alignment horizontal="center" vertical="center" wrapText="1"/>
      <protection hidden="1"/>
    </xf>
    <xf numFmtId="0" fontId="4" fillId="2" borderId="23" xfId="0" applyFont="1" applyFill="1" applyBorder="1" applyAlignment="1" applyProtection="1">
      <alignment horizontal="center" vertical="center" wrapText="1"/>
      <protection hidden="1"/>
    </xf>
    <xf numFmtId="0" fontId="15" fillId="2" borderId="0" xfId="0" applyFont="1" applyFill="1" applyAlignment="1">
      <alignment horizontal="left" vertical="center" wrapText="1"/>
    </xf>
    <xf numFmtId="0" fontId="4" fillId="3" borderId="0" xfId="0" applyFont="1" applyFill="1" applyAlignment="1" applyProtection="1">
      <alignment horizontal="left"/>
      <protection locked="0"/>
    </xf>
    <xf numFmtId="44" fontId="3" fillId="2" borderId="12" xfId="6" applyFont="1" applyFill="1" applyBorder="1" applyAlignment="1" applyProtection="1">
      <alignment horizontal="center" vertical="center"/>
    </xf>
    <xf numFmtId="44" fontId="3" fillId="3" borderId="13" xfId="6" applyFont="1" applyFill="1" applyBorder="1" applyAlignment="1" applyProtection="1">
      <alignment horizontal="center" vertical="center"/>
      <protection locked="0"/>
    </xf>
    <xf numFmtId="44" fontId="3" fillId="3" borderId="26" xfId="6" applyFont="1" applyFill="1" applyBorder="1" applyAlignment="1" applyProtection="1">
      <alignment horizontal="center" vertical="center"/>
      <protection locked="0"/>
    </xf>
    <xf numFmtId="44" fontId="3" fillId="3" borderId="14" xfId="6" applyFont="1" applyFill="1" applyBorder="1" applyAlignment="1" applyProtection="1">
      <alignment horizontal="center" vertical="center"/>
      <protection locked="0"/>
    </xf>
  </cellXfs>
  <cellStyles count="7">
    <cellStyle name="Komma" xfId="1" builtinId="3"/>
    <cellStyle name="Komma 2" xfId="3" xr:uid="{9D88AE03-9008-43CF-A44D-4B72E785E009}"/>
    <cellStyle name="Komma 3" xfId="5" xr:uid="{48DB3C6A-A877-4FF2-9A51-6DB73D8D9598}"/>
    <cellStyle name="Procent" xfId="2" builtinId="5"/>
    <cellStyle name="Standaard" xfId="0" builtinId="0"/>
    <cellStyle name="Valuta" xfId="6" builtinId="4"/>
    <cellStyle name="Valuta 2" xfId="4" xr:uid="{6934795E-0438-459B-8EC9-0373117C98F3}"/>
  </cellStyles>
  <dxfs count="1">
    <dxf>
      <font>
        <b val="0"/>
        <i val="0"/>
        <color auto="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FAF92-D4BD-4913-B333-B9C1E71CB729}">
  <dimension ref="B1:K97"/>
  <sheetViews>
    <sheetView zoomScale="110" zoomScaleNormal="110" workbookViewId="0">
      <selection activeCell="I11" sqref="I11"/>
    </sheetView>
  </sheetViews>
  <sheetFormatPr defaultColWidth="9.265625" defaultRowHeight="12.75" x14ac:dyDescent="0.35"/>
  <cols>
    <col min="1" max="2" width="2" style="29" customWidth="1"/>
    <col min="3" max="3" width="22.3984375" style="53" customWidth="1"/>
    <col min="4" max="4" width="61.265625" style="29" customWidth="1"/>
    <col min="5" max="5" width="10.59765625" style="29" customWidth="1"/>
    <col min="6" max="6" width="10.59765625" style="42" customWidth="1"/>
    <col min="7" max="10" width="10.59765625" style="29" customWidth="1"/>
    <col min="11" max="11" width="6.73046875" style="30" customWidth="1"/>
    <col min="12" max="16384" width="9.265625" style="29"/>
  </cols>
  <sheetData>
    <row r="1" spans="2:10" ht="22.5" x14ac:dyDescent="0.6">
      <c r="B1" s="28"/>
      <c r="C1" s="28" t="s">
        <v>54</v>
      </c>
      <c r="D1" s="28"/>
      <c r="E1" s="28"/>
      <c r="F1" s="28"/>
      <c r="G1" s="28"/>
      <c r="H1" s="28"/>
    </row>
    <row r="2" spans="2:10" ht="14.65" customHeight="1" x14ac:dyDescent="0.6">
      <c r="B2" s="28"/>
      <c r="C2" s="28"/>
      <c r="D2" s="28"/>
      <c r="E2" s="28"/>
      <c r="F2" s="28"/>
      <c r="G2" s="28"/>
      <c r="H2" s="28"/>
    </row>
    <row r="3" spans="2:10" ht="15.75" customHeight="1" x14ac:dyDescent="0.6">
      <c r="B3" s="28"/>
      <c r="C3" s="32" t="s">
        <v>0</v>
      </c>
    </row>
    <row r="4" spans="2:10" ht="14.65" customHeight="1" x14ac:dyDescent="0.6">
      <c r="B4" s="28"/>
      <c r="C4" s="83" t="s">
        <v>50</v>
      </c>
    </row>
    <row r="5" spans="2:10" ht="14.65" customHeight="1" x14ac:dyDescent="0.6">
      <c r="B5" s="28"/>
      <c r="C5" s="83" t="s">
        <v>51</v>
      </c>
    </row>
    <row r="6" spans="2:10" ht="14.65" customHeight="1" x14ac:dyDescent="0.6">
      <c r="B6" s="28"/>
      <c r="C6" s="83" t="s">
        <v>52</v>
      </c>
    </row>
    <row r="7" spans="2:10" ht="14.65" customHeight="1" x14ac:dyDescent="0.6">
      <c r="B7" s="28"/>
      <c r="C7" s="33"/>
      <c r="D7" s="28"/>
      <c r="E7" s="28"/>
      <c r="F7" s="28"/>
      <c r="G7" s="28"/>
      <c r="H7" s="28"/>
    </row>
    <row r="8" spans="2:10" ht="22.5" x14ac:dyDescent="0.6">
      <c r="B8" s="28"/>
      <c r="C8" s="29"/>
      <c r="D8" s="34" t="s">
        <v>1</v>
      </c>
      <c r="E8" s="88"/>
      <c r="F8" s="88"/>
      <c r="G8" s="88"/>
      <c r="H8" s="88"/>
    </row>
    <row r="9" spans="2:10" ht="21.6" customHeight="1" x14ac:dyDescent="0.35">
      <c r="C9" s="35"/>
      <c r="D9" s="36"/>
      <c r="E9" s="36"/>
      <c r="F9" s="36"/>
    </row>
    <row r="10" spans="2:10" ht="28.35" customHeight="1" x14ac:dyDescent="0.5">
      <c r="C10" s="89" t="s">
        <v>2</v>
      </c>
      <c r="D10" s="89"/>
      <c r="E10" s="63"/>
      <c r="F10" s="66"/>
    </row>
    <row r="11" spans="2:10" ht="28.35" customHeight="1" x14ac:dyDescent="0.5">
      <c r="C11" s="89" t="s">
        <v>3</v>
      </c>
      <c r="D11" s="89"/>
      <c r="E11" s="63"/>
      <c r="F11" s="29"/>
    </row>
    <row r="12" spans="2:10" ht="28.35" customHeight="1" x14ac:dyDescent="0.5">
      <c r="C12" s="89" t="s">
        <v>4</v>
      </c>
      <c r="D12" s="89"/>
      <c r="E12" s="63"/>
      <c r="F12" s="29"/>
    </row>
    <row r="13" spans="2:10" ht="21.6" customHeight="1" thickBot="1" x14ac:dyDescent="0.4">
      <c r="C13" s="35"/>
      <c r="D13" s="36"/>
      <c r="E13" s="36"/>
      <c r="F13" s="36"/>
    </row>
    <row r="14" spans="2:10" ht="26.65" customHeight="1" thickBot="1" x14ac:dyDescent="0.4">
      <c r="C14" s="35"/>
      <c r="D14" s="36"/>
      <c r="E14" s="96" t="s">
        <v>47</v>
      </c>
      <c r="F14" s="97"/>
      <c r="G14" s="97"/>
      <c r="H14" s="97"/>
      <c r="I14" s="97"/>
      <c r="J14" s="98"/>
    </row>
    <row r="15" spans="2:10" ht="41.1" customHeight="1" x14ac:dyDescent="0.4">
      <c r="C15" s="37"/>
      <c r="D15" s="38"/>
      <c r="E15" s="91" t="s">
        <v>39</v>
      </c>
      <c r="F15" s="91"/>
      <c r="G15" s="92" t="s">
        <v>40</v>
      </c>
      <c r="H15" s="93"/>
      <c r="I15" s="94" t="s">
        <v>41</v>
      </c>
      <c r="J15" s="95"/>
    </row>
    <row r="16" spans="2:10" x14ac:dyDescent="0.35">
      <c r="C16" s="39"/>
      <c r="D16" s="40"/>
      <c r="E16" s="41"/>
      <c r="G16" s="43"/>
      <c r="H16" s="44"/>
      <c r="J16" s="44"/>
    </row>
    <row r="17" spans="3:10" ht="13.35" customHeight="1" x14ac:dyDescent="0.35">
      <c r="C17" s="67" t="s">
        <v>5</v>
      </c>
      <c r="D17" s="15"/>
      <c r="E17" s="4"/>
      <c r="F17" s="46">
        <v>100</v>
      </c>
      <c r="G17" s="21"/>
      <c r="H17" s="47">
        <v>100</v>
      </c>
      <c r="I17" s="70"/>
      <c r="J17" s="47">
        <v>100</v>
      </c>
    </row>
    <row r="18" spans="3:10" x14ac:dyDescent="0.35">
      <c r="C18" s="19"/>
      <c r="D18" s="15"/>
      <c r="E18" s="4"/>
      <c r="F18" s="80"/>
      <c r="G18" s="21"/>
      <c r="H18" s="5"/>
      <c r="I18" s="70"/>
      <c r="J18" s="5"/>
    </row>
    <row r="19" spans="3:10" ht="20.65" customHeight="1" x14ac:dyDescent="0.35">
      <c r="C19" s="87" t="s">
        <v>6</v>
      </c>
      <c r="D19" s="17" t="s">
        <v>7</v>
      </c>
      <c r="E19" s="48">
        <v>0.10920000000000001</v>
      </c>
      <c r="F19" s="81"/>
      <c r="G19" s="49">
        <f>E19</f>
        <v>0.10920000000000001</v>
      </c>
      <c r="H19" s="69"/>
      <c r="I19" s="82">
        <f>E19</f>
        <v>0.10920000000000001</v>
      </c>
      <c r="J19" s="69"/>
    </row>
    <row r="20" spans="3:10" x14ac:dyDescent="0.35">
      <c r="C20" s="87"/>
      <c r="D20" s="16" t="s">
        <v>8</v>
      </c>
      <c r="E20" s="4">
        <v>3.0599999999999999E-2</v>
      </c>
      <c r="F20" s="80"/>
      <c r="G20" s="21">
        <f>E20</f>
        <v>3.0599999999999999E-2</v>
      </c>
      <c r="H20" s="5"/>
      <c r="I20" s="70">
        <f>E20</f>
        <v>3.0599999999999999E-2</v>
      </c>
      <c r="J20" s="5"/>
    </row>
    <row r="21" spans="3:10" x14ac:dyDescent="0.35">
      <c r="C21" s="87"/>
      <c r="D21" s="16" t="s">
        <v>9</v>
      </c>
      <c r="E21" s="6"/>
      <c r="F21" s="80"/>
      <c r="G21" s="21">
        <f>E21</f>
        <v>0</v>
      </c>
      <c r="H21" s="5"/>
      <c r="I21" s="70">
        <f>E21</f>
        <v>0</v>
      </c>
      <c r="J21" s="5"/>
    </row>
    <row r="22" spans="3:10" x14ac:dyDescent="0.35">
      <c r="C22" s="87"/>
      <c r="D22" s="16" t="s">
        <v>24</v>
      </c>
      <c r="E22" s="6"/>
      <c r="F22" s="80"/>
      <c r="G22" s="84"/>
      <c r="H22" s="5"/>
      <c r="I22" s="6"/>
      <c r="J22" s="5"/>
    </row>
    <row r="23" spans="3:10" x14ac:dyDescent="0.35">
      <c r="C23" s="87"/>
      <c r="D23" s="16" t="s">
        <v>25</v>
      </c>
      <c r="E23" s="6"/>
      <c r="F23" s="80"/>
      <c r="G23" s="84"/>
      <c r="H23" s="5"/>
      <c r="I23" s="6"/>
      <c r="J23" s="5"/>
    </row>
    <row r="24" spans="3:10" x14ac:dyDescent="0.35">
      <c r="C24" s="87"/>
      <c r="D24" s="16" t="s">
        <v>26</v>
      </c>
      <c r="E24" s="6"/>
      <c r="F24" s="80"/>
      <c r="G24" s="84"/>
      <c r="H24" s="5"/>
      <c r="I24" s="6"/>
      <c r="J24" s="5"/>
    </row>
    <row r="25" spans="3:10" x14ac:dyDescent="0.35">
      <c r="C25" s="87"/>
      <c r="D25" s="52" t="s">
        <v>27</v>
      </c>
      <c r="E25" s="6"/>
      <c r="F25" s="80"/>
      <c r="G25" s="84"/>
      <c r="H25" s="5"/>
      <c r="I25" s="6"/>
      <c r="J25" s="5"/>
    </row>
    <row r="26" spans="3:10" x14ac:dyDescent="0.35">
      <c r="C26" s="87"/>
      <c r="D26" s="15"/>
      <c r="E26" s="4">
        <f>SUM(E19:E25)</f>
        <v>0.13980000000000001</v>
      </c>
      <c r="F26" s="46">
        <f>(1+E26)*F17</f>
        <v>113.97999999999999</v>
      </c>
      <c r="G26" s="21">
        <f>SUM(G19:G25)</f>
        <v>0.13980000000000001</v>
      </c>
      <c r="H26" s="47">
        <f>(1+G26)*H17</f>
        <v>113.97999999999999</v>
      </c>
      <c r="I26" s="70">
        <f>SUM(I19:I25)</f>
        <v>0.13980000000000001</v>
      </c>
      <c r="J26" s="47">
        <f>(1+I26)*J17</f>
        <v>113.97999999999999</v>
      </c>
    </row>
    <row r="27" spans="3:10" x14ac:dyDescent="0.35">
      <c r="C27" s="87"/>
      <c r="D27" s="15"/>
      <c r="E27" s="4"/>
      <c r="F27" s="80"/>
      <c r="G27" s="21"/>
      <c r="H27" s="5"/>
      <c r="I27" s="70"/>
      <c r="J27" s="5"/>
    </row>
    <row r="28" spans="3:10" x14ac:dyDescent="0.35">
      <c r="C28" s="87"/>
      <c r="D28" s="15"/>
      <c r="E28" s="4"/>
      <c r="F28" s="80"/>
      <c r="G28" s="21"/>
      <c r="H28" s="5"/>
      <c r="I28" s="70"/>
      <c r="J28" s="5"/>
    </row>
    <row r="29" spans="3:10" x14ac:dyDescent="0.35">
      <c r="C29" s="87"/>
      <c r="D29" s="15" t="s">
        <v>10</v>
      </c>
      <c r="E29" s="4">
        <v>7.5499999999999998E-2</v>
      </c>
      <c r="F29" s="80"/>
      <c r="G29" s="21">
        <f>E29</f>
        <v>7.5499999999999998E-2</v>
      </c>
      <c r="H29" s="5"/>
      <c r="I29" s="70">
        <f>E29</f>
        <v>7.5499999999999998E-2</v>
      </c>
      <c r="J29" s="5"/>
    </row>
    <row r="30" spans="3:10" x14ac:dyDescent="0.35">
      <c r="C30" s="87"/>
      <c r="D30" s="15" t="s">
        <v>11</v>
      </c>
      <c r="E30" s="45">
        <v>8.3299999999999999E-2</v>
      </c>
      <c r="F30" s="80"/>
      <c r="G30" s="50">
        <v>8.3299999999999999E-2</v>
      </c>
      <c r="H30" s="5"/>
      <c r="I30" s="68">
        <v>8.3299999999999999E-2</v>
      </c>
      <c r="J30" s="5"/>
    </row>
    <row r="31" spans="3:10" x14ac:dyDescent="0.35">
      <c r="C31" s="20"/>
      <c r="D31" s="15"/>
      <c r="E31" s="4">
        <f>SUM(E29:E30)</f>
        <v>0.1588</v>
      </c>
      <c r="F31" s="80"/>
      <c r="G31" s="21">
        <f>SUM(G29:G30)</f>
        <v>0.1588</v>
      </c>
      <c r="H31" s="5"/>
      <c r="I31" s="70">
        <f>SUM(I29:I30)</f>
        <v>0.1588</v>
      </c>
      <c r="J31" s="5"/>
    </row>
    <row r="32" spans="3:10" x14ac:dyDescent="0.35">
      <c r="C32" s="19"/>
      <c r="D32" s="15"/>
      <c r="E32" s="4"/>
      <c r="F32" s="46">
        <f>(1+E31)*F26</f>
        <v>132.08002399999998</v>
      </c>
      <c r="G32" s="21"/>
      <c r="H32" s="47">
        <f>(1+G31)*H26</f>
        <v>132.08002399999998</v>
      </c>
      <c r="I32" s="70"/>
      <c r="J32" s="47">
        <f>(1+I31)*J26</f>
        <v>132.08002399999998</v>
      </c>
    </row>
    <row r="33" spans="3:10" x14ac:dyDescent="0.35">
      <c r="C33" s="19"/>
      <c r="D33" s="15"/>
      <c r="E33" s="4"/>
      <c r="F33" s="80"/>
      <c r="G33" s="21"/>
      <c r="H33" s="5"/>
      <c r="I33" s="70"/>
      <c r="J33" s="5"/>
    </row>
    <row r="34" spans="3:10" x14ac:dyDescent="0.35">
      <c r="C34" s="90" t="s">
        <v>12</v>
      </c>
      <c r="D34" s="17" t="s">
        <v>13</v>
      </c>
      <c r="E34" s="4">
        <v>6.5100000000000005E-2</v>
      </c>
      <c r="F34" s="80"/>
      <c r="G34" s="21">
        <f>E34</f>
        <v>6.5100000000000005E-2</v>
      </c>
      <c r="H34" s="5"/>
      <c r="I34" s="70">
        <f>E34</f>
        <v>6.5100000000000005E-2</v>
      </c>
      <c r="J34" s="5"/>
    </row>
    <row r="35" spans="3:10" x14ac:dyDescent="0.35">
      <c r="C35" s="90"/>
      <c r="D35" s="51" t="s">
        <v>14</v>
      </c>
      <c r="E35" s="4">
        <v>7.7399999999999997E-2</v>
      </c>
      <c r="F35" s="80"/>
      <c r="G35" s="21">
        <f>E35</f>
        <v>7.7399999999999997E-2</v>
      </c>
      <c r="H35" s="5"/>
      <c r="I35" s="70">
        <v>2.7400000000000001E-2</v>
      </c>
      <c r="J35" s="5"/>
    </row>
    <row r="36" spans="3:10" x14ac:dyDescent="0.35">
      <c r="C36" s="90"/>
      <c r="D36" s="51" t="s">
        <v>15</v>
      </c>
      <c r="E36" s="4">
        <v>8.14E-2</v>
      </c>
      <c r="F36" s="80"/>
      <c r="G36" s="21">
        <f>E36</f>
        <v>8.14E-2</v>
      </c>
      <c r="H36" s="5"/>
      <c r="I36" s="70">
        <f>E36</f>
        <v>8.14E-2</v>
      </c>
      <c r="J36" s="5"/>
    </row>
    <row r="37" spans="3:10" x14ac:dyDescent="0.35">
      <c r="C37" s="90"/>
      <c r="D37" s="51" t="s">
        <v>16</v>
      </c>
      <c r="E37" s="6"/>
      <c r="F37" s="80"/>
      <c r="G37" s="21">
        <f>E37</f>
        <v>0</v>
      </c>
      <c r="H37" s="5"/>
      <c r="I37" s="70">
        <f>E37</f>
        <v>0</v>
      </c>
      <c r="J37" s="5"/>
    </row>
    <row r="38" spans="3:10" x14ac:dyDescent="0.35">
      <c r="C38" s="90"/>
      <c r="D38" s="17" t="s">
        <v>17</v>
      </c>
      <c r="E38" s="6"/>
      <c r="F38" s="80"/>
      <c r="G38" s="21">
        <f>$E$38</f>
        <v>0</v>
      </c>
      <c r="H38" s="5"/>
      <c r="I38" s="70">
        <f>$E$38</f>
        <v>0</v>
      </c>
      <c r="J38" s="5"/>
    </row>
    <row r="39" spans="3:10" x14ac:dyDescent="0.35">
      <c r="C39" s="90"/>
      <c r="D39" s="17" t="s">
        <v>18</v>
      </c>
      <c r="E39" s="6"/>
      <c r="F39" s="80"/>
      <c r="G39" s="21"/>
      <c r="H39" s="5"/>
      <c r="I39" s="70"/>
      <c r="J39" s="5"/>
    </row>
    <row r="40" spans="3:10" x14ac:dyDescent="0.35">
      <c r="C40" s="90"/>
      <c r="D40" s="17" t="s">
        <v>19</v>
      </c>
      <c r="E40" s="4">
        <v>1E-3</v>
      </c>
      <c r="F40" s="80"/>
      <c r="G40" s="21">
        <f>E40</f>
        <v>1E-3</v>
      </c>
      <c r="H40" s="5"/>
      <c r="I40" s="70">
        <f>E40</f>
        <v>1E-3</v>
      </c>
      <c r="J40" s="5"/>
    </row>
    <row r="41" spans="3:10" x14ac:dyDescent="0.35">
      <c r="C41" s="90"/>
      <c r="D41" s="17" t="s">
        <v>20</v>
      </c>
      <c r="E41" s="6"/>
      <c r="F41" s="80"/>
      <c r="G41" s="21">
        <f>E41</f>
        <v>0</v>
      </c>
      <c r="H41" s="5"/>
      <c r="I41" s="70">
        <f>E41</f>
        <v>0</v>
      </c>
      <c r="J41" s="5"/>
    </row>
    <row r="42" spans="3:10" x14ac:dyDescent="0.35">
      <c r="C42" s="90"/>
      <c r="D42" s="17" t="s">
        <v>21</v>
      </c>
      <c r="E42" s="6"/>
      <c r="F42" s="80"/>
      <c r="G42" s="84"/>
      <c r="H42" s="5"/>
      <c r="I42" s="84"/>
      <c r="J42" s="5"/>
    </row>
    <row r="43" spans="3:10" x14ac:dyDescent="0.35">
      <c r="C43" s="90"/>
      <c r="D43" s="17" t="s">
        <v>22</v>
      </c>
      <c r="E43" s="4">
        <v>1.0200000000000001E-2</v>
      </c>
      <c r="F43" s="80"/>
      <c r="G43" s="21"/>
      <c r="H43" s="5"/>
      <c r="I43" s="70"/>
      <c r="J43" s="5"/>
    </row>
    <row r="44" spans="3:10" x14ac:dyDescent="0.35">
      <c r="C44" s="90"/>
      <c r="D44" s="17" t="s">
        <v>23</v>
      </c>
      <c r="E44" s="45">
        <v>2E-3</v>
      </c>
      <c r="F44" s="80"/>
      <c r="G44" s="50"/>
      <c r="H44" s="5"/>
      <c r="I44" s="68"/>
      <c r="J44" s="5"/>
    </row>
    <row r="45" spans="3:10" x14ac:dyDescent="0.35">
      <c r="C45" s="90"/>
      <c r="D45" s="15"/>
      <c r="E45" s="4">
        <f>SUM(E34:E44)</f>
        <v>0.23710000000000003</v>
      </c>
      <c r="F45" s="80"/>
      <c r="G45" s="21">
        <f>SUM(G34:G44)</f>
        <v>0.22490000000000002</v>
      </c>
      <c r="H45" s="5"/>
      <c r="I45" s="70">
        <f>SUM(I34:I44)</f>
        <v>0.1749</v>
      </c>
      <c r="J45" s="5"/>
    </row>
    <row r="46" spans="3:10" x14ac:dyDescent="0.35">
      <c r="C46" s="90"/>
      <c r="D46" s="15"/>
      <c r="E46" s="4"/>
      <c r="F46" s="46">
        <f>(1+E45)*F32</f>
        <v>163.39619769039999</v>
      </c>
      <c r="G46" s="21"/>
      <c r="H46" s="47">
        <f>(1+G45)*H32</f>
        <v>161.78482139759998</v>
      </c>
      <c r="I46" s="70"/>
      <c r="J46" s="47">
        <f>(1+I45)*J32</f>
        <v>155.18082019759999</v>
      </c>
    </row>
    <row r="47" spans="3:10" x14ac:dyDescent="0.35">
      <c r="C47" s="3"/>
      <c r="D47" s="15"/>
      <c r="E47" s="4"/>
      <c r="F47" s="80"/>
      <c r="G47" s="21"/>
      <c r="H47" s="5"/>
      <c r="I47" s="70"/>
      <c r="J47" s="5"/>
    </row>
    <row r="48" spans="3:10" ht="12" customHeight="1" x14ac:dyDescent="0.35">
      <c r="C48" s="3"/>
      <c r="D48" s="15"/>
      <c r="E48" s="4"/>
      <c r="F48" s="80"/>
      <c r="G48" s="21"/>
      <c r="H48" s="5"/>
      <c r="I48" s="70"/>
      <c r="J48" s="5"/>
    </row>
    <row r="49" spans="3:11" ht="13.15" thickBot="1" x14ac:dyDescent="0.4">
      <c r="C49" s="9"/>
      <c r="D49" s="18" t="s">
        <v>35</v>
      </c>
      <c r="E49" s="7"/>
      <c r="F49" s="72">
        <f>F46/100</f>
        <v>1.6339619769039999</v>
      </c>
      <c r="G49" s="73"/>
      <c r="H49" s="71">
        <f>H46/100</f>
        <v>1.6178482139759998</v>
      </c>
      <c r="I49" s="74"/>
      <c r="J49" s="71">
        <f>J46/100</f>
        <v>1.5518082019759998</v>
      </c>
    </row>
    <row r="50" spans="3:11" ht="15.6" customHeight="1" thickBot="1" x14ac:dyDescent="0.4"/>
    <row r="51" spans="3:11" ht="27" customHeight="1" thickBot="1" x14ac:dyDescent="0.45">
      <c r="D51" s="75" t="s">
        <v>42</v>
      </c>
      <c r="E51" s="76"/>
      <c r="F51" s="77">
        <f>1+SUM(E34:E38)+E40+E42</f>
        <v>1.2248999999999999</v>
      </c>
      <c r="G51" s="78"/>
      <c r="H51" s="77">
        <f>1+SUM(G34:G38)+G40+G42</f>
        <v>1.2248999999999999</v>
      </c>
      <c r="I51" s="79"/>
      <c r="J51" s="77">
        <f>1+SUM(I34:I38)+I40+I42</f>
        <v>1.1748999999999998</v>
      </c>
    </row>
    <row r="52" spans="3:11" ht="27" customHeight="1" x14ac:dyDescent="0.35"/>
    <row r="53" spans="3:11" ht="17.100000000000001" customHeight="1" x14ac:dyDescent="0.35">
      <c r="C53" s="86" t="s">
        <v>28</v>
      </c>
      <c r="D53" s="86"/>
      <c r="E53" s="86"/>
      <c r="F53" s="86"/>
      <c r="G53" s="86"/>
      <c r="H53" s="86"/>
      <c r="I53" s="86"/>
      <c r="J53" s="86"/>
    </row>
    <row r="54" spans="3:11" ht="17.100000000000001" customHeight="1" x14ac:dyDescent="0.35">
      <c r="C54" s="86"/>
      <c r="D54" s="86"/>
      <c r="E54" s="86"/>
      <c r="F54" s="86"/>
      <c r="G54" s="86"/>
      <c r="H54" s="86"/>
      <c r="I54" s="86"/>
      <c r="J54" s="86"/>
    </row>
    <row r="55" spans="3:11" ht="17.100000000000001" customHeight="1" x14ac:dyDescent="0.35"/>
    <row r="56" spans="3:11" ht="17.100000000000001" customHeight="1" x14ac:dyDescent="0.35"/>
    <row r="57" spans="3:11" ht="17.100000000000001" customHeight="1" x14ac:dyDescent="0.35"/>
    <row r="58" spans="3:11" ht="17.100000000000001" customHeight="1" x14ac:dyDescent="0.35"/>
    <row r="59" spans="3:11" ht="17.100000000000001" customHeight="1" x14ac:dyDescent="0.6">
      <c r="E59" s="64"/>
      <c r="F59" s="29"/>
      <c r="I59" s="30"/>
      <c r="J59" s="30"/>
      <c r="K59" s="64"/>
    </row>
    <row r="60" spans="3:11" ht="17.100000000000001" customHeight="1" x14ac:dyDescent="0.6">
      <c r="E60" s="64"/>
      <c r="F60" s="29"/>
      <c r="I60" s="30"/>
      <c r="J60" s="30"/>
      <c r="K60" s="31"/>
    </row>
    <row r="61" spans="3:11" ht="17.100000000000001" customHeight="1" x14ac:dyDescent="0.6">
      <c r="E61" s="64"/>
      <c r="F61" s="29"/>
      <c r="I61" s="30"/>
      <c r="J61" s="30"/>
      <c r="K61" s="31"/>
    </row>
    <row r="62" spans="3:11" ht="20.65" x14ac:dyDescent="0.6">
      <c r="E62" s="64"/>
      <c r="F62" s="64"/>
      <c r="G62" s="64"/>
      <c r="H62" s="64"/>
      <c r="I62" s="65"/>
      <c r="J62" s="65"/>
      <c r="K62" s="31"/>
    </row>
    <row r="63" spans="3:11" ht="20.65" x14ac:dyDescent="0.6">
      <c r="E63" s="64"/>
      <c r="F63" s="29"/>
      <c r="I63" s="30"/>
      <c r="J63" s="30"/>
      <c r="K63" s="31"/>
    </row>
    <row r="64" spans="3:11" x14ac:dyDescent="0.35">
      <c r="E64" s="53"/>
      <c r="F64" s="54"/>
    </row>
    <row r="65" spans="5:6" x14ac:dyDescent="0.35">
      <c r="E65" s="53"/>
      <c r="F65" s="54"/>
    </row>
    <row r="66" spans="5:6" x14ac:dyDescent="0.35">
      <c r="E66" s="53"/>
      <c r="F66" s="54"/>
    </row>
    <row r="67" spans="5:6" x14ac:dyDescent="0.35">
      <c r="E67" s="53"/>
      <c r="F67" s="54"/>
    </row>
    <row r="68" spans="5:6" x14ac:dyDescent="0.35">
      <c r="E68" s="53"/>
      <c r="F68" s="54"/>
    </row>
    <row r="69" spans="5:6" x14ac:dyDescent="0.35">
      <c r="E69" s="53"/>
      <c r="F69" s="54"/>
    </row>
    <row r="70" spans="5:6" x14ac:dyDescent="0.35">
      <c r="E70" s="53"/>
      <c r="F70" s="54"/>
    </row>
    <row r="71" spans="5:6" x14ac:dyDescent="0.35">
      <c r="E71" s="53"/>
      <c r="F71" s="54"/>
    </row>
    <row r="72" spans="5:6" x14ac:dyDescent="0.35">
      <c r="E72" s="53"/>
      <c r="F72" s="54"/>
    </row>
    <row r="73" spans="5:6" x14ac:dyDescent="0.35">
      <c r="E73" s="53"/>
      <c r="F73" s="54"/>
    </row>
    <row r="74" spans="5:6" x14ac:dyDescent="0.35">
      <c r="E74" s="53"/>
      <c r="F74" s="54"/>
    </row>
    <row r="75" spans="5:6" x14ac:dyDescent="0.35">
      <c r="E75" s="53"/>
      <c r="F75" s="54"/>
    </row>
    <row r="76" spans="5:6" x14ac:dyDescent="0.35">
      <c r="E76" s="53"/>
      <c r="F76" s="54"/>
    </row>
    <row r="77" spans="5:6" x14ac:dyDescent="0.35">
      <c r="E77" s="53"/>
      <c r="F77" s="54"/>
    </row>
    <row r="78" spans="5:6" x14ac:dyDescent="0.35">
      <c r="E78" s="53"/>
      <c r="F78" s="54"/>
    </row>
    <row r="79" spans="5:6" x14ac:dyDescent="0.35">
      <c r="E79" s="53"/>
      <c r="F79" s="54"/>
    </row>
    <row r="80" spans="5:6" x14ac:dyDescent="0.35">
      <c r="E80" s="53"/>
      <c r="F80" s="54"/>
    </row>
    <row r="81" spans="5:6" x14ac:dyDescent="0.35">
      <c r="E81" s="53"/>
      <c r="F81" s="54"/>
    </row>
    <row r="82" spans="5:6" x14ac:dyDescent="0.35">
      <c r="E82" s="53"/>
      <c r="F82" s="54"/>
    </row>
    <row r="83" spans="5:6" x14ac:dyDescent="0.35">
      <c r="E83" s="53"/>
      <c r="F83" s="54"/>
    </row>
    <row r="84" spans="5:6" x14ac:dyDescent="0.35">
      <c r="E84" s="53"/>
      <c r="F84" s="54"/>
    </row>
    <row r="85" spans="5:6" x14ac:dyDescent="0.35">
      <c r="E85" s="53"/>
      <c r="F85" s="54"/>
    </row>
    <row r="86" spans="5:6" x14ac:dyDescent="0.35">
      <c r="E86" s="53"/>
      <c r="F86" s="54"/>
    </row>
    <row r="87" spans="5:6" x14ac:dyDescent="0.35">
      <c r="E87" s="53"/>
      <c r="F87" s="54"/>
    </row>
    <row r="88" spans="5:6" x14ac:dyDescent="0.35">
      <c r="E88" s="53"/>
      <c r="F88" s="54"/>
    </row>
    <row r="89" spans="5:6" x14ac:dyDescent="0.35">
      <c r="E89" s="53"/>
      <c r="F89" s="54"/>
    </row>
    <row r="90" spans="5:6" x14ac:dyDescent="0.35">
      <c r="E90" s="53"/>
      <c r="F90" s="54"/>
    </row>
    <row r="91" spans="5:6" x14ac:dyDescent="0.35">
      <c r="E91" s="53"/>
      <c r="F91" s="54"/>
    </row>
    <row r="92" spans="5:6" x14ac:dyDescent="0.35">
      <c r="E92" s="53"/>
      <c r="F92" s="54"/>
    </row>
    <row r="93" spans="5:6" x14ac:dyDescent="0.35">
      <c r="E93" s="53"/>
      <c r="F93" s="54"/>
    </row>
    <row r="94" spans="5:6" x14ac:dyDescent="0.35">
      <c r="E94" s="53"/>
      <c r="F94" s="54"/>
    </row>
    <row r="95" spans="5:6" x14ac:dyDescent="0.35">
      <c r="E95" s="53"/>
      <c r="F95" s="54"/>
    </row>
    <row r="96" spans="5:6" x14ac:dyDescent="0.35">
      <c r="E96" s="53"/>
      <c r="F96" s="54"/>
    </row>
    <row r="97" spans="5:6" x14ac:dyDescent="0.35">
      <c r="E97" s="53"/>
      <c r="F97" s="54"/>
    </row>
  </sheetData>
  <sheetProtection algorithmName="SHA-512" hashValue="Vy9gW+Tz5GoVu7ddeBRSWmF85c6WF9822kYtT4hgrhWWTOtozh0P54c1VnPCjand+SO5FdazWaYZxQXi81Ttsw==" saltValue="dOQnsXiKrMv3zW2qGBg/4A==" spinCount="100000" sheet="1" objects="1" scenarios="1"/>
  <mergeCells count="11">
    <mergeCell ref="C53:J54"/>
    <mergeCell ref="C19:C30"/>
    <mergeCell ref="E8:H8"/>
    <mergeCell ref="C10:D10"/>
    <mergeCell ref="C11:D11"/>
    <mergeCell ref="C12:D12"/>
    <mergeCell ref="C34:C46"/>
    <mergeCell ref="E15:F15"/>
    <mergeCell ref="G15:H15"/>
    <mergeCell ref="I15:J15"/>
    <mergeCell ref="E14:J14"/>
  </mergeCells>
  <dataValidations count="1">
    <dataValidation type="list" allowBlank="1" showInputMessage="1" showErrorMessage="1" sqref="E10:E12" xr:uid="{A0BE09C2-B393-4B69-9CFE-621814B8693C}">
      <formula1>"Ja,Nee"</formula1>
    </dataValidation>
  </dataValidations>
  <pageMargins left="0.7" right="0.7" top="0.75" bottom="0.75" header="0.3" footer="0.3"/>
  <pageSetup paperSize="9" orientation="portrait" horizontalDpi="4294967295" verticalDpi="4294967295" r:id="rId1"/>
  <ignoredErrors>
    <ignoredError sqref="G37:G38 G41 I37:I38 I40:I41"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B39F9-F71B-43F8-9B18-5E9E7EADD93E}">
  <dimension ref="A1:M22"/>
  <sheetViews>
    <sheetView tabSelected="1" zoomScale="115" zoomScaleNormal="115" workbookViewId="0">
      <selection activeCell="D18" sqref="D18"/>
    </sheetView>
  </sheetViews>
  <sheetFormatPr defaultColWidth="8.73046875" defaultRowHeight="14.25" x14ac:dyDescent="0.45"/>
  <cols>
    <col min="1" max="1" width="44" style="8" customWidth="1"/>
    <col min="2" max="2" width="21.73046875" style="8" customWidth="1"/>
    <col min="3" max="3" width="14.73046875" style="8" customWidth="1"/>
    <col min="4" max="4" width="15.73046875" style="8" customWidth="1"/>
    <col min="5" max="5" width="15.265625" style="8" customWidth="1"/>
    <col min="6" max="6" width="14.265625" style="8" bestFit="1" customWidth="1"/>
    <col min="7" max="7" width="14.265625" style="8" customWidth="1"/>
    <col min="8" max="8" width="14.59765625" style="8" customWidth="1"/>
    <col min="9" max="16384" width="8.73046875" style="8"/>
  </cols>
  <sheetData>
    <row r="1" spans="1:8" ht="15.4" x14ac:dyDescent="0.45">
      <c r="A1" s="24" t="s">
        <v>30</v>
      </c>
    </row>
    <row r="3" spans="1:8" ht="17.649999999999999" x14ac:dyDescent="0.5">
      <c r="B3" s="2" t="s">
        <v>1</v>
      </c>
      <c r="C3" s="2"/>
      <c r="D3" s="100"/>
      <c r="E3" s="100"/>
      <c r="F3" s="100"/>
      <c r="G3" s="55"/>
      <c r="H3" s="55"/>
    </row>
    <row r="5" spans="1:8" x14ac:dyDescent="0.45">
      <c r="A5" s="22" t="s">
        <v>0</v>
      </c>
    </row>
    <row r="6" spans="1:8" x14ac:dyDescent="0.45">
      <c r="A6" s="23" t="s">
        <v>49</v>
      </c>
    </row>
    <row r="7" spans="1:8" x14ac:dyDescent="0.45">
      <c r="A7" s="23" t="s">
        <v>31</v>
      </c>
    </row>
    <row r="8" spans="1:8" x14ac:dyDescent="0.45">
      <c r="A8" s="23" t="s">
        <v>53</v>
      </c>
    </row>
    <row r="9" spans="1:8" x14ac:dyDescent="0.45">
      <c r="A9" s="23" t="s">
        <v>46</v>
      </c>
    </row>
    <row r="11" spans="1:8" x14ac:dyDescent="0.45">
      <c r="A11" s="1"/>
      <c r="D11" s="56" t="s">
        <v>32</v>
      </c>
      <c r="E11" s="57">
        <v>49</v>
      </c>
      <c r="F11" s="12"/>
      <c r="G11" s="12"/>
      <c r="H11" s="12"/>
    </row>
    <row r="12" spans="1:8" x14ac:dyDescent="0.45">
      <c r="A12" s="1"/>
      <c r="D12" s="56" t="s">
        <v>48</v>
      </c>
      <c r="E12" s="57">
        <v>4.5</v>
      </c>
      <c r="F12" s="12"/>
      <c r="G12" s="12"/>
      <c r="H12" s="12"/>
    </row>
    <row r="13" spans="1:8" x14ac:dyDescent="0.45">
      <c r="A13" s="1"/>
      <c r="B13" s="1"/>
      <c r="C13" s="1"/>
      <c r="D13" s="13"/>
      <c r="E13" s="13"/>
      <c r="F13" s="14"/>
      <c r="G13" s="14"/>
      <c r="H13" s="14"/>
    </row>
    <row r="14" spans="1:8" s="26" customFormat="1" ht="47.65" customHeight="1" x14ac:dyDescent="0.45">
      <c r="A14" s="25" t="s">
        <v>33</v>
      </c>
      <c r="B14" s="58" t="s">
        <v>34</v>
      </c>
      <c r="C14" s="58" t="s">
        <v>35</v>
      </c>
      <c r="D14" s="59" t="s">
        <v>36</v>
      </c>
      <c r="E14" s="59" t="s">
        <v>37</v>
      </c>
      <c r="F14" s="59" t="s">
        <v>29</v>
      </c>
      <c r="G14" s="59" t="s">
        <v>38</v>
      </c>
    </row>
    <row r="15" spans="1:8" ht="14.65" customHeight="1" x14ac:dyDescent="0.45">
      <c r="A15" s="11" t="s">
        <v>43</v>
      </c>
      <c r="B15" s="60">
        <v>21.2</v>
      </c>
      <c r="C15" s="85">
        <f>'Opgave kostprijsfactor'!F49</f>
        <v>1.6339619769039999</v>
      </c>
      <c r="D15" s="102"/>
      <c r="E15" s="61">
        <f>(B15*C15)+$D$15</f>
        <v>34.639993910364794</v>
      </c>
      <c r="F15" s="62">
        <v>0.55000000000000004</v>
      </c>
      <c r="G15" s="101">
        <f>(E15*F15)+(E17*F17)+E16*F16</f>
        <v>34.346263786591678</v>
      </c>
    </row>
    <row r="16" spans="1:8" ht="14.65" customHeight="1" x14ac:dyDescent="0.45">
      <c r="A16" s="10" t="s">
        <v>44</v>
      </c>
      <c r="B16" s="60">
        <v>21.2</v>
      </c>
      <c r="C16" s="85">
        <f>'Opgave kostprijsfactor'!H49</f>
        <v>1.6178482139759998</v>
      </c>
      <c r="D16" s="103"/>
      <c r="E16" s="61">
        <f>(B16*C16)+$D$15</f>
        <v>34.298382136291195</v>
      </c>
      <c r="F16" s="62">
        <v>0.35</v>
      </c>
      <c r="G16" s="101"/>
    </row>
    <row r="17" spans="1:13" x14ac:dyDescent="0.45">
      <c r="A17" s="10" t="s">
        <v>45</v>
      </c>
      <c r="B17" s="60">
        <v>21.2</v>
      </c>
      <c r="C17" s="85">
        <f>'Opgave kostprijsfactor'!J49</f>
        <v>1.5518082019759998</v>
      </c>
      <c r="D17" s="104"/>
      <c r="E17" s="61">
        <f>(B17*C17)+$D$15</f>
        <v>32.898333881891197</v>
      </c>
      <c r="F17" s="62">
        <v>0.1</v>
      </c>
      <c r="G17" s="101"/>
    </row>
    <row r="19" spans="1:13" ht="14.65" customHeight="1" x14ac:dyDescent="0.45">
      <c r="H19" s="99" t="str">
        <f>IF(G15&gt;E11,"LET OP: U biedt hoger aan dan de maximale Inschrijfprijs. Indien Deelnemer hoger aanbiedt dan de maximale Inschrijfprijs dan wordt de Inschrijving terzijde gelegd en komt Deelnemer niet in aanmerking voor gunning."," ")</f>
        <v xml:space="preserve"> </v>
      </c>
      <c r="I19" s="99"/>
      <c r="J19" s="99"/>
      <c r="K19" s="99"/>
      <c r="L19" s="99"/>
      <c r="M19" s="99"/>
    </row>
    <row r="20" spans="1:13" x14ac:dyDescent="0.45">
      <c r="D20" s="27"/>
      <c r="H20" s="99"/>
      <c r="I20" s="99"/>
      <c r="J20" s="99"/>
      <c r="K20" s="99"/>
      <c r="L20" s="99"/>
      <c r="M20" s="99"/>
    </row>
    <row r="21" spans="1:13" x14ac:dyDescent="0.45">
      <c r="D21" s="27"/>
      <c r="H21" s="99"/>
      <c r="I21" s="99"/>
      <c r="J21" s="99"/>
      <c r="K21" s="99"/>
      <c r="L21" s="99"/>
      <c r="M21" s="99"/>
    </row>
    <row r="22" spans="1:13" x14ac:dyDescent="0.45">
      <c r="D22" s="27"/>
      <c r="H22" s="99"/>
      <c r="I22" s="99"/>
      <c r="J22" s="99"/>
      <c r="K22" s="99"/>
      <c r="L22" s="99"/>
      <c r="M22" s="99"/>
    </row>
  </sheetData>
  <sheetProtection algorithmName="SHA-512" hashValue="iTju+xlU5zfDuV2gP2xCIdtWCnTTdciwReWu8jQi1DkSqMsExFjXdY5tmLkMtYhB0BKBQZnJOcZ4iTI1rU9FxA==" saltValue="lnR7CFquw4bczNylpH5L7Q==" spinCount="100000" sheet="1" objects="1" scenarios="1"/>
  <mergeCells count="4">
    <mergeCell ref="H19:M22"/>
    <mergeCell ref="D3:F3"/>
    <mergeCell ref="G15:G17"/>
    <mergeCell ref="D15:D17"/>
  </mergeCells>
  <conditionalFormatting sqref="G15:G17">
    <cfRule type="cellIs" dxfId="0" priority="1" operator="greaterThan">
      <formula>$E$11</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087DCA67F64E240BFD5BCDAE523EC54" ma:contentTypeVersion="4" ma:contentTypeDescription="Create a new document." ma:contentTypeScope="" ma:versionID="1aa280a82dff5d5b43edfebb576445cf">
  <xsd:schema xmlns:xsd="http://www.w3.org/2001/XMLSchema" xmlns:xs="http://www.w3.org/2001/XMLSchema" xmlns:p="http://schemas.microsoft.com/office/2006/metadata/properties" xmlns:ns2="e95d11d5-3641-4241-9891-dc1e0da19ff9" targetNamespace="http://schemas.microsoft.com/office/2006/metadata/properties" ma:root="true" ma:fieldsID="d66de18fb8dcabc5a6fc71b93c06f2de" ns2:_="">
    <xsd:import namespace="e95d11d5-3641-4241-9891-dc1e0da19ff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5d11d5-3641-4241-9891-dc1e0da19f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4DB8F7-4879-44DE-AD6F-F988A6B871A5}">
  <ds:schemaRefs>
    <ds:schemaRef ds:uri="http://purl.org/dc/terms/"/>
    <ds:schemaRef ds:uri="http://purl.org/dc/dcmitype/"/>
    <ds:schemaRef ds:uri="7a4253ff-60a7-4e15-8fea-7c547079ae75"/>
    <ds:schemaRef ds:uri="http://schemas.microsoft.com/office/2006/documentManagement/types"/>
    <ds:schemaRef ds:uri="http://schemas.microsoft.com/office/infopath/2007/PartnerControls"/>
    <ds:schemaRef ds:uri="http://purl.org/dc/elements/1.1/"/>
    <ds:schemaRef ds:uri="http://www.w3.org/XML/1998/namespace"/>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D2B3EEB4-AC2D-45A1-AA1A-B17A4BAD3112}">
  <ds:schemaRefs>
    <ds:schemaRef ds:uri="http://schemas.microsoft.com/sharepoint/v3/contenttype/forms"/>
  </ds:schemaRefs>
</ds:datastoreItem>
</file>

<file path=customXml/itemProps3.xml><?xml version="1.0" encoding="utf-8"?>
<ds:datastoreItem xmlns:ds="http://schemas.openxmlformats.org/officeDocument/2006/customXml" ds:itemID="{7BE8DED5-B12C-46FE-8BC7-BE62C4D63F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5d11d5-3641-4241-9891-dc1e0da19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34bc368-9746-46ad-9563-c1610235470f}" enabled="1" method="Standard" siteId="{b6851b40-5054-4621-94e9-0e3bb8327c3e}"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Opgave kostprijsfactor</vt:lpstr>
      <vt:lpstr>Opgave bureaumarge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Rémon van Buuren</dc:creator>
  <cp:keywords/>
  <dc:description/>
  <cp:lastModifiedBy>Altena, Dieuwke</cp:lastModifiedBy>
  <cp:revision/>
  <dcterms:created xsi:type="dcterms:W3CDTF">2019-12-02T12:47:05Z</dcterms:created>
  <dcterms:modified xsi:type="dcterms:W3CDTF">2025-05-23T13:13:17Z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0x010100A087DCA67F64E240BFD5BCDAE523EC54</vt:lpwstr>
  </property>
  <property fmtid="{D5CDD505-2E9C-101B-9397-08002B2CF9AE}" pid="3" name="Order">
    <vt:r8>19500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MediaServiceImageTags">
    <vt:lpwstr/>
  </property>
</Properties>
</file>