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:\INKOOP\04 Aanbestedingen\2024 Europese aanbestedingen\2024-05 Leaseauto's (door NIC)\3. Nota van inlichtingen\NVI 3\"/>
    </mc:Choice>
  </mc:AlternateContent>
  <xr:revisionPtr revIDLastSave="0" documentId="8_{DE8D0079-80AF-42E6-8542-604EC64B739D}" xr6:coauthVersionLast="47" xr6:coauthVersionMax="47" xr10:uidLastSave="{00000000-0000-0000-0000-000000000000}"/>
  <workbookProtection workbookAlgorithmName="SHA-512" workbookHashValue="mb81QNgMMJd2zwrRxoMEFcbbmGvAZsrfYX4Mi005yzZNSvXMR5NKZwm5L6vhNY20bjurySZAPkfECNj7zhpr7Q==" workbookSaltValue="9VJeJ1XYbr05nm4VY0BJng==" workbookSpinCount="100000" lockStructure="1"/>
  <bookViews>
    <workbookView xWindow="1128" yWindow="1128" windowWidth="17100" windowHeight="10692" activeTab="1" xr2:uid="{FCA2481C-6A98-4836-9259-C15842367A62}"/>
  </bookViews>
  <sheets>
    <sheet name="Voorblad" sheetId="2" r:id="rId1"/>
    <sheet name="Lease" sheetId="1" r:id="rId2"/>
    <sheet name="Huur" sheetId="3" r:id="rId3"/>
    <sheet name="Overige kosten" sheetId="4" r:id="rId4"/>
    <sheet name="Calculatiematrix categorie 1 A" sheetId="5" r:id="rId5"/>
    <sheet name="Calculatiematrix categorie 1 B" sheetId="7" r:id="rId6"/>
    <sheet name="Calculatiematrix categorie 2 A" sheetId="18" r:id="rId7"/>
    <sheet name="Calculatiematrix categorie 2 B" sheetId="19" r:id="rId8"/>
    <sheet name="Calculatiematrix categorie 3 A" sheetId="28" r:id="rId9"/>
    <sheet name="Calculatiematrix categorie 3 B" sheetId="21" r:id="rId10"/>
    <sheet name="Calculatiematrix categorie 4 A" sheetId="22" r:id="rId11"/>
    <sheet name="Calculatiematrix categorie 4 B" sheetId="23" r:id="rId12"/>
    <sheet name="Calculatiematrix categorie 5 A" sheetId="24" r:id="rId13"/>
    <sheet name="Calculatiematrix categorie 5 B" sheetId="25" r:id="rId14"/>
    <sheet name="Calculatiematrix categorie 6 A" sheetId="29" r:id="rId15"/>
    <sheet name="Calculatiematrix categorie 6 B" sheetId="30" r:id="rId1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3" l="1"/>
  <c r="J18" i="3"/>
  <c r="J19" i="3"/>
  <c r="J20" i="3"/>
  <c r="J21" i="3"/>
  <c r="J22" i="3"/>
  <c r="J17" i="3"/>
  <c r="B28" i="30" l="1"/>
  <c r="B28" i="29"/>
  <c r="B28" i="28"/>
  <c r="D29" i="1"/>
  <c r="E29" i="1"/>
  <c r="F29" i="1"/>
  <c r="G29" i="1"/>
  <c r="H29" i="1"/>
  <c r="I29" i="1"/>
  <c r="J29" i="1"/>
  <c r="K29" i="1"/>
  <c r="L29" i="1"/>
  <c r="M29" i="1"/>
  <c r="C29" i="1"/>
  <c r="B29" i="1"/>
  <c r="B28" i="25"/>
  <c r="B28" i="24"/>
  <c r="B28" i="23"/>
  <c r="B28" i="22"/>
  <c r="B28" i="21"/>
  <c r="B28" i="19"/>
  <c r="B28" i="18"/>
  <c r="B28" i="7"/>
  <c r="B28" i="5"/>
  <c r="J31" i="3"/>
  <c r="E5" i="4" l="1"/>
  <c r="E6" i="4"/>
  <c r="E7" i="4"/>
  <c r="E8" i="4"/>
  <c r="E9" i="4"/>
  <c r="E10" i="4"/>
  <c r="E11" i="4"/>
  <c r="E12" i="4"/>
  <c r="E13" i="4"/>
  <c r="E14" i="4"/>
  <c r="E15" i="4"/>
  <c r="E16" i="4"/>
  <c r="E4" i="4"/>
  <c r="J26" i="3"/>
  <c r="J27" i="3"/>
  <c r="J28" i="3"/>
  <c r="J29" i="3"/>
  <c r="J30" i="3"/>
  <c r="J32" i="3"/>
  <c r="J33" i="3"/>
  <c r="J34" i="3"/>
  <c r="J25" i="3"/>
  <c r="J9" i="3"/>
  <c r="J10" i="3"/>
  <c r="J11" i="3"/>
  <c r="J13" i="3"/>
  <c r="J8" i="3"/>
  <c r="C40" i="1" l="1"/>
  <c r="C64" i="1" s="1"/>
  <c r="B40" i="1"/>
  <c r="B64" i="1" s="1"/>
  <c r="D40" i="1"/>
  <c r="D64" i="1" s="1"/>
  <c r="E40" i="1"/>
  <c r="E64" i="1" s="1"/>
  <c r="F40" i="1"/>
  <c r="F64" i="1" s="1"/>
  <c r="G40" i="1"/>
  <c r="G64" i="1" s="1"/>
  <c r="H40" i="1"/>
  <c r="H64" i="1" s="1"/>
  <c r="I40" i="1"/>
  <c r="I64" i="1" s="1"/>
  <c r="J40" i="1"/>
  <c r="J64" i="1" s="1"/>
  <c r="K40" i="1"/>
  <c r="K64" i="1" s="1"/>
  <c r="L40" i="1"/>
  <c r="L64" i="1" s="1"/>
  <c r="M40" i="1"/>
  <c r="M64" i="1" s="1"/>
  <c r="D39" i="1"/>
  <c r="E39" i="1"/>
  <c r="F39" i="1"/>
  <c r="G39" i="1"/>
  <c r="H39" i="1"/>
  <c r="I39" i="1"/>
  <c r="J39" i="1"/>
  <c r="K39" i="1"/>
  <c r="L39" i="1"/>
  <c r="M39" i="1"/>
  <c r="C39" i="1"/>
  <c r="E18" i="4" l="1"/>
  <c r="E5" i="2" s="1"/>
  <c r="J37" i="3" l="1"/>
  <c r="E4" i="2" s="1"/>
  <c r="D35" i="1" l="1"/>
  <c r="D41" i="1" s="1"/>
  <c r="E35" i="1"/>
  <c r="E41" i="1" s="1"/>
  <c r="F35" i="1"/>
  <c r="F41" i="1" s="1"/>
  <c r="G35" i="1"/>
  <c r="G41" i="1" s="1"/>
  <c r="H35" i="1"/>
  <c r="H41" i="1" s="1"/>
  <c r="I35" i="1"/>
  <c r="I41" i="1" s="1"/>
  <c r="J35" i="1"/>
  <c r="J41" i="1" s="1"/>
  <c r="K35" i="1"/>
  <c r="K41" i="1" s="1"/>
  <c r="L35" i="1"/>
  <c r="L41" i="1" s="1"/>
  <c r="M35" i="1"/>
  <c r="M41" i="1" s="1"/>
  <c r="C35" i="1"/>
  <c r="C41" i="1" s="1"/>
  <c r="B35" i="1"/>
  <c r="B41" i="1" s="1"/>
  <c r="B39" i="1"/>
  <c r="B55" i="1" l="1"/>
  <c r="M55" i="1"/>
  <c r="K55" i="1"/>
  <c r="L55" i="1"/>
  <c r="H55" i="1"/>
  <c r="L66" i="1" l="1"/>
  <c r="L69" i="1" s="1"/>
  <c r="J55" i="1"/>
  <c r="I55" i="1"/>
  <c r="G55" i="1"/>
  <c r="F55" i="1"/>
  <c r="D55" i="1"/>
  <c r="E55" i="1"/>
  <c r="C55" i="1"/>
  <c r="B66" i="1" s="1"/>
  <c r="B69" i="1" s="1"/>
  <c r="D66" i="1" l="1"/>
  <c r="D69" i="1" s="1"/>
  <c r="J66" i="1"/>
  <c r="J69" i="1" s="1"/>
  <c r="F66" i="1"/>
  <c r="F69" i="1" s="1"/>
  <c r="H66" i="1"/>
  <c r="H69" i="1" s="1"/>
  <c r="B71" i="1" l="1"/>
  <c r="E3" i="2" s="1"/>
  <c r="E6" i="2" s="1"/>
</calcChain>
</file>

<file path=xl/sharedStrings.xml><?xml version="1.0" encoding="utf-8"?>
<sst xmlns="http://schemas.openxmlformats.org/spreadsheetml/2006/main" count="305" uniqueCount="196">
  <si>
    <t>Prijzenblad aanbesteding leasevoertuigen Gemeente Leystad</t>
  </si>
  <si>
    <t>Totaalprijs tabblad Lease:</t>
  </si>
  <si>
    <t>Totaalprijs tabblad Huur:</t>
  </si>
  <si>
    <t>Totaalprijs tabblad Overige kosten:</t>
  </si>
  <si>
    <t>INSCHRIJFPRIJS:</t>
  </si>
  <si>
    <t>Naam Inschrijver:</t>
  </si>
  <si>
    <t>Plaats:</t>
  </si>
  <si>
    <t>Datum:</t>
  </si>
  <si>
    <t>Naam tekeningsbevoegde:</t>
  </si>
  <si>
    <t>Functie tekeningsbevoegde:</t>
  </si>
  <si>
    <t>Handtekening:</t>
  </si>
  <si>
    <t>Categorie:</t>
  </si>
  <si>
    <t>Categorie 1: 13x Personenauto's</t>
  </si>
  <si>
    <t>Categorie 3: 2x 1 Handhaving special</t>
  </si>
  <si>
    <t>Categorie 4: 5x Bedrijfsauto reiniging</t>
  </si>
  <si>
    <t>Categorie 5: 3x Handhavingauto's</t>
  </si>
  <si>
    <t>Auto's</t>
  </si>
  <si>
    <t>Auto 1</t>
  </si>
  <si>
    <t>Auto 2</t>
  </si>
  <si>
    <t>Auto 3</t>
  </si>
  <si>
    <t>Auto 4</t>
  </si>
  <si>
    <t>Auto 5</t>
  </si>
  <si>
    <t>Auto 6</t>
  </si>
  <si>
    <t>Auto 7</t>
  </si>
  <si>
    <t>Auto 8</t>
  </si>
  <si>
    <t>Auto 9</t>
  </si>
  <si>
    <t>Auto 10</t>
  </si>
  <si>
    <t>Auto 11</t>
  </si>
  <si>
    <t>Auto 12</t>
  </si>
  <si>
    <t>Merk</t>
  </si>
  <si>
    <t xml:space="preserve">Dacia </t>
  </si>
  <si>
    <t xml:space="preserve">Opel </t>
  </si>
  <si>
    <t>Renault</t>
  </si>
  <si>
    <t xml:space="preserve">Nissan </t>
  </si>
  <si>
    <t>Nissan</t>
  </si>
  <si>
    <t>Model</t>
  </si>
  <si>
    <t>Spring</t>
  </si>
  <si>
    <t>Corsa</t>
  </si>
  <si>
    <t>Kangoo E-tech</t>
  </si>
  <si>
    <t>Townstar</t>
  </si>
  <si>
    <t>Scenic</t>
  </si>
  <si>
    <t>Ayria</t>
  </si>
  <si>
    <t>Uitvoering</t>
  </si>
  <si>
    <t>Type voertuig</t>
  </si>
  <si>
    <t>Personenauto</t>
  </si>
  <si>
    <t>Bestelauto</t>
  </si>
  <si>
    <t>Pick-up</t>
  </si>
  <si>
    <t>Pickup</t>
  </si>
  <si>
    <t>Brandstof</t>
  </si>
  <si>
    <t>Elektriciteit</t>
  </si>
  <si>
    <t>Diesel</t>
  </si>
  <si>
    <t>Looptijd in maanden</t>
  </si>
  <si>
    <t>Kilometrage per jaar</t>
  </si>
  <si>
    <t>Catalogusprijs incl. BTW / BPM</t>
  </si>
  <si>
    <t>BMP bedrag</t>
  </si>
  <si>
    <t>Catalogusprijs excl. BTW / BPM</t>
  </si>
  <si>
    <t>Rest BPM</t>
  </si>
  <si>
    <t>Catalogusprijs excl. BTW / incl. BPM</t>
  </si>
  <si>
    <t>Afleverpakket</t>
  </si>
  <si>
    <t>Diverse accessoires</t>
  </si>
  <si>
    <t>Belettering</t>
  </si>
  <si>
    <t>Signaal verlichting</t>
  </si>
  <si>
    <t>Recycling bijdrage</t>
  </si>
  <si>
    <t>Leges</t>
  </si>
  <si>
    <t>Kosten rijklaar maken</t>
  </si>
  <si>
    <t>Totale investering</t>
  </si>
  <si>
    <t>Rentedatum</t>
  </si>
  <si>
    <t>Rentebasis (%)</t>
  </si>
  <si>
    <t>Renteopslag (%)</t>
  </si>
  <si>
    <t>Rekenrente (totaal %)</t>
  </si>
  <si>
    <t>Restwaarde excl BTW &amp; incl. BPM</t>
  </si>
  <si>
    <t>Afschrijving auto</t>
  </si>
  <si>
    <t xml:space="preserve">Waarvan BPM </t>
  </si>
  <si>
    <t>Houderschapsbelasting</t>
  </si>
  <si>
    <t>WA premie exclusief assurantiebelasting</t>
  </si>
  <si>
    <t>Casco premie exclusief assurantiebelasting</t>
  </si>
  <si>
    <t>SVI (schade verzekering inzittenden)</t>
  </si>
  <si>
    <t>Reparatie en onderhoud</t>
  </si>
  <si>
    <t>Banden all season banden</t>
  </si>
  <si>
    <t>Vervangende auto tijdens onderhoud na 24 uur gelijkwaardige klasse</t>
  </si>
  <si>
    <t xml:space="preserve">Vervangende auto tijdens schade na 2 uur gelijkwaardige klasse </t>
  </si>
  <si>
    <t>Pechhulp 24 uurs dienst</t>
  </si>
  <si>
    <t>Administratiekosten</t>
  </si>
  <si>
    <t>Management-fee</t>
  </si>
  <si>
    <t>Brandstofpas / laadpas / laaddruppel</t>
  </si>
  <si>
    <t>Overige kosten</t>
  </si>
  <si>
    <t>BTW% op BPM afschrijving in factuur (0% of 21%)</t>
  </si>
  <si>
    <t>BTW% op WA premie in factuur (0% of 21%)</t>
  </si>
  <si>
    <t>BTW% op Casco premie in factuur (0% of 21%)</t>
  </si>
  <si>
    <t>Assurantiebelasting op WA premie (0% of 21%)</t>
  </si>
  <si>
    <t>Assurantiebelasting op Casco premie (0% of 21%)</t>
  </si>
  <si>
    <t>Totaal bedrag aan belasting</t>
  </si>
  <si>
    <t>TOTAAL TABBLAD LEASE:</t>
  </si>
  <si>
    <t>Score</t>
  </si>
  <si>
    <t>Voorbeeld voertuig per segment</t>
  </si>
  <si>
    <t>1-7d</t>
  </si>
  <si>
    <t>8-14d</t>
  </si>
  <si>
    <t>15-30d</t>
  </si>
  <si>
    <t>31-90d</t>
  </si>
  <si>
    <t>&gt;90d</t>
  </si>
  <si>
    <t>Voor huurauto's geldt 100km per dag vrij, een eigen risico van €300 per niet verhaalbare schade en €75 bij ruitschade</t>
  </si>
  <si>
    <t>Spoedtoeslag afleveren binnen 4 uur</t>
  </si>
  <si>
    <t>Kosten</t>
  </si>
  <si>
    <t>Per (eenheid)</t>
  </si>
  <si>
    <t>Halen en brengen</t>
  </si>
  <si>
    <t>Rit</t>
  </si>
  <si>
    <t>Administratiekosten tankpas/laadpas</t>
  </si>
  <si>
    <t>Huurperiode</t>
  </si>
  <si>
    <t>Gebeurtenis</t>
  </si>
  <si>
    <t>Kosten voor tussentijdswisslen gelijke klasse</t>
  </si>
  <si>
    <t>No-show bij aflevering/ophalen</t>
  </si>
  <si>
    <t>Ozonbehandeling</t>
  </si>
  <si>
    <t>Aftankkosten bij minimaal volume van 2,5 uur</t>
  </si>
  <si>
    <t>Trekhaak</t>
  </si>
  <si>
    <t>Totaalscore huurtarieven</t>
  </si>
  <si>
    <t>Prijs per</t>
  </si>
  <si>
    <t>Prijs</t>
  </si>
  <si>
    <t>Transport NL</t>
  </si>
  <si>
    <t>Stallingskosten per dag na 30 dagen</t>
  </si>
  <si>
    <t>Dag</t>
  </si>
  <si>
    <t>Afleverpakket nieuw voertuig</t>
  </si>
  <si>
    <t>Voertuig</t>
  </si>
  <si>
    <t>Doorsturen 1e bekeuring</t>
  </si>
  <si>
    <t>Handelling</t>
  </si>
  <si>
    <t>Doorsturen aanmaning</t>
  </si>
  <si>
    <t>Vervangen kentekenplaten</t>
  </si>
  <si>
    <t>Vervangen brandstofpas/laadpas bij verlies</t>
  </si>
  <si>
    <t>Kosten brandstof/elektriciteit contract</t>
  </si>
  <si>
    <t>Kosten missende reservesleutel</t>
  </si>
  <si>
    <t>Kosten ontstickeren personenauto</t>
  </si>
  <si>
    <t>Kosten ontstickeren bedrijfsauto</t>
  </si>
  <si>
    <t>Totaalscore overige kosten</t>
  </si>
  <si>
    <t>Looptijd</t>
  </si>
  <si>
    <t>Inzet</t>
  </si>
  <si>
    <t>Vervangen kentekencard</t>
  </si>
  <si>
    <t>BEV 50kWh Edition 5d</t>
  </si>
  <si>
    <t>Electric 65 Extreme 5d</t>
  </si>
  <si>
    <t>E-Tech 120pk 44kWh L2 advance 4d</t>
  </si>
  <si>
    <t>Kangoo</t>
  </si>
  <si>
    <t>45kWh ACENTA L2 automaat 4d</t>
  </si>
  <si>
    <t>EV87 220 pk long range techno 5d</t>
  </si>
  <si>
    <t>87 kWh ADVANCE 5d</t>
  </si>
  <si>
    <t>Maandelijks leaseprijs totaal (excl. BTW)</t>
  </si>
  <si>
    <t>Kosten ontstickeren pick-up</t>
  </si>
  <si>
    <t>Aantallen</t>
  </si>
  <si>
    <t>Rentebedrag</t>
  </si>
  <si>
    <t>Toyota</t>
  </si>
  <si>
    <t>Hilux</t>
  </si>
  <si>
    <t>2.4 D4D Double cabin VAN, challanger, 4WD automaat</t>
  </si>
  <si>
    <t>Master Pick-up</t>
  </si>
  <si>
    <t>Categorie 1: Personenauto's (Dacia Spring Electric 65 Extreme 5d)</t>
  </si>
  <si>
    <t xml:space="preserve">Categorie 1: Personenauto's (Opel Corsa BEV 50kWh Edition 5d) </t>
  </si>
  <si>
    <t xml:space="preserve">Categorie 3: Handhaving special (Toyota Hilux 2.4 D4D Double cabin VAN, challanger, 4WD automaat) </t>
  </si>
  <si>
    <t xml:space="preserve">Categorie 4: Bedrijfsauto reiniging (Renault Kangoo E-Tech 120pk 44kWh L2 advance 4d) </t>
  </si>
  <si>
    <t xml:space="preserve">Categorie 4: Bedrijfsauto reiniging (Nissan Townstar 45kWh ACENTA L2 automaat 4d) </t>
  </si>
  <si>
    <t xml:space="preserve">Categorie 5: Handhavingauto's (Renault Scenic EV87 220 pk long range techno 5d) </t>
  </si>
  <si>
    <t xml:space="preserve">Categorie 5: Handhavingauto's (Nissan Ayria 87 kWh ADVANCE 5d) </t>
  </si>
  <si>
    <t>Inrichting</t>
  </si>
  <si>
    <t xml:space="preserve"> E-tech 100% electric 140pk long range T35 L2h1</t>
  </si>
  <si>
    <t>Opel</t>
  </si>
  <si>
    <t>Movano Pick-up</t>
  </si>
  <si>
    <t>Electric 110 KW CC open laadback 3.5T L3h1</t>
  </si>
  <si>
    <t>Categorie 6: 3x Bestelwagen pick-up</t>
  </si>
  <si>
    <t xml:space="preserve">Categorie 6: Bestelwagen pick-up (Renault Master Pick-up   E-tech 100% electric 140pk long range T35 L2h1) </t>
  </si>
  <si>
    <t>Categorie 6: Bestelwagen pick-up (Opel Movano Pick-up Electric 110 KW CC open laadback 3.5T L3h1)</t>
  </si>
  <si>
    <t>Categorie 2: 12x  Bedrijfsauto's</t>
  </si>
  <si>
    <t xml:space="preserve">Categorie 2: Bedrijfsauto's (Renault Kangoo E-Tech 120pk 44kWh L2 advance 4d) </t>
  </si>
  <si>
    <t xml:space="preserve">Categorie 2: Bedrijfsauto's (Nissan Townstar 45kWh ACENTA L2 automaat 4d) </t>
  </si>
  <si>
    <t>Rit (100 KM)</t>
  </si>
  <si>
    <t>Categorie 1: Personenauto's</t>
  </si>
  <si>
    <t>Categorie 2: Bedrijfsauto's</t>
  </si>
  <si>
    <t>Categorie 3: Handhaving special</t>
  </si>
  <si>
    <t>Categorie 4: Bedrijfsauto reiniging</t>
  </si>
  <si>
    <t>Categorie 5: Handhavingsauto's</t>
  </si>
  <si>
    <t>Categorie 6: Bestelwagen pick-up</t>
  </si>
  <si>
    <t>Gemiddeld leasetarief per maand</t>
  </si>
  <si>
    <t>Totaalprijs per maand</t>
  </si>
  <si>
    <r>
      <rPr>
        <b/>
        <sz val="11"/>
        <color theme="1"/>
        <rFont val="Aptos Narrow"/>
        <family val="2"/>
        <scheme val="minor"/>
      </rPr>
      <t>Invulinstructie:</t>
    </r>
    <r>
      <rPr>
        <sz val="11"/>
        <color theme="1"/>
        <rFont val="Aptos Narrow"/>
        <family val="2"/>
        <scheme val="minor"/>
      </rPr>
      <t xml:space="preserve">
- Inschrijver vult enkel de </t>
    </r>
    <r>
      <rPr>
        <b/>
        <sz val="11"/>
        <color theme="1"/>
        <rFont val="Aptos Narrow"/>
        <family val="2"/>
        <scheme val="minor"/>
      </rPr>
      <t>geel gearceerde cellen</t>
    </r>
    <r>
      <rPr>
        <sz val="11"/>
        <color theme="1"/>
        <rFont val="Aptos Narrow"/>
        <family val="2"/>
        <scheme val="minor"/>
      </rPr>
      <t xml:space="preserve"> in;
- Het doen van aanpassingen aan dit prijzenblad leidt tot uitsluiting van de procedure;
- De gehanteerde tarieven dienen marktconform te zijn.</t>
    </r>
  </si>
  <si>
    <t>Rentebasis (naam, inclusief aantal jaar, bijvoorbeeld 3-maands Euribor)</t>
  </si>
  <si>
    <t>In- en uitbouw blackbox</t>
  </si>
  <si>
    <t>Extra reiniging</t>
  </si>
  <si>
    <t>Per dag</t>
  </si>
  <si>
    <t>Per KM</t>
  </si>
  <si>
    <r>
      <rPr>
        <b/>
        <sz val="11"/>
        <color theme="1"/>
        <rFont val="Aptos Narrow"/>
        <family val="2"/>
        <scheme val="minor"/>
      </rPr>
      <t>Invulinstructie:</t>
    </r>
    <r>
      <rPr>
        <sz val="11"/>
        <color theme="1"/>
        <rFont val="Aptos Narrow"/>
        <family val="2"/>
        <scheme val="minor"/>
      </rPr>
      <t xml:space="preserve">
- Inschrijver vult enkel de </t>
    </r>
    <r>
      <rPr>
        <b/>
        <sz val="11"/>
        <color theme="1"/>
        <rFont val="Aptos Narrow"/>
        <family val="2"/>
        <scheme val="minor"/>
      </rPr>
      <t>geel gearceerde cellen</t>
    </r>
    <r>
      <rPr>
        <sz val="11"/>
        <color theme="1"/>
        <rFont val="Aptos Narrow"/>
        <family val="2"/>
        <scheme val="minor"/>
      </rPr>
      <t xml:space="preserve"> in;
- Het doen van aanpassingen aan dit prijzenblad leidt tot uitsluiting van de procedure;
- Genoemde aantallen zijn indicatief. Inschrijven kan zich hier geen rechten aan ontlenen;
- Inschrijver vult de cellen in die van toepassing zijn op het uitgevraagde voertuig;
- De gehanteerde tarieven dienen marktconform te zijn.</t>
    </r>
  </si>
  <si>
    <r>
      <rPr>
        <b/>
        <sz val="11"/>
        <color theme="1"/>
        <rFont val="Aptos Narrow"/>
        <family val="2"/>
        <scheme val="minor"/>
      </rPr>
      <t>Invulinstructie:</t>
    </r>
    <r>
      <rPr>
        <sz val="11"/>
        <color theme="1"/>
        <rFont val="Aptos Narrow"/>
        <family val="2"/>
        <scheme val="minor"/>
      </rPr>
      <t xml:space="preserve">
- Inschrijver vult enkel de </t>
    </r>
    <r>
      <rPr>
        <b/>
        <sz val="11"/>
        <color theme="1"/>
        <rFont val="Aptos Narrow"/>
        <family val="2"/>
        <scheme val="minor"/>
      </rPr>
      <t>geel gearceerde cellen</t>
    </r>
    <r>
      <rPr>
        <sz val="11"/>
        <color theme="1"/>
        <rFont val="Aptos Narrow"/>
        <family val="2"/>
        <scheme val="minor"/>
      </rPr>
      <t xml:space="preserve"> in en de groen gearceerde cel;
- Het doen van aanpassingen aan dit prijzenblad leidt tot uitsluiting van de procedure;
- Inschrijver vult de cellen in die van toepassing zijn op het uitgevraagde voertuig;
- De gehanteerde tarieven dienen marktconform te zijn.</t>
    </r>
  </si>
  <si>
    <r>
      <rPr>
        <b/>
        <sz val="11"/>
        <color theme="1"/>
        <rFont val="Aptos Narrow"/>
        <family val="2"/>
        <scheme val="minor"/>
      </rPr>
      <t>Invulinstructie:</t>
    </r>
    <r>
      <rPr>
        <sz val="11"/>
        <color theme="1"/>
        <rFont val="Aptos Narrow"/>
        <family val="2"/>
        <scheme val="minor"/>
      </rPr>
      <t xml:space="preserve">
- Inschrijver vult enkel de</t>
    </r>
    <r>
      <rPr>
        <b/>
        <sz val="11"/>
        <color theme="1"/>
        <rFont val="Aptos Narrow"/>
        <family val="2"/>
        <scheme val="minor"/>
      </rPr>
      <t xml:space="preserve"> geel gearceerde cellen</t>
    </r>
    <r>
      <rPr>
        <sz val="11"/>
        <color theme="1"/>
        <rFont val="Aptos Narrow"/>
        <family val="2"/>
        <scheme val="minor"/>
      </rPr>
      <t xml:space="preserve"> in en de groen gearceerde cel;
- Het doen van aanpassingen aan dit prijzenblad leidt tot uitsluiting van de procedure;
- Inschrijver vult de cellen in die van toepassing zijn op het uitgevraagde voertuig;
- De gehanteerde tarieven dienen marktconform te zijn.</t>
    </r>
  </si>
  <si>
    <r>
      <rPr>
        <b/>
        <sz val="11"/>
        <color theme="1"/>
        <rFont val="Aptos Narrow"/>
        <family val="2"/>
        <scheme val="minor"/>
      </rPr>
      <t>Invulinstructie:</t>
    </r>
    <r>
      <rPr>
        <sz val="11"/>
        <color theme="1"/>
        <rFont val="Aptos Narrow"/>
        <family val="2"/>
        <scheme val="minor"/>
      </rPr>
      <t xml:space="preserve">
- Inschrijver vult enkel de </t>
    </r>
    <r>
      <rPr>
        <b/>
        <sz val="11"/>
        <color theme="1"/>
        <rFont val="Aptos Narrow"/>
        <family val="2"/>
        <scheme val="minor"/>
      </rPr>
      <t xml:space="preserve">geel gearceerde cellen </t>
    </r>
    <r>
      <rPr>
        <sz val="11"/>
        <color theme="1"/>
        <rFont val="Aptos Narrow"/>
        <family val="2"/>
        <scheme val="minor"/>
      </rPr>
      <t>in en de groen gearceerde cel;
- Het doen van aanpassingen aan dit prijzenblad leidt tot uitsluiting van de procedure;
- Inschrijver vult de cellen in die van toepassing zijn op het uitgevraagde voertuig;
- De gehanteerde tarieven dienen marktconform te zijn.</t>
    </r>
  </si>
  <si>
    <t xml:space="preserve">Categorie 3: Handhaving special (Renault Trafic, DC L2 Advance 150 PK, EDC Automaat) </t>
  </si>
  <si>
    <t>Trafic</t>
  </si>
  <si>
    <t>DC L2 Advance 150 PK, EDC Automaat</t>
  </si>
  <si>
    <t>Bestelbus dubbel cabine</t>
  </si>
  <si>
    <t>Inkoopkorting/dealerkorting</t>
  </si>
  <si>
    <t>Meerpijs per KM voor KM's boven de 100 KM vrij per dag</t>
  </si>
  <si>
    <t>All-seasonbanden met het sneeuwvloksymbool</t>
  </si>
  <si>
    <r>
      <rPr>
        <b/>
        <sz val="11"/>
        <color theme="1"/>
        <rFont val="Aptos Narrow"/>
        <family val="2"/>
        <scheme val="minor"/>
      </rPr>
      <t xml:space="preserve">Invulinstructie:
</t>
    </r>
    <r>
      <rPr>
        <sz val="11"/>
        <color theme="1"/>
        <rFont val="Aptos Narrow"/>
        <family val="2"/>
        <scheme val="minor"/>
      </rPr>
      <t xml:space="preserve">- Dit prijzenblad bevat zestien (16) tabbladen. Inschrijver dient </t>
    </r>
    <r>
      <rPr>
        <b/>
        <sz val="11"/>
        <color theme="1"/>
        <rFont val="Aptos Narrow"/>
        <family val="2"/>
        <scheme val="minor"/>
      </rPr>
      <t xml:space="preserve">alle geel gearceerde cellen </t>
    </r>
    <r>
      <rPr>
        <sz val="11"/>
        <color theme="1"/>
        <rFont val="Aptos Narrow"/>
        <family val="2"/>
        <scheme val="minor"/>
      </rPr>
      <t xml:space="preserve">in de zestien (16) tabbladen in te vullen;
- Inschrijver vult enkel de </t>
    </r>
    <r>
      <rPr>
        <b/>
        <sz val="11"/>
        <color theme="1"/>
        <rFont val="Aptos Narrow"/>
        <family val="2"/>
        <scheme val="minor"/>
      </rPr>
      <t>geel gearceerde celle</t>
    </r>
    <r>
      <rPr>
        <sz val="11"/>
        <color theme="1"/>
        <rFont val="Aptos Narrow"/>
        <family val="2"/>
        <scheme val="minor"/>
      </rPr>
      <t xml:space="preserve">n in;
- Het doen van aanpassingen aan dit prijzenblad leidt tot uitsluiting van de procedure;
- Inschrijvers mogen (per item/eenheid) geen prijzen indienen die de gunningsystematiek manipuleren c.q. verstoren. 
- Inschrijvers dienen per item/ eenheid een op zichzelf beschouwd realistische prijs aan te bieden. Ten aanzien van de volgende prijzen bestaat het vermoeden dat deze onrealistisch zijn:
  • negatieve prijzen;  
  • abnormaal lage prijzen. </t>
    </r>
  </si>
  <si>
    <t>* Het tarief voor all-seasonbanden bevat minimaal alle kosten voor het leveren, monteren, balanceren en het periodiek wisselen. Extra kosten kunnen niet bij Opdrachtgever in rekening worden gebracht.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</si>
</sst>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8" borderId="2" xfId="0" applyFill="1" applyBorder="1"/>
    <xf numFmtId="0" fontId="0" fillId="8" borderId="2" xfId="0" applyFill="1" applyBorder="1" applyAlignment="1">
      <alignment horizontal="center"/>
    </xf>
    <xf numFmtId="3" fontId="0" fillId="8" borderId="2" xfId="0" applyNumberFormat="1" applyFill="1" applyBorder="1" applyAlignment="1">
      <alignment horizontal="center"/>
    </xf>
    <xf numFmtId="14" fontId="0" fillId="8" borderId="2" xfId="0" applyNumberFormat="1" applyFill="1" applyBorder="1" applyAlignment="1">
      <alignment horizontal="left"/>
    </xf>
    <xf numFmtId="0" fontId="2" fillId="8" borderId="2" xfId="0" applyFont="1" applyFill="1" applyBorder="1"/>
    <xf numFmtId="0" fontId="1" fillId="8" borderId="2" xfId="0" applyFont="1" applyFill="1" applyBorder="1"/>
    <xf numFmtId="0" fontId="0" fillId="4" borderId="5" xfId="0" applyFill="1" applyBorder="1"/>
    <xf numFmtId="0" fontId="0" fillId="4" borderId="4" xfId="0" applyFill="1" applyBorder="1"/>
    <xf numFmtId="10" fontId="0" fillId="8" borderId="2" xfId="0" applyNumberFormat="1" applyFill="1" applyBorder="1" applyAlignment="1">
      <alignment horizontal="left"/>
    </xf>
    <xf numFmtId="0" fontId="0" fillId="8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 readingOrder="1"/>
    </xf>
    <xf numFmtId="8" fontId="0" fillId="8" borderId="2" xfId="0" applyNumberFormat="1" applyFill="1" applyBorder="1" applyAlignment="1">
      <alignment horizontal="left"/>
    </xf>
    <xf numFmtId="164" fontId="0" fillId="8" borderId="2" xfId="0" applyNumberFormat="1" applyFill="1" applyBorder="1" applyAlignment="1">
      <alignment horizontal="left"/>
    </xf>
    <xf numFmtId="164" fontId="0" fillId="6" borderId="2" xfId="0" applyNumberFormat="1" applyFill="1" applyBorder="1" applyAlignment="1">
      <alignment horizontal="left"/>
    </xf>
    <xf numFmtId="0" fontId="0" fillId="4" borderId="14" xfId="0" applyFill="1" applyBorder="1"/>
    <xf numFmtId="0" fontId="1" fillId="8" borderId="2" xfId="0" applyFont="1" applyFill="1" applyBorder="1" applyAlignment="1">
      <alignment horizontal="center"/>
    </xf>
    <xf numFmtId="0" fontId="0" fillId="8" borderId="6" xfId="0" applyFill="1" applyBorder="1"/>
    <xf numFmtId="0" fontId="0" fillId="8" borderId="6" xfId="0" applyFill="1" applyBorder="1" applyAlignment="1">
      <alignment horizontal="center"/>
    </xf>
    <xf numFmtId="0" fontId="0" fillId="2" borderId="3" xfId="0" applyFill="1" applyBorder="1" applyAlignment="1">
      <alignment vertical="top" wrapText="1"/>
    </xf>
    <xf numFmtId="0" fontId="0" fillId="2" borderId="3" xfId="0" applyFill="1" applyBorder="1" applyAlignment="1">
      <alignment horizontal="center"/>
    </xf>
    <xf numFmtId="0" fontId="1" fillId="8" borderId="2" xfId="0" applyFont="1" applyFill="1" applyBorder="1" applyAlignment="1">
      <alignment horizontal="left" vertical="center"/>
    </xf>
    <xf numFmtId="0" fontId="0" fillId="8" borderId="9" xfId="0" applyFill="1" applyBorder="1"/>
    <xf numFmtId="0" fontId="1" fillId="8" borderId="11" xfId="0" applyFont="1" applyFill="1" applyBorder="1"/>
    <xf numFmtId="0" fontId="1" fillId="8" borderId="2" xfId="0" applyFont="1" applyFill="1" applyBorder="1" applyAlignment="1">
      <alignment horizontal="center" vertical="top"/>
    </xf>
    <xf numFmtId="0" fontId="0" fillId="8" borderId="2" xfId="0" applyFill="1" applyBorder="1" applyAlignment="1">
      <alignment vertical="top" wrapText="1"/>
    </xf>
    <xf numFmtId="0" fontId="0" fillId="8" borderId="3" xfId="0" applyFill="1" applyBorder="1" applyAlignment="1">
      <alignment vertical="top" wrapText="1"/>
    </xf>
    <xf numFmtId="0" fontId="0" fillId="8" borderId="3" xfId="0" applyFill="1" applyBorder="1" applyAlignment="1">
      <alignment vertical="top"/>
    </xf>
    <xf numFmtId="164" fontId="0" fillId="8" borderId="15" xfId="0" applyNumberFormat="1" applyFill="1" applyBorder="1" applyAlignment="1">
      <alignment horizontal="left"/>
    </xf>
    <xf numFmtId="164" fontId="0" fillId="8" borderId="3" xfId="0" applyNumberFormat="1" applyFill="1" applyBorder="1" applyAlignment="1">
      <alignment horizontal="left"/>
    </xf>
    <xf numFmtId="0" fontId="0" fillId="8" borderId="4" xfId="0" applyFill="1" applyBorder="1"/>
    <xf numFmtId="164" fontId="0" fillId="8" borderId="14" xfId="0" applyNumberFormat="1" applyFill="1" applyBorder="1" applyAlignment="1">
      <alignment horizontal="left"/>
    </xf>
    <xf numFmtId="8" fontId="0" fillId="6" borderId="2" xfId="0" applyNumberFormat="1" applyFill="1" applyBorder="1" applyAlignment="1">
      <alignment horizontal="left"/>
    </xf>
    <xf numFmtId="0" fontId="1" fillId="4" borderId="3" xfId="0" applyFont="1" applyFill="1" applyBorder="1" applyAlignment="1">
      <alignment vertical="center" wrapText="1"/>
    </xf>
    <xf numFmtId="0" fontId="1" fillId="8" borderId="3" xfId="0" applyFont="1" applyFill="1" applyBorder="1" applyAlignment="1">
      <alignment vertical="top"/>
    </xf>
    <xf numFmtId="0" fontId="0" fillId="3" borderId="3" xfId="0" applyFill="1" applyBorder="1" applyAlignment="1" applyProtection="1">
      <alignment horizontal="left" vertical="top"/>
      <protection locked="0"/>
    </xf>
    <xf numFmtId="164" fontId="0" fillId="3" borderId="2" xfId="0" applyNumberFormat="1" applyFill="1" applyBorder="1" applyAlignment="1" applyProtection="1">
      <alignment horizontal="left"/>
      <protection locked="0"/>
    </xf>
    <xf numFmtId="10" fontId="0" fillId="3" borderId="2" xfId="0" applyNumberFormat="1" applyFill="1" applyBorder="1" applyAlignment="1" applyProtection="1">
      <alignment horizontal="left"/>
      <protection locked="0"/>
    </xf>
    <xf numFmtId="8" fontId="0" fillId="3" borderId="2" xfId="0" applyNumberFormat="1" applyFill="1" applyBorder="1" applyAlignment="1" applyProtection="1">
      <alignment horizontal="left"/>
      <protection locked="0"/>
    </xf>
    <xf numFmtId="164" fontId="0" fillId="6" borderId="2" xfId="0" applyNumberFormat="1" applyFill="1" applyBorder="1" applyAlignment="1" applyProtection="1">
      <alignment horizontal="left"/>
      <protection locked="0"/>
    </xf>
    <xf numFmtId="0" fontId="0" fillId="7" borderId="2" xfId="0" applyFill="1" applyBorder="1" applyAlignment="1">
      <alignment horizontal="center" vertical="center"/>
    </xf>
    <xf numFmtId="3" fontId="0" fillId="7" borderId="2" xfId="0" applyNumberFormat="1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left"/>
      <protection locked="0"/>
    </xf>
    <xf numFmtId="0" fontId="1" fillId="8" borderId="9" xfId="0" applyFont="1" applyFill="1" applyBorder="1" applyAlignment="1">
      <alignment horizontal="center" vertical="top"/>
    </xf>
    <xf numFmtId="0" fontId="0" fillId="0" borderId="13" xfId="0" applyBorder="1"/>
    <xf numFmtId="0" fontId="0" fillId="8" borderId="4" xfId="0" applyFill="1" applyBorder="1" applyAlignment="1">
      <alignment horizontal="left" vertical="top" wrapText="1"/>
    </xf>
    <xf numFmtId="0" fontId="0" fillId="8" borderId="14" xfId="0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8" xfId="0" applyBorder="1" applyAlignment="1">
      <alignment horizontal="center"/>
    </xf>
    <xf numFmtId="164" fontId="0" fillId="6" borderId="7" xfId="0" applyNumberFormat="1" applyFill="1" applyBorder="1" applyAlignment="1">
      <alignment horizontal="center"/>
    </xf>
    <xf numFmtId="164" fontId="0" fillId="6" borderId="8" xfId="0" applyNumberFormat="1" applyFill="1" applyBorder="1" applyAlignment="1">
      <alignment horizontal="center"/>
    </xf>
    <xf numFmtId="164" fontId="0" fillId="6" borderId="12" xfId="0" applyNumberFormat="1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6" borderId="7" xfId="0" applyNumberFormat="1" applyFill="1" applyBorder="1" applyAlignment="1">
      <alignment horizontal="left" vertical="top"/>
    </xf>
    <xf numFmtId="164" fontId="0" fillId="6" borderId="8" xfId="0" applyNumberFormat="1" applyFill="1" applyBorder="1" applyAlignment="1">
      <alignment horizontal="left" vertical="top"/>
    </xf>
    <xf numFmtId="0" fontId="1" fillId="12" borderId="3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164" fontId="0" fillId="3" borderId="2" xfId="0" applyNumberFormat="1" applyFill="1" applyBorder="1" applyAlignment="1" applyProtection="1">
      <alignment horizontal="left"/>
      <protection locked="0"/>
    </xf>
    <xf numFmtId="0" fontId="1" fillId="0" borderId="1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16" xfId="0" applyBorder="1" applyAlignment="1">
      <alignment horizontal="center"/>
    </xf>
    <xf numFmtId="0" fontId="1" fillId="8" borderId="7" xfId="0" applyFont="1" applyFill="1" applyBorder="1" applyAlignment="1">
      <alignment horizontal="left" vertical="top"/>
    </xf>
    <xf numFmtId="0" fontId="1" fillId="8" borderId="8" xfId="0" applyFont="1" applyFill="1" applyBorder="1" applyAlignment="1">
      <alignment horizontal="left" vertical="top"/>
    </xf>
    <xf numFmtId="0" fontId="1" fillId="8" borderId="12" xfId="0" applyFont="1" applyFill="1" applyBorder="1" applyAlignment="1">
      <alignment horizontal="left" vertical="top"/>
    </xf>
    <xf numFmtId="0" fontId="3" fillId="8" borderId="7" xfId="0" applyFont="1" applyFill="1" applyBorder="1" applyAlignment="1">
      <alignment horizontal="left"/>
    </xf>
    <xf numFmtId="0" fontId="3" fillId="8" borderId="8" xfId="0" applyFont="1" applyFill="1" applyBorder="1" applyAlignment="1">
      <alignment horizontal="left"/>
    </xf>
    <xf numFmtId="0" fontId="3" fillId="8" borderId="12" xfId="0" applyFont="1" applyFill="1" applyBorder="1" applyAlignment="1">
      <alignment horizontal="left"/>
    </xf>
    <xf numFmtId="0" fontId="0" fillId="0" borderId="17" xfId="0" applyBorder="1" applyAlignment="1">
      <alignment horizontal="center"/>
    </xf>
    <xf numFmtId="0" fontId="3" fillId="8" borderId="7" xfId="0" applyFont="1" applyFill="1" applyBorder="1" applyAlignment="1">
      <alignment horizontal="left" vertical="top"/>
    </xf>
    <xf numFmtId="0" fontId="3" fillId="8" borderId="8" xfId="0" applyFont="1" applyFill="1" applyBorder="1" applyAlignment="1">
      <alignment horizontal="left" vertical="top"/>
    </xf>
    <xf numFmtId="0" fontId="3" fillId="8" borderId="12" xfId="0" applyFont="1" applyFill="1" applyBorder="1" applyAlignment="1">
      <alignment horizontal="left" vertical="top"/>
    </xf>
    <xf numFmtId="0" fontId="1" fillId="8" borderId="7" xfId="0" applyFont="1" applyFill="1" applyBorder="1" applyAlignment="1">
      <alignment horizontal="left"/>
    </xf>
    <xf numFmtId="0" fontId="1" fillId="8" borderId="8" xfId="0" applyFont="1" applyFill="1" applyBorder="1" applyAlignment="1">
      <alignment horizontal="left"/>
    </xf>
    <xf numFmtId="0" fontId="1" fillId="8" borderId="12" xfId="0" applyFont="1" applyFill="1" applyBorder="1" applyAlignment="1">
      <alignment horizontal="left"/>
    </xf>
    <xf numFmtId="0" fontId="1" fillId="13" borderId="16" xfId="0" applyFont="1" applyFill="1" applyBorder="1" applyAlignment="1">
      <alignment horizontal="center" vertical="center"/>
    </xf>
    <xf numFmtId="0" fontId="1" fillId="13" borderId="0" xfId="0" applyFont="1" applyFill="1" applyAlignment="1">
      <alignment horizontal="center" vertical="center"/>
    </xf>
    <xf numFmtId="0" fontId="0" fillId="8" borderId="16" xfId="0" applyFill="1" applyBorder="1" applyAlignment="1">
      <alignment horizontal="left" vertical="top" wrapText="1"/>
    </xf>
    <xf numFmtId="0" fontId="0" fillId="8" borderId="0" xfId="0" applyFill="1" applyAlignment="1">
      <alignment horizontal="left" vertical="top" wrapText="1"/>
    </xf>
    <xf numFmtId="0" fontId="1" fillId="8" borderId="9" xfId="0" applyFont="1" applyFill="1" applyBorder="1" applyAlignment="1">
      <alignment horizontal="center" vertical="center" textRotation="90" readingOrder="1"/>
    </xf>
    <xf numFmtId="0" fontId="1" fillId="8" borderId="10" xfId="0" applyFont="1" applyFill="1" applyBorder="1" applyAlignment="1">
      <alignment horizontal="center" vertical="center" textRotation="90" readingOrder="1"/>
    </xf>
    <xf numFmtId="0" fontId="1" fillId="8" borderId="6" xfId="0" applyFont="1" applyFill="1" applyBorder="1" applyAlignment="1">
      <alignment horizontal="center" vertical="center" textRotation="90" readingOrder="1"/>
    </xf>
    <xf numFmtId="0" fontId="1" fillId="8" borderId="7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12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8" borderId="17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9" borderId="16" xfId="0" applyFont="1" applyFill="1" applyBorder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0" borderId="16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11" borderId="16" xfId="0" applyFont="1" applyFill="1" applyBorder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1" fillId="12" borderId="16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951BC-E829-48BF-B51C-19A08FE39DEB}">
  <dimension ref="A1:AC39"/>
  <sheetViews>
    <sheetView topLeftCell="A4" zoomScale="91" zoomScaleNormal="100" workbookViewId="0">
      <selection sqref="A1:B1"/>
    </sheetView>
  </sheetViews>
  <sheetFormatPr defaultRowHeight="14.4" x14ac:dyDescent="0.3"/>
  <cols>
    <col min="1" max="1" width="32.44140625" customWidth="1"/>
    <col min="2" max="2" width="54.44140625" customWidth="1"/>
    <col min="3" max="3" width="10.5546875" customWidth="1"/>
    <col min="4" max="4" width="16.6640625" customWidth="1"/>
    <col min="5" max="5" width="27.6640625" customWidth="1"/>
  </cols>
  <sheetData>
    <row r="1" spans="1:29" ht="172.5" customHeight="1" thickBot="1" x14ac:dyDescent="0.35">
      <c r="A1" s="46" t="s">
        <v>194</v>
      </c>
      <c r="B1" s="47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</row>
    <row r="2" spans="1:29" ht="15" thickBot="1" x14ac:dyDescent="0.35">
      <c r="A2" s="9" t="s">
        <v>0</v>
      </c>
      <c r="B2" s="8"/>
      <c r="C2" s="8"/>
      <c r="D2" s="8"/>
      <c r="E2" s="16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</row>
    <row r="3" spans="1:29" ht="16.5" customHeight="1" thickBot="1" x14ac:dyDescent="0.35">
      <c r="A3" s="28" t="s">
        <v>1</v>
      </c>
      <c r="B3" s="48"/>
      <c r="C3" s="48"/>
      <c r="D3" s="48"/>
      <c r="E3" s="30">
        <f>Lease!B71</f>
        <v>26844.126250000001</v>
      </c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</row>
    <row r="4" spans="1:29" ht="16.5" customHeight="1" thickBot="1" x14ac:dyDescent="0.35">
      <c r="A4" s="28" t="s">
        <v>2</v>
      </c>
      <c r="B4" s="49"/>
      <c r="C4" s="49"/>
      <c r="D4" s="49"/>
      <c r="E4" s="30">
        <f>Huur!J37</f>
        <v>0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</row>
    <row r="5" spans="1:29" ht="16.5" customHeight="1" thickBot="1" x14ac:dyDescent="0.35">
      <c r="A5" s="28" t="s">
        <v>3</v>
      </c>
      <c r="B5" s="49"/>
      <c r="C5" s="49"/>
      <c r="D5" s="49"/>
      <c r="E5" s="29">
        <f>'Overige kosten'!E18</f>
        <v>0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</row>
    <row r="6" spans="1:29" ht="15" thickBot="1" x14ac:dyDescent="0.35">
      <c r="A6" s="50"/>
      <c r="B6" s="50"/>
      <c r="C6" s="50"/>
      <c r="D6" s="31" t="s">
        <v>4</v>
      </c>
      <c r="E6" s="32">
        <f>E3+E4+E5</f>
        <v>26844.126250000001</v>
      </c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</row>
    <row r="7" spans="1:29" ht="15" thickBot="1" x14ac:dyDescent="0.35">
      <c r="A7" s="50"/>
      <c r="B7" s="50"/>
      <c r="C7" s="50"/>
      <c r="D7" s="50"/>
      <c r="E7" s="50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ht="44.25" customHeight="1" thickBot="1" x14ac:dyDescent="0.35">
      <c r="A8" s="35" t="s">
        <v>5</v>
      </c>
      <c r="B8" s="36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</row>
    <row r="9" spans="1:29" ht="44.25" customHeight="1" thickBot="1" x14ac:dyDescent="0.35">
      <c r="A9" s="35" t="s">
        <v>6</v>
      </c>
      <c r="B9" s="36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</row>
    <row r="10" spans="1:29" ht="44.25" customHeight="1" thickBot="1" x14ac:dyDescent="0.35">
      <c r="A10" s="35" t="s">
        <v>7</v>
      </c>
      <c r="B10" s="36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</row>
    <row r="11" spans="1:29" ht="22.5" customHeight="1" thickBot="1" x14ac:dyDescent="0.35">
      <c r="A11" s="35" t="s">
        <v>8</v>
      </c>
      <c r="B11" s="36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</row>
    <row r="12" spans="1:29" ht="22.5" customHeight="1" thickBot="1" x14ac:dyDescent="0.35">
      <c r="A12" s="35" t="s">
        <v>9</v>
      </c>
      <c r="B12" s="36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</row>
    <row r="13" spans="1:29" ht="73.5" customHeight="1" thickBot="1" x14ac:dyDescent="0.35">
      <c r="A13" s="35" t="s">
        <v>10</v>
      </c>
      <c r="B13" s="36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</row>
    <row r="14" spans="1:29" x14ac:dyDescent="0.3">
      <c r="A14" s="50"/>
      <c r="B14" s="50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</row>
    <row r="15" spans="1:29" x14ac:dyDescent="0.3">
      <c r="A15" s="50"/>
      <c r="B15" s="50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</row>
    <row r="16" spans="1:29" x14ac:dyDescent="0.3">
      <c r="A16" s="50"/>
      <c r="B16" s="50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</row>
    <row r="17" spans="1:29" x14ac:dyDescent="0.3">
      <c r="A17" s="50"/>
      <c r="B17" s="50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</row>
    <row r="18" spans="1:29" x14ac:dyDescent="0.3">
      <c r="A18" s="50"/>
      <c r="B18" s="50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</row>
    <row r="19" spans="1:29" x14ac:dyDescent="0.3">
      <c r="A19" s="50"/>
      <c r="B19" s="50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</row>
    <row r="20" spans="1:29" x14ac:dyDescent="0.3">
      <c r="A20" s="50"/>
      <c r="B20" s="50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</row>
    <row r="21" spans="1:29" x14ac:dyDescent="0.3">
      <c r="A21" s="50"/>
      <c r="B21" s="50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</row>
    <row r="22" spans="1:29" x14ac:dyDescent="0.3">
      <c r="A22" s="50"/>
      <c r="B22" s="50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</row>
    <row r="23" spans="1:29" x14ac:dyDescent="0.3">
      <c r="A23" s="50"/>
      <c r="B23" s="50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</row>
    <row r="24" spans="1:29" x14ac:dyDescent="0.3">
      <c r="A24" s="50"/>
      <c r="B24" s="50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</row>
    <row r="25" spans="1:29" x14ac:dyDescent="0.3">
      <c r="A25" s="50"/>
      <c r="B25" s="50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</row>
    <row r="26" spans="1:29" x14ac:dyDescent="0.3">
      <c r="A26" s="50"/>
      <c r="B26" s="50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</row>
    <row r="27" spans="1:29" x14ac:dyDescent="0.3">
      <c r="A27" s="50"/>
      <c r="B27" s="50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</row>
    <row r="28" spans="1:29" x14ac:dyDescent="0.3">
      <c r="A28" s="50"/>
      <c r="B28" s="50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</row>
    <row r="29" spans="1:29" x14ac:dyDescent="0.3">
      <c r="A29" s="50"/>
      <c r="B29" s="50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</row>
    <row r="30" spans="1:29" x14ac:dyDescent="0.3">
      <c r="A30" s="50"/>
      <c r="B30" s="50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</row>
    <row r="31" spans="1:29" x14ac:dyDescent="0.3">
      <c r="A31" s="50"/>
      <c r="B31" s="50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</row>
    <row r="32" spans="1:29" x14ac:dyDescent="0.3">
      <c r="A32" s="50"/>
      <c r="B32" s="50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</row>
    <row r="33" spans="1:29" x14ac:dyDescent="0.3">
      <c r="A33" s="50"/>
      <c r="B33" s="50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</row>
    <row r="34" spans="1:29" x14ac:dyDescent="0.3">
      <c r="A34" s="50"/>
      <c r="B34" s="50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5" spans="1:29" x14ac:dyDescent="0.3">
      <c r="A35" s="50"/>
      <c r="B35" s="50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</row>
    <row r="36" spans="1:29" x14ac:dyDescent="0.3">
      <c r="A36" s="50"/>
      <c r="B36" s="50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7" spans="1:29" x14ac:dyDescent="0.3">
      <c r="A37" s="50"/>
      <c r="B37" s="50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</row>
    <row r="38" spans="1:29" x14ac:dyDescent="0.3">
      <c r="A38" s="50"/>
      <c r="B38" s="50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  <row r="39" spans="1:29" x14ac:dyDescent="0.3">
      <c r="A39" s="50"/>
      <c r="B39" s="50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</row>
  </sheetData>
  <sheetProtection algorithmName="SHA-512" hashValue="Svjv9TVwzx2hKnwP4mmmAtiYABZvv/gJ/LXbhk9ZKY8DeTz5dU5oWBjq3AYR/uBIB5iK4C0VXW5M2A+FiGWQvg==" saltValue="4Ha6M/ymf10Sq/6Q7UH+MA==" spinCount="100000" sheet="1" objects="1" scenarios="1"/>
  <mergeCells count="9">
    <mergeCell ref="A1:B1"/>
    <mergeCell ref="D3:D5"/>
    <mergeCell ref="C1:AC1"/>
    <mergeCell ref="F2:AC39"/>
    <mergeCell ref="A7:E7"/>
    <mergeCell ref="C8:E39"/>
    <mergeCell ref="A14:B39"/>
    <mergeCell ref="A6:C6"/>
    <mergeCell ref="B3:C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5331-989A-49BF-AFDB-19E332C5CF41}">
  <dimension ref="A1:AZ53"/>
  <sheetViews>
    <sheetView zoomScaleNormal="100" workbookViewId="0">
      <selection sqref="A1:I1"/>
    </sheetView>
  </sheetViews>
  <sheetFormatPr defaultRowHeight="14.4" x14ac:dyDescent="0.3"/>
  <cols>
    <col min="2" max="9" width="13.44140625" customWidth="1"/>
  </cols>
  <sheetData>
    <row r="1" spans="1:52" ht="93" customHeight="1" x14ac:dyDescent="0.3">
      <c r="A1" s="88" t="s">
        <v>184</v>
      </c>
      <c r="B1" s="89"/>
      <c r="C1" s="89"/>
      <c r="D1" s="89"/>
      <c r="E1" s="89"/>
      <c r="F1" s="89"/>
      <c r="G1" s="89"/>
      <c r="H1" s="89"/>
      <c r="I1" s="8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</row>
    <row r="2" spans="1:52" ht="35.25" customHeight="1" x14ac:dyDescent="0.3">
      <c r="A2" s="102" t="s">
        <v>187</v>
      </c>
      <c r="B2" s="103"/>
      <c r="C2" s="103"/>
      <c r="D2" s="103"/>
      <c r="E2" s="103"/>
      <c r="F2" s="103"/>
      <c r="G2" s="103"/>
      <c r="H2" s="103"/>
      <c r="I2" s="103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</row>
    <row r="3" spans="1:52" x14ac:dyDescent="0.3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</row>
    <row r="4" spans="1:52" ht="15.75" customHeight="1" x14ac:dyDescent="0.3">
      <c r="A4" s="49"/>
      <c r="B4" s="49"/>
      <c r="C4" s="98" t="s">
        <v>52</v>
      </c>
      <c r="D4" s="99"/>
      <c r="E4" s="99"/>
      <c r="F4" s="99"/>
      <c r="G4" s="99"/>
      <c r="H4" s="99"/>
      <c r="I4" s="9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</row>
    <row r="5" spans="1:52" ht="32.25" customHeight="1" x14ac:dyDescent="0.3">
      <c r="A5" s="65"/>
      <c r="B5" s="65"/>
      <c r="C5" s="41">
        <v>5000</v>
      </c>
      <c r="D5" s="41">
        <v>7500</v>
      </c>
      <c r="E5" s="42">
        <v>10000</v>
      </c>
      <c r="F5" s="42">
        <v>12500</v>
      </c>
      <c r="G5" s="42">
        <v>15000</v>
      </c>
      <c r="H5" s="42">
        <v>17500</v>
      </c>
      <c r="I5" s="42">
        <v>20000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</row>
    <row r="6" spans="1:52" ht="15" customHeight="1" x14ac:dyDescent="0.3">
      <c r="A6" s="90" t="s">
        <v>132</v>
      </c>
      <c r="B6" s="11">
        <v>24</v>
      </c>
      <c r="C6" s="37"/>
      <c r="D6" s="37"/>
      <c r="E6" s="37"/>
      <c r="F6" s="37"/>
      <c r="G6" s="37"/>
      <c r="H6" s="37"/>
      <c r="I6" s="37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</row>
    <row r="7" spans="1:52" x14ac:dyDescent="0.3">
      <c r="A7" s="91"/>
      <c r="B7" s="12">
        <v>27</v>
      </c>
      <c r="C7" s="37"/>
      <c r="D7" s="37"/>
      <c r="E7" s="37"/>
      <c r="F7" s="37"/>
      <c r="G7" s="37"/>
      <c r="H7" s="37"/>
      <c r="I7" s="37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</row>
    <row r="8" spans="1:52" x14ac:dyDescent="0.3">
      <c r="A8" s="91"/>
      <c r="B8" s="12">
        <v>30</v>
      </c>
      <c r="C8" s="37"/>
      <c r="D8" s="37"/>
      <c r="E8" s="37"/>
      <c r="F8" s="37"/>
      <c r="G8" s="37"/>
      <c r="H8" s="37"/>
      <c r="I8" s="37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</row>
    <row r="9" spans="1:52" x14ac:dyDescent="0.3">
      <c r="A9" s="91"/>
      <c r="B9" s="12">
        <v>33</v>
      </c>
      <c r="C9" s="37"/>
      <c r="D9" s="37"/>
      <c r="E9" s="37"/>
      <c r="F9" s="37"/>
      <c r="G9" s="37"/>
      <c r="H9" s="37"/>
      <c r="I9" s="37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</row>
    <row r="10" spans="1:52" x14ac:dyDescent="0.3">
      <c r="A10" s="91"/>
      <c r="B10" s="12">
        <v>36</v>
      </c>
      <c r="C10" s="37"/>
      <c r="D10" s="37"/>
      <c r="E10" s="37"/>
      <c r="F10" s="37"/>
      <c r="G10" s="37"/>
      <c r="H10" s="37"/>
      <c r="I10" s="37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</row>
    <row r="11" spans="1:52" x14ac:dyDescent="0.3">
      <c r="A11" s="91"/>
      <c r="B11" s="12">
        <v>39</v>
      </c>
      <c r="C11" s="37"/>
      <c r="D11" s="37"/>
      <c r="E11" s="37"/>
      <c r="F11" s="37"/>
      <c r="G11" s="37"/>
      <c r="H11" s="37"/>
      <c r="I11" s="37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</row>
    <row r="12" spans="1:52" x14ac:dyDescent="0.3">
      <c r="A12" s="91"/>
      <c r="B12" s="12">
        <v>42</v>
      </c>
      <c r="C12" s="37"/>
      <c r="D12" s="37"/>
      <c r="E12" s="37"/>
      <c r="F12" s="37"/>
      <c r="G12" s="37"/>
      <c r="H12" s="37"/>
      <c r="I12" s="37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</row>
    <row r="13" spans="1:52" x14ac:dyDescent="0.3">
      <c r="A13" s="91"/>
      <c r="B13" s="12">
        <v>45</v>
      </c>
      <c r="C13" s="37"/>
      <c r="D13" s="37"/>
      <c r="E13" s="37"/>
      <c r="F13" s="37"/>
      <c r="G13" s="37"/>
      <c r="H13" s="37"/>
      <c r="I13" s="37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</row>
    <row r="14" spans="1:52" x14ac:dyDescent="0.3">
      <c r="A14" s="91"/>
      <c r="B14" s="12">
        <v>48</v>
      </c>
      <c r="C14" s="37"/>
      <c r="D14" s="37"/>
      <c r="E14" s="37"/>
      <c r="F14" s="37"/>
      <c r="G14" s="37"/>
      <c r="H14" s="37"/>
      <c r="I14" s="37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</row>
    <row r="15" spans="1:52" x14ac:dyDescent="0.3">
      <c r="A15" s="91"/>
      <c r="B15" s="12">
        <v>51</v>
      </c>
      <c r="C15" s="37"/>
      <c r="D15" s="37"/>
      <c r="E15" s="37"/>
      <c r="F15" s="37"/>
      <c r="G15" s="37"/>
      <c r="H15" s="37"/>
      <c r="I15" s="37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</row>
    <row r="16" spans="1:52" x14ac:dyDescent="0.3">
      <c r="A16" s="91"/>
      <c r="B16" s="12">
        <v>54</v>
      </c>
      <c r="C16" s="37"/>
      <c r="D16" s="37"/>
      <c r="E16" s="37"/>
      <c r="F16" s="37"/>
      <c r="G16" s="37"/>
      <c r="H16" s="37"/>
      <c r="I16" s="37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</row>
    <row r="17" spans="1:52" x14ac:dyDescent="0.3">
      <c r="A17" s="91"/>
      <c r="B17" s="12">
        <v>57</v>
      </c>
      <c r="C17" s="37"/>
      <c r="D17" s="37"/>
      <c r="E17" s="37"/>
      <c r="F17" s="37"/>
      <c r="G17" s="37"/>
      <c r="H17" s="37"/>
      <c r="I17" s="37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</row>
    <row r="18" spans="1:52" x14ac:dyDescent="0.3">
      <c r="A18" s="91"/>
      <c r="B18" s="12">
        <v>60</v>
      </c>
      <c r="C18" s="37"/>
      <c r="D18" s="37"/>
      <c r="E18" s="40"/>
      <c r="F18" s="37"/>
      <c r="G18" s="37"/>
      <c r="H18" s="37"/>
      <c r="I18" s="37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</row>
    <row r="19" spans="1:52" x14ac:dyDescent="0.3">
      <c r="A19" s="91"/>
      <c r="B19" s="12">
        <v>63</v>
      </c>
      <c r="C19" s="37"/>
      <c r="D19" s="37"/>
      <c r="E19" s="37"/>
      <c r="F19" s="37"/>
      <c r="G19" s="37"/>
      <c r="H19" s="37"/>
      <c r="I19" s="37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</row>
    <row r="20" spans="1:52" x14ac:dyDescent="0.3">
      <c r="A20" s="91"/>
      <c r="B20" s="12">
        <v>66</v>
      </c>
      <c r="C20" s="37"/>
      <c r="D20" s="37"/>
      <c r="E20" s="37"/>
      <c r="F20" s="37"/>
      <c r="G20" s="37"/>
      <c r="H20" s="37"/>
      <c r="I20" s="37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</row>
    <row r="21" spans="1:52" x14ac:dyDescent="0.3">
      <c r="A21" s="91"/>
      <c r="B21" s="12">
        <v>69</v>
      </c>
      <c r="C21" s="37"/>
      <c r="D21" s="37"/>
      <c r="E21" s="37"/>
      <c r="F21" s="37"/>
      <c r="G21" s="37"/>
      <c r="H21" s="37"/>
      <c r="I21" s="37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</row>
    <row r="22" spans="1:52" x14ac:dyDescent="0.3">
      <c r="A22" s="91"/>
      <c r="B22" s="12">
        <v>72</v>
      </c>
      <c r="C22" s="37"/>
      <c r="D22" s="37"/>
      <c r="E22" s="37"/>
      <c r="F22" s="37"/>
      <c r="G22" s="37"/>
      <c r="H22" s="37"/>
      <c r="I22" s="37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</row>
    <row r="23" spans="1:52" x14ac:dyDescent="0.3">
      <c r="A23" s="91"/>
      <c r="B23" s="12">
        <v>75</v>
      </c>
      <c r="C23" s="37"/>
      <c r="D23" s="37"/>
      <c r="E23" s="37"/>
      <c r="F23" s="37"/>
      <c r="G23" s="37"/>
      <c r="H23" s="37"/>
      <c r="I23" s="37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</row>
    <row r="24" spans="1:52" x14ac:dyDescent="0.3">
      <c r="A24" s="91"/>
      <c r="B24" s="12">
        <v>78</v>
      </c>
      <c r="C24" s="37"/>
      <c r="D24" s="37"/>
      <c r="E24" s="37"/>
      <c r="F24" s="37"/>
      <c r="G24" s="37"/>
      <c r="H24" s="37"/>
      <c r="I24" s="37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</row>
    <row r="25" spans="1:52" x14ac:dyDescent="0.3">
      <c r="A25" s="91"/>
      <c r="B25" s="12">
        <v>81</v>
      </c>
      <c r="C25" s="37"/>
      <c r="D25" s="37"/>
      <c r="E25" s="37"/>
      <c r="F25" s="37"/>
      <c r="G25" s="37"/>
      <c r="H25" s="37"/>
      <c r="I25" s="37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</row>
    <row r="26" spans="1:52" x14ac:dyDescent="0.3">
      <c r="A26" s="92"/>
      <c r="B26" s="12">
        <v>84</v>
      </c>
      <c r="C26" s="37"/>
      <c r="D26" s="37"/>
      <c r="E26" s="37"/>
      <c r="F26" s="37"/>
      <c r="G26" s="37"/>
      <c r="H26" s="37"/>
      <c r="I26" s="37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</row>
    <row r="27" spans="1:52" x14ac:dyDescent="0.3">
      <c r="A27" s="66"/>
      <c r="B27" s="66"/>
      <c r="C27" s="66"/>
      <c r="D27" s="66"/>
      <c r="E27" s="66"/>
      <c r="F27" s="66"/>
      <c r="G27" s="66"/>
      <c r="H27" s="66"/>
      <c r="I27" s="66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</row>
    <row r="28" spans="1:52" x14ac:dyDescent="0.3">
      <c r="A28" s="49"/>
      <c r="B28" s="15">
        <f>E18</f>
        <v>0</v>
      </c>
      <c r="C28" s="7" t="s">
        <v>133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</row>
    <row r="29" spans="1:52" x14ac:dyDescent="0.3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</row>
    <row r="30" spans="1:52" x14ac:dyDescent="0.3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</row>
    <row r="31" spans="1:52" x14ac:dyDescent="0.3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</row>
    <row r="32" spans="1:52" x14ac:dyDescent="0.3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</row>
    <row r="33" spans="1:52" x14ac:dyDescent="0.3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</row>
    <row r="34" spans="1:52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</row>
    <row r="35" spans="1:52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</row>
    <row r="36" spans="1:52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</row>
    <row r="37" spans="1:52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</row>
    <row r="38" spans="1:52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</row>
    <row r="39" spans="1:52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</row>
    <row r="40" spans="1:52" x14ac:dyDescent="0.3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</row>
    <row r="41" spans="1:52" x14ac:dyDescent="0.3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</row>
    <row r="42" spans="1:52" x14ac:dyDescent="0.3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</row>
    <row r="43" spans="1:52" x14ac:dyDescent="0.3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</row>
    <row r="44" spans="1:52" x14ac:dyDescent="0.3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</row>
    <row r="45" spans="1:52" x14ac:dyDescent="0.3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</row>
    <row r="46" spans="1:52" x14ac:dyDescent="0.3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</row>
    <row r="47" spans="1:52" x14ac:dyDescent="0.3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</row>
    <row r="48" spans="1:52" x14ac:dyDescent="0.3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</row>
    <row r="49" spans="1:52" x14ac:dyDescent="0.3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</row>
    <row r="50" spans="1:52" x14ac:dyDescent="0.3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</row>
    <row r="51" spans="1:52" x14ac:dyDescent="0.3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</row>
    <row r="52" spans="1:52" x14ac:dyDescent="0.3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</row>
    <row r="53" spans="1:52" x14ac:dyDescent="0.3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</row>
  </sheetData>
  <sheetProtection algorithmName="SHA-512" hashValue="yTXQ0L/iVnC2FNX8d+2+X8e4mGyGQ+PcYOA6GT2AUB4zoSwydRMU4BmLRZJFQa+RHoODugStAZobCq8QrVrdKQ==" saltValue="vQ824F4EJnQkK2NAnBUdEg==" spinCount="100000" sheet="1" objects="1" scenarios="1"/>
  <mergeCells count="11">
    <mergeCell ref="J1:AZ53"/>
    <mergeCell ref="D27:I53"/>
    <mergeCell ref="A6:A26"/>
    <mergeCell ref="A27:C27"/>
    <mergeCell ref="A28:A53"/>
    <mergeCell ref="B29:C53"/>
    <mergeCell ref="A3:B5"/>
    <mergeCell ref="A1:I1"/>
    <mergeCell ref="A2:I2"/>
    <mergeCell ref="C3:I3"/>
    <mergeCell ref="C4:I4"/>
  </mergeCells>
  <phoneticPr fontId="4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AC7B2-48CA-4EAF-8985-82F0F61B1C2A}">
  <dimension ref="A1:AJ53"/>
  <sheetViews>
    <sheetView zoomScaleNormal="100" workbookViewId="0">
      <selection sqref="A1:I1"/>
    </sheetView>
  </sheetViews>
  <sheetFormatPr defaultRowHeight="14.4" x14ac:dyDescent="0.3"/>
  <cols>
    <col min="2" max="9" width="13.44140625" customWidth="1"/>
  </cols>
  <sheetData>
    <row r="1" spans="1:36" ht="93" customHeight="1" x14ac:dyDescent="0.3">
      <c r="A1" s="88" t="s">
        <v>184</v>
      </c>
      <c r="B1" s="89"/>
      <c r="C1" s="89"/>
      <c r="D1" s="89"/>
      <c r="E1" s="89"/>
      <c r="F1" s="89"/>
      <c r="G1" s="89"/>
      <c r="H1" s="89"/>
      <c r="I1" s="8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</row>
    <row r="2" spans="1:36" ht="35.25" customHeight="1" x14ac:dyDescent="0.3">
      <c r="A2" s="104" t="s">
        <v>153</v>
      </c>
      <c r="B2" s="105"/>
      <c r="C2" s="105"/>
      <c r="D2" s="105"/>
      <c r="E2" s="105"/>
      <c r="F2" s="105"/>
      <c r="G2" s="105"/>
      <c r="H2" s="105"/>
      <c r="I2" s="105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</row>
    <row r="3" spans="1:36" x14ac:dyDescent="0.3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</row>
    <row r="4" spans="1:36" ht="15.75" customHeight="1" x14ac:dyDescent="0.3">
      <c r="A4" s="49"/>
      <c r="B4" s="49"/>
      <c r="C4" s="98" t="s">
        <v>52</v>
      </c>
      <c r="D4" s="99"/>
      <c r="E4" s="99"/>
      <c r="F4" s="99"/>
      <c r="G4" s="99"/>
      <c r="H4" s="99"/>
      <c r="I4" s="9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32.25" customHeight="1" x14ac:dyDescent="0.3">
      <c r="A5" s="65"/>
      <c r="B5" s="65"/>
      <c r="C5" s="41">
        <v>5000</v>
      </c>
      <c r="D5" s="41">
        <v>7500</v>
      </c>
      <c r="E5" s="42">
        <v>10000</v>
      </c>
      <c r="F5" s="42">
        <v>12500</v>
      </c>
      <c r="G5" s="42">
        <v>15000</v>
      </c>
      <c r="H5" s="42">
        <v>17500</v>
      </c>
      <c r="I5" s="42">
        <v>20000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</row>
    <row r="6" spans="1:36" ht="15" customHeight="1" x14ac:dyDescent="0.3">
      <c r="A6" s="90" t="s">
        <v>132</v>
      </c>
      <c r="B6" s="11">
        <v>24</v>
      </c>
      <c r="C6" s="37"/>
      <c r="D6" s="37"/>
      <c r="E6" s="37"/>
      <c r="F6" s="37"/>
      <c r="G6" s="37"/>
      <c r="H6" s="37"/>
      <c r="I6" s="37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</row>
    <row r="7" spans="1:36" x14ac:dyDescent="0.3">
      <c r="A7" s="91"/>
      <c r="B7" s="12">
        <v>27</v>
      </c>
      <c r="C7" s="37"/>
      <c r="D7" s="37"/>
      <c r="E7" s="37"/>
      <c r="F7" s="37"/>
      <c r="G7" s="37"/>
      <c r="H7" s="37"/>
      <c r="I7" s="37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</row>
    <row r="8" spans="1:36" x14ac:dyDescent="0.3">
      <c r="A8" s="91"/>
      <c r="B8" s="12">
        <v>30</v>
      </c>
      <c r="C8" s="37"/>
      <c r="D8" s="37"/>
      <c r="E8" s="37"/>
      <c r="F8" s="37"/>
      <c r="G8" s="37"/>
      <c r="H8" s="37"/>
      <c r="I8" s="37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</row>
    <row r="9" spans="1:36" x14ac:dyDescent="0.3">
      <c r="A9" s="91"/>
      <c r="B9" s="12">
        <v>33</v>
      </c>
      <c r="C9" s="37"/>
      <c r="D9" s="37"/>
      <c r="E9" s="37"/>
      <c r="F9" s="37"/>
      <c r="G9" s="37"/>
      <c r="H9" s="37"/>
      <c r="I9" s="37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</row>
    <row r="10" spans="1:36" x14ac:dyDescent="0.3">
      <c r="A10" s="91"/>
      <c r="B10" s="12">
        <v>36</v>
      </c>
      <c r="C10" s="37"/>
      <c r="D10" s="37"/>
      <c r="E10" s="37"/>
      <c r="F10" s="37"/>
      <c r="G10" s="37"/>
      <c r="H10" s="37"/>
      <c r="I10" s="37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</row>
    <row r="11" spans="1:36" x14ac:dyDescent="0.3">
      <c r="A11" s="91"/>
      <c r="B11" s="12">
        <v>39</v>
      </c>
      <c r="C11" s="37"/>
      <c r="D11" s="37"/>
      <c r="E11" s="37"/>
      <c r="F11" s="37"/>
      <c r="G11" s="37"/>
      <c r="H11" s="37"/>
      <c r="I11" s="37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</row>
    <row r="12" spans="1:36" x14ac:dyDescent="0.3">
      <c r="A12" s="91"/>
      <c r="B12" s="12">
        <v>42</v>
      </c>
      <c r="C12" s="37"/>
      <c r="D12" s="37"/>
      <c r="E12" s="37"/>
      <c r="F12" s="37"/>
      <c r="G12" s="37"/>
      <c r="H12" s="37"/>
      <c r="I12" s="37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</row>
    <row r="13" spans="1:36" x14ac:dyDescent="0.3">
      <c r="A13" s="91"/>
      <c r="B13" s="12">
        <v>45</v>
      </c>
      <c r="C13" s="37"/>
      <c r="D13" s="37"/>
      <c r="E13" s="37"/>
      <c r="F13" s="37"/>
      <c r="G13" s="37"/>
      <c r="H13" s="37"/>
      <c r="I13" s="37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</row>
    <row r="14" spans="1:36" x14ac:dyDescent="0.3">
      <c r="A14" s="91"/>
      <c r="B14" s="12">
        <v>48</v>
      </c>
      <c r="C14" s="37"/>
      <c r="D14" s="37"/>
      <c r="E14" s="37"/>
      <c r="F14" s="37"/>
      <c r="G14" s="37"/>
      <c r="H14" s="37"/>
      <c r="I14" s="37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</row>
    <row r="15" spans="1:36" x14ac:dyDescent="0.3">
      <c r="A15" s="91"/>
      <c r="B15" s="12">
        <v>51</v>
      </c>
      <c r="C15" s="37"/>
      <c r="D15" s="37"/>
      <c r="E15" s="37"/>
      <c r="F15" s="37"/>
      <c r="G15" s="37"/>
      <c r="H15" s="37"/>
      <c r="I15" s="37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</row>
    <row r="16" spans="1:36" x14ac:dyDescent="0.3">
      <c r="A16" s="91"/>
      <c r="B16" s="12">
        <v>54</v>
      </c>
      <c r="C16" s="37"/>
      <c r="D16" s="37"/>
      <c r="E16" s="37"/>
      <c r="F16" s="37"/>
      <c r="G16" s="37"/>
      <c r="H16" s="37"/>
      <c r="I16" s="37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</row>
    <row r="17" spans="1:36" x14ac:dyDescent="0.3">
      <c r="A17" s="91"/>
      <c r="B17" s="12">
        <v>57</v>
      </c>
      <c r="C17" s="37"/>
      <c r="D17" s="37"/>
      <c r="E17" s="37"/>
      <c r="F17" s="37"/>
      <c r="G17" s="37"/>
      <c r="H17" s="37"/>
      <c r="I17" s="37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</row>
    <row r="18" spans="1:36" x14ac:dyDescent="0.3">
      <c r="A18" s="91"/>
      <c r="B18" s="12">
        <v>60</v>
      </c>
      <c r="C18" s="37"/>
      <c r="D18" s="37"/>
      <c r="E18" s="40"/>
      <c r="F18" s="37"/>
      <c r="G18" s="37"/>
      <c r="H18" s="37"/>
      <c r="I18" s="37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</row>
    <row r="19" spans="1:36" x14ac:dyDescent="0.3">
      <c r="A19" s="91"/>
      <c r="B19" s="12">
        <v>63</v>
      </c>
      <c r="C19" s="37"/>
      <c r="D19" s="37"/>
      <c r="E19" s="37"/>
      <c r="F19" s="37"/>
      <c r="G19" s="37"/>
      <c r="H19" s="37"/>
      <c r="I19" s="37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</row>
    <row r="20" spans="1:36" x14ac:dyDescent="0.3">
      <c r="A20" s="91"/>
      <c r="B20" s="12">
        <v>66</v>
      </c>
      <c r="C20" s="37"/>
      <c r="D20" s="37"/>
      <c r="E20" s="37"/>
      <c r="F20" s="37"/>
      <c r="G20" s="37"/>
      <c r="H20" s="37"/>
      <c r="I20" s="37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</row>
    <row r="21" spans="1:36" x14ac:dyDescent="0.3">
      <c r="A21" s="91"/>
      <c r="B21" s="12">
        <v>69</v>
      </c>
      <c r="C21" s="37"/>
      <c r="D21" s="37"/>
      <c r="E21" s="37"/>
      <c r="F21" s="37"/>
      <c r="G21" s="37"/>
      <c r="H21" s="37"/>
      <c r="I21" s="37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</row>
    <row r="22" spans="1:36" x14ac:dyDescent="0.3">
      <c r="A22" s="91"/>
      <c r="B22" s="12">
        <v>72</v>
      </c>
      <c r="C22" s="37"/>
      <c r="D22" s="37"/>
      <c r="E22" s="37"/>
      <c r="F22" s="37"/>
      <c r="G22" s="37"/>
      <c r="H22" s="37"/>
      <c r="I22" s="37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</row>
    <row r="23" spans="1:36" x14ac:dyDescent="0.3">
      <c r="A23" s="91"/>
      <c r="B23" s="12">
        <v>75</v>
      </c>
      <c r="C23" s="37"/>
      <c r="D23" s="37"/>
      <c r="E23" s="37"/>
      <c r="F23" s="37"/>
      <c r="G23" s="37"/>
      <c r="H23" s="37"/>
      <c r="I23" s="37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</row>
    <row r="24" spans="1:36" x14ac:dyDescent="0.3">
      <c r="A24" s="91"/>
      <c r="B24" s="12">
        <v>78</v>
      </c>
      <c r="C24" s="37"/>
      <c r="D24" s="37"/>
      <c r="E24" s="37"/>
      <c r="F24" s="37"/>
      <c r="G24" s="37"/>
      <c r="H24" s="37"/>
      <c r="I24" s="37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</row>
    <row r="25" spans="1:36" x14ac:dyDescent="0.3">
      <c r="A25" s="91"/>
      <c r="B25" s="12">
        <v>81</v>
      </c>
      <c r="C25" s="37"/>
      <c r="D25" s="37"/>
      <c r="E25" s="37"/>
      <c r="F25" s="37"/>
      <c r="G25" s="37"/>
      <c r="H25" s="37"/>
      <c r="I25" s="37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</row>
    <row r="26" spans="1:36" x14ac:dyDescent="0.3">
      <c r="A26" s="92"/>
      <c r="B26" s="12">
        <v>84</v>
      </c>
      <c r="C26" s="37"/>
      <c r="D26" s="37"/>
      <c r="E26" s="37"/>
      <c r="F26" s="37"/>
      <c r="G26" s="37"/>
      <c r="H26" s="37"/>
      <c r="I26" s="37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</row>
    <row r="27" spans="1:36" x14ac:dyDescent="0.3">
      <c r="A27" s="66"/>
      <c r="B27" s="66"/>
      <c r="C27" s="66"/>
      <c r="D27" s="66"/>
      <c r="E27" s="66"/>
      <c r="F27" s="66"/>
      <c r="G27" s="66"/>
      <c r="H27" s="66"/>
      <c r="I27" s="66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</row>
    <row r="28" spans="1:36" x14ac:dyDescent="0.3">
      <c r="A28" s="49"/>
      <c r="B28" s="15">
        <f>E18</f>
        <v>0</v>
      </c>
      <c r="C28" s="7" t="s">
        <v>133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</row>
    <row r="29" spans="1:36" x14ac:dyDescent="0.3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</row>
    <row r="30" spans="1:36" x14ac:dyDescent="0.3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</row>
    <row r="31" spans="1:36" x14ac:dyDescent="0.3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</row>
    <row r="32" spans="1:36" x14ac:dyDescent="0.3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</row>
    <row r="33" spans="1:36" x14ac:dyDescent="0.3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</row>
    <row r="34" spans="1:36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</row>
    <row r="35" spans="1:36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</row>
    <row r="36" spans="1:36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</row>
    <row r="37" spans="1:36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</row>
    <row r="38" spans="1:36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</row>
    <row r="39" spans="1:36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</row>
    <row r="40" spans="1:36" x14ac:dyDescent="0.3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</row>
    <row r="41" spans="1:36" x14ac:dyDescent="0.3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</row>
    <row r="42" spans="1:36" x14ac:dyDescent="0.3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</row>
    <row r="43" spans="1:36" x14ac:dyDescent="0.3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</row>
    <row r="44" spans="1:36" x14ac:dyDescent="0.3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</row>
    <row r="45" spans="1:36" x14ac:dyDescent="0.3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</row>
    <row r="46" spans="1:36" x14ac:dyDescent="0.3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</row>
    <row r="47" spans="1:36" x14ac:dyDescent="0.3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</row>
    <row r="48" spans="1:36" x14ac:dyDescent="0.3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</row>
    <row r="49" spans="1:36" x14ac:dyDescent="0.3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</row>
    <row r="50" spans="1:36" x14ac:dyDescent="0.3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</row>
    <row r="51" spans="1:36" x14ac:dyDescent="0.3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</row>
    <row r="52" spans="1:36" x14ac:dyDescent="0.3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</row>
    <row r="53" spans="1:36" x14ac:dyDescent="0.3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</row>
  </sheetData>
  <sheetProtection algorithmName="SHA-512" hashValue="LBmU1wRiULYVMaXFTozTKzYNMGpZnTjXPCDko119AY3WnoQ1B8H/t+l4vOXeuZW2gykK2gqh6wUO09gJH8oMOA==" saltValue="FIOzClRIVmDz6mxzde3YaQ==" spinCount="100000" sheet="1" objects="1" scenarios="1"/>
  <mergeCells count="11">
    <mergeCell ref="J1:AJ53"/>
    <mergeCell ref="D27:I53"/>
    <mergeCell ref="A6:A26"/>
    <mergeCell ref="A27:C27"/>
    <mergeCell ref="A28:A53"/>
    <mergeCell ref="B29:C53"/>
    <mergeCell ref="A3:B5"/>
    <mergeCell ref="C4:I4"/>
    <mergeCell ref="A2:I2"/>
    <mergeCell ref="A1:I1"/>
    <mergeCell ref="C3:I3"/>
  </mergeCells>
  <phoneticPr fontId="4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50DA0-9AB9-4530-AA8C-6BC122D34B05}">
  <dimension ref="A1:AJ53"/>
  <sheetViews>
    <sheetView zoomScaleNormal="100" workbookViewId="0">
      <selection activeCell="D27" sqref="D27:I53"/>
    </sheetView>
  </sheetViews>
  <sheetFormatPr defaultRowHeight="14.4" x14ac:dyDescent="0.3"/>
  <cols>
    <col min="2" max="9" width="13.44140625" customWidth="1"/>
  </cols>
  <sheetData>
    <row r="1" spans="1:36" ht="93" customHeight="1" x14ac:dyDescent="0.3">
      <c r="A1" s="88" t="s">
        <v>186</v>
      </c>
      <c r="B1" s="89"/>
      <c r="C1" s="89"/>
      <c r="D1" s="89"/>
      <c r="E1" s="89"/>
      <c r="F1" s="89"/>
      <c r="G1" s="89"/>
      <c r="H1" s="89"/>
      <c r="I1" s="8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</row>
    <row r="2" spans="1:36" ht="35.25" customHeight="1" x14ac:dyDescent="0.3">
      <c r="A2" s="104" t="s">
        <v>154</v>
      </c>
      <c r="B2" s="105"/>
      <c r="C2" s="105"/>
      <c r="D2" s="105"/>
      <c r="E2" s="105"/>
      <c r="F2" s="105"/>
      <c r="G2" s="105"/>
      <c r="H2" s="105"/>
      <c r="I2" s="105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</row>
    <row r="3" spans="1:36" x14ac:dyDescent="0.3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</row>
    <row r="4" spans="1:36" ht="15.75" customHeight="1" x14ac:dyDescent="0.3">
      <c r="A4" s="49"/>
      <c r="B4" s="49"/>
      <c r="C4" s="98" t="s">
        <v>52</v>
      </c>
      <c r="D4" s="99"/>
      <c r="E4" s="99"/>
      <c r="F4" s="99"/>
      <c r="G4" s="99"/>
      <c r="H4" s="99"/>
      <c r="I4" s="9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32.25" customHeight="1" x14ac:dyDescent="0.3">
      <c r="A5" s="65"/>
      <c r="B5" s="65"/>
      <c r="C5" s="41">
        <v>5000</v>
      </c>
      <c r="D5" s="41">
        <v>7500</v>
      </c>
      <c r="E5" s="42">
        <v>10000</v>
      </c>
      <c r="F5" s="42">
        <v>12500</v>
      </c>
      <c r="G5" s="42">
        <v>15000</v>
      </c>
      <c r="H5" s="42">
        <v>17500</v>
      </c>
      <c r="I5" s="42">
        <v>20000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</row>
    <row r="6" spans="1:36" ht="15" customHeight="1" x14ac:dyDescent="0.3">
      <c r="A6" s="90" t="s">
        <v>132</v>
      </c>
      <c r="B6" s="11">
        <v>24</v>
      </c>
      <c r="C6" s="37"/>
      <c r="D6" s="37"/>
      <c r="E6" s="37"/>
      <c r="F6" s="37"/>
      <c r="G6" s="37"/>
      <c r="H6" s="37"/>
      <c r="I6" s="37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</row>
    <row r="7" spans="1:36" x14ac:dyDescent="0.3">
      <c r="A7" s="91"/>
      <c r="B7" s="12">
        <v>27</v>
      </c>
      <c r="C7" s="37"/>
      <c r="D7" s="37"/>
      <c r="E7" s="37"/>
      <c r="F7" s="37"/>
      <c r="G7" s="37"/>
      <c r="H7" s="37"/>
      <c r="I7" s="37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</row>
    <row r="8" spans="1:36" x14ac:dyDescent="0.3">
      <c r="A8" s="91"/>
      <c r="B8" s="12">
        <v>30</v>
      </c>
      <c r="C8" s="37"/>
      <c r="D8" s="37"/>
      <c r="E8" s="37"/>
      <c r="F8" s="37"/>
      <c r="G8" s="37"/>
      <c r="H8" s="37"/>
      <c r="I8" s="37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</row>
    <row r="9" spans="1:36" x14ac:dyDescent="0.3">
      <c r="A9" s="91"/>
      <c r="B9" s="12">
        <v>33</v>
      </c>
      <c r="C9" s="37"/>
      <c r="D9" s="37"/>
      <c r="E9" s="37"/>
      <c r="F9" s="37"/>
      <c r="G9" s="37"/>
      <c r="H9" s="37"/>
      <c r="I9" s="37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</row>
    <row r="10" spans="1:36" x14ac:dyDescent="0.3">
      <c r="A10" s="91"/>
      <c r="B10" s="12">
        <v>36</v>
      </c>
      <c r="C10" s="37"/>
      <c r="D10" s="37"/>
      <c r="E10" s="37"/>
      <c r="F10" s="37"/>
      <c r="G10" s="37"/>
      <c r="H10" s="37"/>
      <c r="I10" s="37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</row>
    <row r="11" spans="1:36" x14ac:dyDescent="0.3">
      <c r="A11" s="91"/>
      <c r="B11" s="12">
        <v>39</v>
      </c>
      <c r="C11" s="37"/>
      <c r="D11" s="37"/>
      <c r="E11" s="37"/>
      <c r="F11" s="37"/>
      <c r="G11" s="37"/>
      <c r="H11" s="37"/>
      <c r="I11" s="37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</row>
    <row r="12" spans="1:36" x14ac:dyDescent="0.3">
      <c r="A12" s="91"/>
      <c r="B12" s="12">
        <v>42</v>
      </c>
      <c r="C12" s="37"/>
      <c r="D12" s="37"/>
      <c r="E12" s="37"/>
      <c r="F12" s="37"/>
      <c r="G12" s="37"/>
      <c r="H12" s="37"/>
      <c r="I12" s="37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</row>
    <row r="13" spans="1:36" x14ac:dyDescent="0.3">
      <c r="A13" s="91"/>
      <c r="B13" s="12">
        <v>45</v>
      </c>
      <c r="C13" s="37"/>
      <c r="D13" s="37"/>
      <c r="E13" s="37"/>
      <c r="F13" s="37"/>
      <c r="G13" s="37"/>
      <c r="H13" s="37"/>
      <c r="I13" s="37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</row>
    <row r="14" spans="1:36" x14ac:dyDescent="0.3">
      <c r="A14" s="91"/>
      <c r="B14" s="12">
        <v>48</v>
      </c>
      <c r="C14" s="37"/>
      <c r="D14" s="37"/>
      <c r="E14" s="37"/>
      <c r="F14" s="37"/>
      <c r="G14" s="37"/>
      <c r="H14" s="37"/>
      <c r="I14" s="37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</row>
    <row r="15" spans="1:36" x14ac:dyDescent="0.3">
      <c r="A15" s="91"/>
      <c r="B15" s="12">
        <v>51</v>
      </c>
      <c r="C15" s="37"/>
      <c r="D15" s="37"/>
      <c r="E15" s="37"/>
      <c r="F15" s="37"/>
      <c r="G15" s="37"/>
      <c r="H15" s="37"/>
      <c r="I15" s="37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</row>
    <row r="16" spans="1:36" x14ac:dyDescent="0.3">
      <c r="A16" s="91"/>
      <c r="B16" s="12">
        <v>54</v>
      </c>
      <c r="C16" s="37"/>
      <c r="D16" s="37"/>
      <c r="E16" s="37"/>
      <c r="F16" s="37"/>
      <c r="G16" s="37"/>
      <c r="H16" s="37"/>
      <c r="I16" s="37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</row>
    <row r="17" spans="1:36" x14ac:dyDescent="0.3">
      <c r="A17" s="91"/>
      <c r="B17" s="12">
        <v>57</v>
      </c>
      <c r="C17" s="37"/>
      <c r="D17" s="37"/>
      <c r="E17" s="37"/>
      <c r="F17" s="37"/>
      <c r="G17" s="37"/>
      <c r="H17" s="37"/>
      <c r="I17" s="37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</row>
    <row r="18" spans="1:36" x14ac:dyDescent="0.3">
      <c r="A18" s="91"/>
      <c r="B18" s="12">
        <v>60</v>
      </c>
      <c r="C18" s="37"/>
      <c r="D18" s="37"/>
      <c r="E18" s="40"/>
      <c r="F18" s="37"/>
      <c r="G18" s="37"/>
      <c r="H18" s="37"/>
      <c r="I18" s="37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</row>
    <row r="19" spans="1:36" x14ac:dyDescent="0.3">
      <c r="A19" s="91"/>
      <c r="B19" s="12">
        <v>63</v>
      </c>
      <c r="C19" s="37"/>
      <c r="D19" s="37"/>
      <c r="E19" s="37"/>
      <c r="F19" s="37"/>
      <c r="G19" s="37"/>
      <c r="H19" s="37"/>
      <c r="I19" s="37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</row>
    <row r="20" spans="1:36" x14ac:dyDescent="0.3">
      <c r="A20" s="91"/>
      <c r="B20" s="12">
        <v>66</v>
      </c>
      <c r="C20" s="37"/>
      <c r="D20" s="37"/>
      <c r="E20" s="37"/>
      <c r="F20" s="37"/>
      <c r="G20" s="37"/>
      <c r="H20" s="37"/>
      <c r="I20" s="37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</row>
    <row r="21" spans="1:36" x14ac:dyDescent="0.3">
      <c r="A21" s="91"/>
      <c r="B21" s="12">
        <v>69</v>
      </c>
      <c r="C21" s="37"/>
      <c r="D21" s="37"/>
      <c r="E21" s="37"/>
      <c r="F21" s="37"/>
      <c r="G21" s="37"/>
      <c r="H21" s="37"/>
      <c r="I21" s="37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</row>
    <row r="22" spans="1:36" x14ac:dyDescent="0.3">
      <c r="A22" s="91"/>
      <c r="B22" s="12">
        <v>72</v>
      </c>
      <c r="C22" s="37"/>
      <c r="D22" s="37"/>
      <c r="E22" s="37"/>
      <c r="F22" s="37"/>
      <c r="G22" s="37"/>
      <c r="H22" s="37"/>
      <c r="I22" s="37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</row>
    <row r="23" spans="1:36" x14ac:dyDescent="0.3">
      <c r="A23" s="91"/>
      <c r="B23" s="12">
        <v>75</v>
      </c>
      <c r="C23" s="37"/>
      <c r="D23" s="37"/>
      <c r="E23" s="37"/>
      <c r="F23" s="37"/>
      <c r="G23" s="37"/>
      <c r="H23" s="37"/>
      <c r="I23" s="37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</row>
    <row r="24" spans="1:36" x14ac:dyDescent="0.3">
      <c r="A24" s="91"/>
      <c r="B24" s="12">
        <v>78</v>
      </c>
      <c r="C24" s="37"/>
      <c r="D24" s="37"/>
      <c r="E24" s="37"/>
      <c r="F24" s="37"/>
      <c r="G24" s="37"/>
      <c r="H24" s="37"/>
      <c r="I24" s="37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</row>
    <row r="25" spans="1:36" x14ac:dyDescent="0.3">
      <c r="A25" s="91"/>
      <c r="B25" s="12">
        <v>81</v>
      </c>
      <c r="C25" s="37"/>
      <c r="D25" s="37"/>
      <c r="E25" s="37"/>
      <c r="F25" s="37"/>
      <c r="G25" s="37"/>
      <c r="H25" s="37"/>
      <c r="I25" s="37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</row>
    <row r="26" spans="1:36" x14ac:dyDescent="0.3">
      <c r="A26" s="92"/>
      <c r="B26" s="12">
        <v>84</v>
      </c>
      <c r="C26" s="37"/>
      <c r="D26" s="37"/>
      <c r="E26" s="37"/>
      <c r="F26" s="37"/>
      <c r="G26" s="37"/>
      <c r="H26" s="37"/>
      <c r="I26" s="37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</row>
    <row r="27" spans="1:36" x14ac:dyDescent="0.3">
      <c r="A27" s="66"/>
      <c r="B27" s="66"/>
      <c r="C27" s="66"/>
      <c r="D27" s="66"/>
      <c r="E27" s="66"/>
      <c r="F27" s="66"/>
      <c r="G27" s="66"/>
      <c r="H27" s="66"/>
      <c r="I27" s="66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</row>
    <row r="28" spans="1:36" x14ac:dyDescent="0.3">
      <c r="A28" s="49"/>
      <c r="B28" s="15">
        <f>E18</f>
        <v>0</v>
      </c>
      <c r="C28" s="7" t="s">
        <v>133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</row>
    <row r="29" spans="1:36" x14ac:dyDescent="0.3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</row>
    <row r="30" spans="1:36" x14ac:dyDescent="0.3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</row>
    <row r="31" spans="1:36" x14ac:dyDescent="0.3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</row>
    <row r="32" spans="1:36" x14ac:dyDescent="0.3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</row>
    <row r="33" spans="1:36" x14ac:dyDescent="0.3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</row>
    <row r="34" spans="1:36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</row>
    <row r="35" spans="1:36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</row>
    <row r="36" spans="1:36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</row>
    <row r="37" spans="1:36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</row>
    <row r="38" spans="1:36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</row>
    <row r="39" spans="1:36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</row>
    <row r="40" spans="1:36" x14ac:dyDescent="0.3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</row>
    <row r="41" spans="1:36" x14ac:dyDescent="0.3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</row>
    <row r="42" spans="1:36" x14ac:dyDescent="0.3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</row>
    <row r="43" spans="1:36" x14ac:dyDescent="0.3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</row>
    <row r="44" spans="1:36" x14ac:dyDescent="0.3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</row>
    <row r="45" spans="1:36" x14ac:dyDescent="0.3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</row>
    <row r="46" spans="1:36" x14ac:dyDescent="0.3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</row>
    <row r="47" spans="1:36" x14ac:dyDescent="0.3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</row>
    <row r="48" spans="1:36" x14ac:dyDescent="0.3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</row>
    <row r="49" spans="1:36" x14ac:dyDescent="0.3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</row>
    <row r="50" spans="1:36" x14ac:dyDescent="0.3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</row>
    <row r="51" spans="1:36" x14ac:dyDescent="0.3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</row>
    <row r="52" spans="1:36" x14ac:dyDescent="0.3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</row>
    <row r="53" spans="1:36" x14ac:dyDescent="0.3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</row>
  </sheetData>
  <sheetProtection algorithmName="SHA-512" hashValue="wegu6f9UDOAbg4g1Gr8mj9ieWmeiMP3UQoECPO6LfqDWe74I6GZRuJZnOWb6DtGvUEij2GBugxS1TjaX2/W4cQ==" saltValue="U60XyaPHXbKF3vizzyeWZw==" spinCount="100000" sheet="1" objects="1" scenarios="1"/>
  <mergeCells count="11">
    <mergeCell ref="J1:AJ53"/>
    <mergeCell ref="D27:I53"/>
    <mergeCell ref="A6:A26"/>
    <mergeCell ref="A27:C27"/>
    <mergeCell ref="A28:A53"/>
    <mergeCell ref="B29:C53"/>
    <mergeCell ref="A3:B5"/>
    <mergeCell ref="C4:I4"/>
    <mergeCell ref="C3:I3"/>
    <mergeCell ref="A2:I2"/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EB3A3-B9EF-4FBE-BA9D-458331FD5A49}">
  <dimension ref="A1:AJ53"/>
  <sheetViews>
    <sheetView zoomScaleNormal="100" workbookViewId="0">
      <selection sqref="A1:I1"/>
    </sheetView>
  </sheetViews>
  <sheetFormatPr defaultRowHeight="14.4" x14ac:dyDescent="0.3"/>
  <cols>
    <col min="2" max="9" width="13.44140625" customWidth="1"/>
  </cols>
  <sheetData>
    <row r="1" spans="1:36" ht="93" customHeight="1" x14ac:dyDescent="0.3">
      <c r="A1" s="88" t="s">
        <v>184</v>
      </c>
      <c r="B1" s="89"/>
      <c r="C1" s="89"/>
      <c r="D1" s="89"/>
      <c r="E1" s="89"/>
      <c r="F1" s="89"/>
      <c r="G1" s="89"/>
      <c r="H1" s="89"/>
      <c r="I1" s="8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</row>
    <row r="2" spans="1:36" ht="35.25" customHeight="1" x14ac:dyDescent="0.3">
      <c r="A2" s="106" t="s">
        <v>155</v>
      </c>
      <c r="B2" s="107"/>
      <c r="C2" s="107"/>
      <c r="D2" s="107"/>
      <c r="E2" s="107"/>
      <c r="F2" s="107"/>
      <c r="G2" s="107"/>
      <c r="H2" s="107"/>
      <c r="I2" s="107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</row>
    <row r="3" spans="1:36" x14ac:dyDescent="0.3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</row>
    <row r="4" spans="1:36" ht="15.75" customHeight="1" x14ac:dyDescent="0.3">
      <c r="A4" s="49"/>
      <c r="B4" s="49"/>
      <c r="C4" s="98" t="s">
        <v>52</v>
      </c>
      <c r="D4" s="99"/>
      <c r="E4" s="99"/>
      <c r="F4" s="99"/>
      <c r="G4" s="99"/>
      <c r="H4" s="99"/>
      <c r="I4" s="9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32.25" customHeight="1" x14ac:dyDescent="0.3">
      <c r="A5" s="65"/>
      <c r="B5" s="65"/>
      <c r="C5" s="41">
        <v>5000</v>
      </c>
      <c r="D5" s="41">
        <v>7500</v>
      </c>
      <c r="E5" s="42">
        <v>10000</v>
      </c>
      <c r="F5" s="42">
        <v>12500</v>
      </c>
      <c r="G5" s="42">
        <v>15000</v>
      </c>
      <c r="H5" s="42">
        <v>17500</v>
      </c>
      <c r="I5" s="42">
        <v>20000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</row>
    <row r="6" spans="1:36" ht="15" customHeight="1" x14ac:dyDescent="0.3">
      <c r="A6" s="90" t="s">
        <v>132</v>
      </c>
      <c r="B6" s="11">
        <v>24</v>
      </c>
      <c r="C6" s="37"/>
      <c r="D6" s="37"/>
      <c r="E6" s="37"/>
      <c r="F6" s="37"/>
      <c r="G6" s="37"/>
      <c r="H6" s="37"/>
      <c r="I6" s="37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</row>
    <row r="7" spans="1:36" x14ac:dyDescent="0.3">
      <c r="A7" s="91"/>
      <c r="B7" s="12">
        <v>27</v>
      </c>
      <c r="C7" s="37"/>
      <c r="D7" s="37"/>
      <c r="E7" s="37"/>
      <c r="F7" s="37"/>
      <c r="G7" s="37"/>
      <c r="H7" s="37"/>
      <c r="I7" s="37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</row>
    <row r="8" spans="1:36" x14ac:dyDescent="0.3">
      <c r="A8" s="91"/>
      <c r="B8" s="12">
        <v>30</v>
      </c>
      <c r="C8" s="37"/>
      <c r="D8" s="37"/>
      <c r="E8" s="37"/>
      <c r="F8" s="37"/>
      <c r="G8" s="37"/>
      <c r="H8" s="37"/>
      <c r="I8" s="37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</row>
    <row r="9" spans="1:36" x14ac:dyDescent="0.3">
      <c r="A9" s="91"/>
      <c r="B9" s="12">
        <v>33</v>
      </c>
      <c r="C9" s="37"/>
      <c r="D9" s="37"/>
      <c r="E9" s="37"/>
      <c r="F9" s="37"/>
      <c r="G9" s="37"/>
      <c r="H9" s="37"/>
      <c r="I9" s="37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</row>
    <row r="10" spans="1:36" x14ac:dyDescent="0.3">
      <c r="A10" s="91"/>
      <c r="B10" s="12">
        <v>36</v>
      </c>
      <c r="C10" s="37"/>
      <c r="D10" s="37"/>
      <c r="E10" s="37"/>
      <c r="F10" s="37"/>
      <c r="G10" s="37"/>
      <c r="H10" s="37"/>
      <c r="I10" s="37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</row>
    <row r="11" spans="1:36" x14ac:dyDescent="0.3">
      <c r="A11" s="91"/>
      <c r="B11" s="12">
        <v>39</v>
      </c>
      <c r="C11" s="37"/>
      <c r="D11" s="37"/>
      <c r="E11" s="37"/>
      <c r="F11" s="37"/>
      <c r="G11" s="37"/>
      <c r="H11" s="37"/>
      <c r="I11" s="37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</row>
    <row r="12" spans="1:36" x14ac:dyDescent="0.3">
      <c r="A12" s="91"/>
      <c r="B12" s="12">
        <v>42</v>
      </c>
      <c r="C12" s="37"/>
      <c r="D12" s="37"/>
      <c r="E12" s="37"/>
      <c r="F12" s="37"/>
      <c r="G12" s="37"/>
      <c r="H12" s="37"/>
      <c r="I12" s="37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</row>
    <row r="13" spans="1:36" x14ac:dyDescent="0.3">
      <c r="A13" s="91"/>
      <c r="B13" s="12">
        <v>45</v>
      </c>
      <c r="C13" s="37"/>
      <c r="D13" s="37"/>
      <c r="E13" s="37"/>
      <c r="F13" s="37"/>
      <c r="G13" s="37"/>
      <c r="H13" s="37"/>
      <c r="I13" s="37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</row>
    <row r="14" spans="1:36" x14ac:dyDescent="0.3">
      <c r="A14" s="91"/>
      <c r="B14" s="12">
        <v>48</v>
      </c>
      <c r="C14" s="37"/>
      <c r="D14" s="37"/>
      <c r="E14" s="37"/>
      <c r="F14" s="37"/>
      <c r="G14" s="37"/>
      <c r="H14" s="37"/>
      <c r="I14" s="37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</row>
    <row r="15" spans="1:36" x14ac:dyDescent="0.3">
      <c r="A15" s="91"/>
      <c r="B15" s="12">
        <v>51</v>
      </c>
      <c r="C15" s="37"/>
      <c r="D15" s="37"/>
      <c r="E15" s="37"/>
      <c r="F15" s="37"/>
      <c r="G15" s="37"/>
      <c r="H15" s="37"/>
      <c r="I15" s="37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</row>
    <row r="16" spans="1:36" x14ac:dyDescent="0.3">
      <c r="A16" s="91"/>
      <c r="B16" s="12">
        <v>54</v>
      </c>
      <c r="C16" s="37"/>
      <c r="D16" s="37"/>
      <c r="E16" s="37"/>
      <c r="F16" s="37"/>
      <c r="G16" s="37"/>
      <c r="H16" s="37"/>
      <c r="I16" s="37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</row>
    <row r="17" spans="1:36" x14ac:dyDescent="0.3">
      <c r="A17" s="91"/>
      <c r="B17" s="12">
        <v>57</v>
      </c>
      <c r="C17" s="37"/>
      <c r="D17" s="37"/>
      <c r="E17" s="37"/>
      <c r="F17" s="37"/>
      <c r="G17" s="37"/>
      <c r="H17" s="37"/>
      <c r="I17" s="37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</row>
    <row r="18" spans="1:36" x14ac:dyDescent="0.3">
      <c r="A18" s="91"/>
      <c r="B18" s="12">
        <v>60</v>
      </c>
      <c r="C18" s="37"/>
      <c r="D18" s="37"/>
      <c r="E18" s="40"/>
      <c r="F18" s="37"/>
      <c r="G18" s="37"/>
      <c r="H18" s="37"/>
      <c r="I18" s="37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</row>
    <row r="19" spans="1:36" x14ac:dyDescent="0.3">
      <c r="A19" s="91"/>
      <c r="B19" s="12">
        <v>63</v>
      </c>
      <c r="C19" s="37"/>
      <c r="D19" s="37"/>
      <c r="E19" s="37"/>
      <c r="F19" s="37"/>
      <c r="G19" s="37"/>
      <c r="H19" s="37"/>
      <c r="I19" s="37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</row>
    <row r="20" spans="1:36" x14ac:dyDescent="0.3">
      <c r="A20" s="91"/>
      <c r="B20" s="12">
        <v>66</v>
      </c>
      <c r="C20" s="37"/>
      <c r="D20" s="37"/>
      <c r="E20" s="37"/>
      <c r="F20" s="37"/>
      <c r="G20" s="37"/>
      <c r="H20" s="37"/>
      <c r="I20" s="37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</row>
    <row r="21" spans="1:36" x14ac:dyDescent="0.3">
      <c r="A21" s="91"/>
      <c r="B21" s="12">
        <v>69</v>
      </c>
      <c r="C21" s="37"/>
      <c r="D21" s="37"/>
      <c r="E21" s="37"/>
      <c r="F21" s="37"/>
      <c r="G21" s="37"/>
      <c r="H21" s="37"/>
      <c r="I21" s="37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</row>
    <row r="22" spans="1:36" x14ac:dyDescent="0.3">
      <c r="A22" s="91"/>
      <c r="B22" s="12">
        <v>72</v>
      </c>
      <c r="C22" s="37"/>
      <c r="D22" s="37"/>
      <c r="E22" s="37"/>
      <c r="F22" s="37"/>
      <c r="G22" s="37"/>
      <c r="H22" s="37"/>
      <c r="I22" s="37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</row>
    <row r="23" spans="1:36" x14ac:dyDescent="0.3">
      <c r="A23" s="91"/>
      <c r="B23" s="12">
        <v>75</v>
      </c>
      <c r="C23" s="37"/>
      <c r="D23" s="37"/>
      <c r="E23" s="37"/>
      <c r="F23" s="37"/>
      <c r="G23" s="37"/>
      <c r="H23" s="37"/>
      <c r="I23" s="37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</row>
    <row r="24" spans="1:36" x14ac:dyDescent="0.3">
      <c r="A24" s="91"/>
      <c r="B24" s="12">
        <v>78</v>
      </c>
      <c r="C24" s="37"/>
      <c r="D24" s="37"/>
      <c r="E24" s="37"/>
      <c r="F24" s="37"/>
      <c r="G24" s="37"/>
      <c r="H24" s="37"/>
      <c r="I24" s="37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</row>
    <row r="25" spans="1:36" x14ac:dyDescent="0.3">
      <c r="A25" s="91"/>
      <c r="B25" s="12">
        <v>81</v>
      </c>
      <c r="C25" s="37"/>
      <c r="D25" s="37"/>
      <c r="E25" s="37"/>
      <c r="F25" s="37"/>
      <c r="G25" s="37"/>
      <c r="H25" s="37"/>
      <c r="I25" s="37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</row>
    <row r="26" spans="1:36" x14ac:dyDescent="0.3">
      <c r="A26" s="92"/>
      <c r="B26" s="12">
        <v>84</v>
      </c>
      <c r="C26" s="37"/>
      <c r="D26" s="37"/>
      <c r="E26" s="37"/>
      <c r="F26" s="37"/>
      <c r="G26" s="37"/>
      <c r="H26" s="37"/>
      <c r="I26" s="37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</row>
    <row r="27" spans="1:36" x14ac:dyDescent="0.3">
      <c r="A27" s="66"/>
      <c r="B27" s="66"/>
      <c r="C27" s="66"/>
      <c r="D27" s="66"/>
      <c r="E27" s="66"/>
      <c r="F27" s="66"/>
      <c r="G27" s="66"/>
      <c r="H27" s="66"/>
      <c r="I27" s="66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</row>
    <row r="28" spans="1:36" x14ac:dyDescent="0.3">
      <c r="A28" s="49"/>
      <c r="B28" s="15">
        <f>E18</f>
        <v>0</v>
      </c>
      <c r="C28" s="7" t="s">
        <v>133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</row>
    <row r="29" spans="1:36" x14ac:dyDescent="0.3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</row>
    <row r="30" spans="1:36" x14ac:dyDescent="0.3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</row>
    <row r="31" spans="1:36" x14ac:dyDescent="0.3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</row>
    <row r="32" spans="1:36" x14ac:dyDescent="0.3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</row>
    <row r="33" spans="1:36" x14ac:dyDescent="0.3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</row>
    <row r="34" spans="1:36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</row>
    <row r="35" spans="1:36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</row>
    <row r="36" spans="1:36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</row>
    <row r="37" spans="1:36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</row>
    <row r="38" spans="1:36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</row>
    <row r="39" spans="1:36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</row>
    <row r="40" spans="1:36" x14ac:dyDescent="0.3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</row>
    <row r="41" spans="1:36" x14ac:dyDescent="0.3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</row>
    <row r="42" spans="1:36" x14ac:dyDescent="0.3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</row>
    <row r="43" spans="1:36" x14ac:dyDescent="0.3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</row>
    <row r="44" spans="1:36" x14ac:dyDescent="0.3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</row>
    <row r="45" spans="1:36" x14ac:dyDescent="0.3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</row>
    <row r="46" spans="1:36" x14ac:dyDescent="0.3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</row>
    <row r="47" spans="1:36" x14ac:dyDescent="0.3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</row>
    <row r="48" spans="1:36" x14ac:dyDescent="0.3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</row>
    <row r="49" spans="1:36" x14ac:dyDescent="0.3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</row>
    <row r="50" spans="1:36" x14ac:dyDescent="0.3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</row>
    <row r="51" spans="1:36" x14ac:dyDescent="0.3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</row>
    <row r="52" spans="1:36" x14ac:dyDescent="0.3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</row>
    <row r="53" spans="1:36" x14ac:dyDescent="0.3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</row>
  </sheetData>
  <sheetProtection algorithmName="SHA-512" hashValue="4+ooBfBjNfvqNbvxydLI80V6AZUV6DKOPaGjpYJEOw2ZG0c3cfy14komjctunrDz5qSMNit/tUk7UNJ/6BcpPg==" saltValue="iQrbk9vHX5Yj+yTUmql3Dg==" spinCount="100000" sheet="1" objects="1" scenarios="1"/>
  <mergeCells count="11">
    <mergeCell ref="J1:AJ53"/>
    <mergeCell ref="D27:I53"/>
    <mergeCell ref="A6:A26"/>
    <mergeCell ref="A27:C27"/>
    <mergeCell ref="A28:A53"/>
    <mergeCell ref="B29:C53"/>
    <mergeCell ref="A3:B5"/>
    <mergeCell ref="C4:I4"/>
    <mergeCell ref="C3:I3"/>
    <mergeCell ref="A2:I2"/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51D81-20FC-45C1-AF6E-B35BB2FF2FCF}">
  <dimension ref="A1:AN53"/>
  <sheetViews>
    <sheetView zoomScaleNormal="100" workbookViewId="0">
      <selection sqref="A1:I1"/>
    </sheetView>
  </sheetViews>
  <sheetFormatPr defaultRowHeight="14.4" x14ac:dyDescent="0.3"/>
  <cols>
    <col min="2" max="9" width="13.44140625" customWidth="1"/>
  </cols>
  <sheetData>
    <row r="1" spans="1:40" ht="93" customHeight="1" x14ac:dyDescent="0.3">
      <c r="A1" s="88" t="s">
        <v>184</v>
      </c>
      <c r="B1" s="89"/>
      <c r="C1" s="89"/>
      <c r="D1" s="89"/>
      <c r="E1" s="89"/>
      <c r="F1" s="89"/>
      <c r="G1" s="89"/>
      <c r="H1" s="89"/>
      <c r="I1" s="8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</row>
    <row r="2" spans="1:40" ht="35.25" customHeight="1" x14ac:dyDescent="0.3">
      <c r="A2" s="106" t="s">
        <v>156</v>
      </c>
      <c r="B2" s="107"/>
      <c r="C2" s="107"/>
      <c r="D2" s="107"/>
      <c r="E2" s="107"/>
      <c r="F2" s="107"/>
      <c r="G2" s="107"/>
      <c r="H2" s="107"/>
      <c r="I2" s="107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</row>
    <row r="3" spans="1:40" x14ac:dyDescent="0.3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</row>
    <row r="4" spans="1:40" ht="15.75" customHeight="1" x14ac:dyDescent="0.3">
      <c r="A4" s="49"/>
      <c r="B4" s="49"/>
      <c r="C4" s="98" t="s">
        <v>52</v>
      </c>
      <c r="D4" s="99"/>
      <c r="E4" s="99"/>
      <c r="F4" s="99"/>
      <c r="G4" s="99"/>
      <c r="H4" s="99"/>
      <c r="I4" s="9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</row>
    <row r="5" spans="1:40" ht="32.25" customHeight="1" x14ac:dyDescent="0.3">
      <c r="A5" s="65"/>
      <c r="B5" s="65"/>
      <c r="C5" s="41">
        <v>5000</v>
      </c>
      <c r="D5" s="41">
        <v>7500</v>
      </c>
      <c r="E5" s="42">
        <v>10000</v>
      </c>
      <c r="F5" s="42">
        <v>12500</v>
      </c>
      <c r="G5" s="42">
        <v>15000</v>
      </c>
      <c r="H5" s="42">
        <v>17500</v>
      </c>
      <c r="I5" s="42">
        <v>20000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</row>
    <row r="6" spans="1:40" ht="15" customHeight="1" x14ac:dyDescent="0.3">
      <c r="A6" s="90" t="s">
        <v>132</v>
      </c>
      <c r="B6" s="11">
        <v>24</v>
      </c>
      <c r="C6" s="37"/>
      <c r="D6" s="37"/>
      <c r="E6" s="37"/>
      <c r="F6" s="37"/>
      <c r="G6" s="37"/>
      <c r="H6" s="37"/>
      <c r="I6" s="37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</row>
    <row r="7" spans="1:40" x14ac:dyDescent="0.3">
      <c r="A7" s="91"/>
      <c r="B7" s="12">
        <v>27</v>
      </c>
      <c r="C7" s="37"/>
      <c r="D7" s="37"/>
      <c r="E7" s="37"/>
      <c r="F7" s="37"/>
      <c r="G7" s="37"/>
      <c r="H7" s="37"/>
      <c r="I7" s="37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</row>
    <row r="8" spans="1:40" x14ac:dyDescent="0.3">
      <c r="A8" s="91"/>
      <c r="B8" s="12">
        <v>30</v>
      </c>
      <c r="C8" s="37"/>
      <c r="D8" s="37"/>
      <c r="E8" s="37"/>
      <c r="F8" s="37"/>
      <c r="G8" s="37"/>
      <c r="H8" s="37"/>
      <c r="I8" s="37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</row>
    <row r="9" spans="1:40" x14ac:dyDescent="0.3">
      <c r="A9" s="91"/>
      <c r="B9" s="12">
        <v>33</v>
      </c>
      <c r="C9" s="37"/>
      <c r="D9" s="37"/>
      <c r="E9" s="37"/>
      <c r="F9" s="37"/>
      <c r="G9" s="37"/>
      <c r="H9" s="37"/>
      <c r="I9" s="37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</row>
    <row r="10" spans="1:40" x14ac:dyDescent="0.3">
      <c r="A10" s="91"/>
      <c r="B10" s="12">
        <v>36</v>
      </c>
      <c r="C10" s="37"/>
      <c r="D10" s="37"/>
      <c r="E10" s="37"/>
      <c r="F10" s="37"/>
      <c r="G10" s="37"/>
      <c r="H10" s="37"/>
      <c r="I10" s="37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</row>
    <row r="11" spans="1:40" x14ac:dyDescent="0.3">
      <c r="A11" s="91"/>
      <c r="B11" s="12">
        <v>39</v>
      </c>
      <c r="C11" s="37"/>
      <c r="D11" s="37"/>
      <c r="E11" s="37"/>
      <c r="F11" s="37"/>
      <c r="G11" s="37"/>
      <c r="H11" s="37"/>
      <c r="I11" s="37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</row>
    <row r="12" spans="1:40" x14ac:dyDescent="0.3">
      <c r="A12" s="91"/>
      <c r="B12" s="12">
        <v>42</v>
      </c>
      <c r="C12" s="37"/>
      <c r="D12" s="37"/>
      <c r="E12" s="37"/>
      <c r="F12" s="37"/>
      <c r="G12" s="37"/>
      <c r="H12" s="37"/>
      <c r="I12" s="37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</row>
    <row r="13" spans="1:40" x14ac:dyDescent="0.3">
      <c r="A13" s="91"/>
      <c r="B13" s="12">
        <v>45</v>
      </c>
      <c r="C13" s="37"/>
      <c r="D13" s="37"/>
      <c r="E13" s="37"/>
      <c r="F13" s="37"/>
      <c r="G13" s="37"/>
      <c r="H13" s="37"/>
      <c r="I13" s="37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</row>
    <row r="14" spans="1:40" x14ac:dyDescent="0.3">
      <c r="A14" s="91"/>
      <c r="B14" s="12">
        <v>48</v>
      </c>
      <c r="C14" s="37"/>
      <c r="D14" s="37"/>
      <c r="E14" s="37"/>
      <c r="F14" s="37"/>
      <c r="G14" s="37"/>
      <c r="H14" s="37"/>
      <c r="I14" s="37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</row>
    <row r="15" spans="1:40" x14ac:dyDescent="0.3">
      <c r="A15" s="91"/>
      <c r="B15" s="12">
        <v>51</v>
      </c>
      <c r="C15" s="37"/>
      <c r="D15" s="37"/>
      <c r="E15" s="37"/>
      <c r="F15" s="37"/>
      <c r="G15" s="37"/>
      <c r="H15" s="37"/>
      <c r="I15" s="37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</row>
    <row r="16" spans="1:40" x14ac:dyDescent="0.3">
      <c r="A16" s="91"/>
      <c r="B16" s="12">
        <v>54</v>
      </c>
      <c r="C16" s="37"/>
      <c r="D16" s="37"/>
      <c r="E16" s="37"/>
      <c r="F16" s="37"/>
      <c r="G16" s="37"/>
      <c r="H16" s="37"/>
      <c r="I16" s="37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</row>
    <row r="17" spans="1:40" x14ac:dyDescent="0.3">
      <c r="A17" s="91"/>
      <c r="B17" s="12">
        <v>57</v>
      </c>
      <c r="C17" s="37"/>
      <c r="D17" s="37"/>
      <c r="E17" s="37"/>
      <c r="F17" s="37"/>
      <c r="G17" s="37"/>
      <c r="H17" s="37"/>
      <c r="I17" s="37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</row>
    <row r="18" spans="1:40" x14ac:dyDescent="0.3">
      <c r="A18" s="91"/>
      <c r="B18" s="12">
        <v>60</v>
      </c>
      <c r="C18" s="37"/>
      <c r="D18" s="37"/>
      <c r="E18" s="40"/>
      <c r="F18" s="37"/>
      <c r="G18" s="37"/>
      <c r="H18" s="37"/>
      <c r="I18" s="37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</row>
    <row r="19" spans="1:40" x14ac:dyDescent="0.3">
      <c r="A19" s="91"/>
      <c r="B19" s="12">
        <v>63</v>
      </c>
      <c r="C19" s="37"/>
      <c r="D19" s="37"/>
      <c r="E19" s="37"/>
      <c r="F19" s="37"/>
      <c r="G19" s="37"/>
      <c r="H19" s="37"/>
      <c r="I19" s="37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</row>
    <row r="20" spans="1:40" x14ac:dyDescent="0.3">
      <c r="A20" s="91"/>
      <c r="B20" s="12">
        <v>66</v>
      </c>
      <c r="C20" s="37"/>
      <c r="D20" s="37"/>
      <c r="E20" s="37"/>
      <c r="F20" s="37"/>
      <c r="G20" s="37"/>
      <c r="H20" s="37"/>
      <c r="I20" s="37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</row>
    <row r="21" spans="1:40" x14ac:dyDescent="0.3">
      <c r="A21" s="91"/>
      <c r="B21" s="12">
        <v>69</v>
      </c>
      <c r="C21" s="37"/>
      <c r="D21" s="37"/>
      <c r="E21" s="37"/>
      <c r="F21" s="37"/>
      <c r="G21" s="37"/>
      <c r="H21" s="37"/>
      <c r="I21" s="37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</row>
    <row r="22" spans="1:40" x14ac:dyDescent="0.3">
      <c r="A22" s="91"/>
      <c r="B22" s="12">
        <v>72</v>
      </c>
      <c r="C22" s="37"/>
      <c r="D22" s="37"/>
      <c r="E22" s="37"/>
      <c r="F22" s="37"/>
      <c r="G22" s="37"/>
      <c r="H22" s="37"/>
      <c r="I22" s="37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</row>
    <row r="23" spans="1:40" x14ac:dyDescent="0.3">
      <c r="A23" s="91"/>
      <c r="B23" s="12">
        <v>75</v>
      </c>
      <c r="C23" s="37"/>
      <c r="D23" s="37"/>
      <c r="E23" s="37"/>
      <c r="F23" s="37"/>
      <c r="G23" s="37"/>
      <c r="H23" s="37"/>
      <c r="I23" s="37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</row>
    <row r="24" spans="1:40" x14ac:dyDescent="0.3">
      <c r="A24" s="91"/>
      <c r="B24" s="12">
        <v>78</v>
      </c>
      <c r="C24" s="37"/>
      <c r="D24" s="37"/>
      <c r="E24" s="37"/>
      <c r="F24" s="37"/>
      <c r="G24" s="37"/>
      <c r="H24" s="37"/>
      <c r="I24" s="37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</row>
    <row r="25" spans="1:40" x14ac:dyDescent="0.3">
      <c r="A25" s="91"/>
      <c r="B25" s="12">
        <v>81</v>
      </c>
      <c r="C25" s="37"/>
      <c r="D25" s="37"/>
      <c r="E25" s="37"/>
      <c r="F25" s="37"/>
      <c r="G25" s="37"/>
      <c r="H25" s="37"/>
      <c r="I25" s="37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</row>
    <row r="26" spans="1:40" x14ac:dyDescent="0.3">
      <c r="A26" s="92"/>
      <c r="B26" s="12">
        <v>84</v>
      </c>
      <c r="C26" s="37"/>
      <c r="D26" s="37"/>
      <c r="E26" s="37"/>
      <c r="F26" s="37"/>
      <c r="G26" s="37"/>
      <c r="H26" s="37"/>
      <c r="I26" s="37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</row>
    <row r="27" spans="1:40" x14ac:dyDescent="0.3">
      <c r="A27" s="66"/>
      <c r="B27" s="66"/>
      <c r="C27" s="66"/>
      <c r="D27" s="66"/>
      <c r="E27" s="66"/>
      <c r="F27" s="66"/>
      <c r="G27" s="66"/>
      <c r="H27" s="66"/>
      <c r="I27" s="66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</row>
    <row r="28" spans="1:40" x14ac:dyDescent="0.3">
      <c r="A28" s="49"/>
      <c r="B28" s="15">
        <f>E18</f>
        <v>0</v>
      </c>
      <c r="C28" s="7" t="s">
        <v>133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</row>
    <row r="29" spans="1:40" x14ac:dyDescent="0.3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</row>
    <row r="30" spans="1:40" x14ac:dyDescent="0.3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</row>
    <row r="31" spans="1:40" x14ac:dyDescent="0.3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</row>
    <row r="32" spans="1:40" x14ac:dyDescent="0.3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</row>
    <row r="33" spans="1:40" x14ac:dyDescent="0.3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</row>
    <row r="34" spans="1:40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</row>
    <row r="35" spans="1:40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</row>
    <row r="36" spans="1:40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</row>
    <row r="37" spans="1:40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</row>
    <row r="38" spans="1:40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</row>
    <row r="39" spans="1:40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</row>
    <row r="40" spans="1:40" x14ac:dyDescent="0.3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</row>
    <row r="41" spans="1:40" x14ac:dyDescent="0.3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</row>
    <row r="42" spans="1:40" x14ac:dyDescent="0.3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</row>
    <row r="43" spans="1:40" x14ac:dyDescent="0.3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</row>
    <row r="44" spans="1:40" x14ac:dyDescent="0.3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</row>
    <row r="45" spans="1:40" x14ac:dyDescent="0.3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</row>
    <row r="46" spans="1:40" x14ac:dyDescent="0.3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</row>
    <row r="47" spans="1:40" x14ac:dyDescent="0.3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</row>
    <row r="48" spans="1:40" x14ac:dyDescent="0.3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</row>
    <row r="49" spans="1:40" x14ac:dyDescent="0.3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</row>
    <row r="50" spans="1:40" x14ac:dyDescent="0.3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</row>
    <row r="51" spans="1:40" x14ac:dyDescent="0.3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</row>
    <row r="52" spans="1:40" x14ac:dyDescent="0.3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</row>
    <row r="53" spans="1:40" x14ac:dyDescent="0.3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</row>
  </sheetData>
  <sheetProtection algorithmName="SHA-512" hashValue="XoUD5bMt64FeAX0CQdRUzfCTiQ5W2LOqRgg7esWVtm8aWlcnsyMqohI8v71Emr3OcUuKiM9nCM3gelloM1tDWg==" saltValue="kkl6UUF1bMuEji/u+NQf6g==" spinCount="100000" sheet="1" objects="1" scenarios="1"/>
  <mergeCells count="11">
    <mergeCell ref="D27:I53"/>
    <mergeCell ref="C4:I4"/>
    <mergeCell ref="C3:I3"/>
    <mergeCell ref="A2:I2"/>
    <mergeCell ref="J1:AN53"/>
    <mergeCell ref="A1:I1"/>
    <mergeCell ref="A6:A26"/>
    <mergeCell ref="A27:C27"/>
    <mergeCell ref="A28:A53"/>
    <mergeCell ref="B29:C53"/>
    <mergeCell ref="A3:B5"/>
  </mergeCells>
  <phoneticPr fontId="4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50C-B6C8-412E-8147-E8D674E14776}">
  <dimension ref="A1:AN53"/>
  <sheetViews>
    <sheetView zoomScaleNormal="100" workbookViewId="0">
      <selection sqref="A1:I1"/>
    </sheetView>
  </sheetViews>
  <sheetFormatPr defaultRowHeight="14.4" x14ac:dyDescent="0.3"/>
  <cols>
    <col min="2" max="9" width="13.44140625" customWidth="1"/>
  </cols>
  <sheetData>
    <row r="1" spans="1:40" ht="93" customHeight="1" x14ac:dyDescent="0.3">
      <c r="A1" s="88" t="s">
        <v>184</v>
      </c>
      <c r="B1" s="89"/>
      <c r="C1" s="89"/>
      <c r="D1" s="89"/>
      <c r="E1" s="89"/>
      <c r="F1" s="89"/>
      <c r="G1" s="89"/>
      <c r="H1" s="89"/>
      <c r="I1" s="8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</row>
    <row r="2" spans="1:40" ht="35.25" customHeight="1" x14ac:dyDescent="0.3">
      <c r="A2" s="108" t="s">
        <v>163</v>
      </c>
      <c r="B2" s="109"/>
      <c r="C2" s="109"/>
      <c r="D2" s="109"/>
      <c r="E2" s="109"/>
      <c r="F2" s="109"/>
      <c r="G2" s="109"/>
      <c r="H2" s="109"/>
      <c r="I2" s="10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</row>
    <row r="3" spans="1:40" x14ac:dyDescent="0.3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</row>
    <row r="4" spans="1:40" ht="15.75" customHeight="1" x14ac:dyDescent="0.3">
      <c r="A4" s="49"/>
      <c r="B4" s="49"/>
      <c r="C4" s="98" t="s">
        <v>52</v>
      </c>
      <c r="D4" s="99"/>
      <c r="E4" s="99"/>
      <c r="F4" s="99"/>
      <c r="G4" s="99"/>
      <c r="H4" s="99"/>
      <c r="I4" s="9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</row>
    <row r="5" spans="1:40" ht="32.25" customHeight="1" x14ac:dyDescent="0.3">
      <c r="A5" s="65"/>
      <c r="B5" s="65"/>
      <c r="C5" s="41">
        <v>5000</v>
      </c>
      <c r="D5" s="41">
        <v>7500</v>
      </c>
      <c r="E5" s="42">
        <v>10000</v>
      </c>
      <c r="F5" s="42">
        <v>12500</v>
      </c>
      <c r="G5" s="42">
        <v>15000</v>
      </c>
      <c r="H5" s="42">
        <v>17500</v>
      </c>
      <c r="I5" s="42">
        <v>20000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</row>
    <row r="6" spans="1:40" ht="15" customHeight="1" x14ac:dyDescent="0.3">
      <c r="A6" s="90" t="s">
        <v>132</v>
      </c>
      <c r="B6" s="11">
        <v>24</v>
      </c>
      <c r="C6" s="37"/>
      <c r="D6" s="37"/>
      <c r="E6" s="37"/>
      <c r="F6" s="37"/>
      <c r="G6" s="37"/>
      <c r="H6" s="37"/>
      <c r="I6" s="37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</row>
    <row r="7" spans="1:40" x14ac:dyDescent="0.3">
      <c r="A7" s="91"/>
      <c r="B7" s="12">
        <v>27</v>
      </c>
      <c r="C7" s="37"/>
      <c r="D7" s="37"/>
      <c r="E7" s="37"/>
      <c r="F7" s="37"/>
      <c r="G7" s="37"/>
      <c r="H7" s="37"/>
      <c r="I7" s="37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</row>
    <row r="8" spans="1:40" x14ac:dyDescent="0.3">
      <c r="A8" s="91"/>
      <c r="B8" s="12">
        <v>30</v>
      </c>
      <c r="C8" s="37"/>
      <c r="D8" s="37"/>
      <c r="E8" s="37"/>
      <c r="F8" s="37"/>
      <c r="G8" s="37"/>
      <c r="H8" s="37"/>
      <c r="I8" s="37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</row>
    <row r="9" spans="1:40" x14ac:dyDescent="0.3">
      <c r="A9" s="91"/>
      <c r="B9" s="12">
        <v>33</v>
      </c>
      <c r="C9" s="37"/>
      <c r="D9" s="37"/>
      <c r="E9" s="37"/>
      <c r="F9" s="37"/>
      <c r="G9" s="37"/>
      <c r="H9" s="37"/>
      <c r="I9" s="37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</row>
    <row r="10" spans="1:40" x14ac:dyDescent="0.3">
      <c r="A10" s="91"/>
      <c r="B10" s="12">
        <v>36</v>
      </c>
      <c r="C10" s="37"/>
      <c r="D10" s="37"/>
      <c r="E10" s="37"/>
      <c r="F10" s="37"/>
      <c r="G10" s="37"/>
      <c r="H10" s="37"/>
      <c r="I10" s="37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</row>
    <row r="11" spans="1:40" x14ac:dyDescent="0.3">
      <c r="A11" s="91"/>
      <c r="B11" s="12">
        <v>39</v>
      </c>
      <c r="C11" s="37"/>
      <c r="D11" s="37"/>
      <c r="E11" s="37"/>
      <c r="F11" s="37"/>
      <c r="G11" s="37"/>
      <c r="H11" s="37"/>
      <c r="I11" s="37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</row>
    <row r="12" spans="1:40" x14ac:dyDescent="0.3">
      <c r="A12" s="91"/>
      <c r="B12" s="12">
        <v>42</v>
      </c>
      <c r="C12" s="37"/>
      <c r="D12" s="37"/>
      <c r="E12" s="37"/>
      <c r="F12" s="37"/>
      <c r="G12" s="37"/>
      <c r="H12" s="37"/>
      <c r="I12" s="37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</row>
    <row r="13" spans="1:40" x14ac:dyDescent="0.3">
      <c r="A13" s="91"/>
      <c r="B13" s="12">
        <v>45</v>
      </c>
      <c r="C13" s="37"/>
      <c r="D13" s="37"/>
      <c r="E13" s="37"/>
      <c r="F13" s="37"/>
      <c r="G13" s="37"/>
      <c r="H13" s="37"/>
      <c r="I13" s="37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</row>
    <row r="14" spans="1:40" x14ac:dyDescent="0.3">
      <c r="A14" s="91"/>
      <c r="B14" s="12">
        <v>48</v>
      </c>
      <c r="C14" s="37"/>
      <c r="D14" s="37"/>
      <c r="E14" s="37"/>
      <c r="F14" s="37"/>
      <c r="G14" s="37"/>
      <c r="H14" s="37"/>
      <c r="I14" s="37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</row>
    <row r="15" spans="1:40" x14ac:dyDescent="0.3">
      <c r="A15" s="91"/>
      <c r="B15" s="12">
        <v>51</v>
      </c>
      <c r="C15" s="37"/>
      <c r="D15" s="37"/>
      <c r="E15" s="37"/>
      <c r="F15" s="37"/>
      <c r="G15" s="37"/>
      <c r="H15" s="37"/>
      <c r="I15" s="37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</row>
    <row r="16" spans="1:40" x14ac:dyDescent="0.3">
      <c r="A16" s="91"/>
      <c r="B16" s="12">
        <v>54</v>
      </c>
      <c r="C16" s="37"/>
      <c r="D16" s="37"/>
      <c r="E16" s="37"/>
      <c r="F16" s="37"/>
      <c r="G16" s="37"/>
      <c r="H16" s="37"/>
      <c r="I16" s="37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</row>
    <row r="17" spans="1:40" x14ac:dyDescent="0.3">
      <c r="A17" s="91"/>
      <c r="B17" s="12">
        <v>57</v>
      </c>
      <c r="C17" s="37"/>
      <c r="D17" s="37"/>
      <c r="E17" s="37"/>
      <c r="F17" s="37"/>
      <c r="G17" s="37"/>
      <c r="H17" s="37"/>
      <c r="I17" s="37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</row>
    <row r="18" spans="1:40" x14ac:dyDescent="0.3">
      <c r="A18" s="91"/>
      <c r="B18" s="12">
        <v>60</v>
      </c>
      <c r="C18" s="37"/>
      <c r="D18" s="37"/>
      <c r="E18" s="40"/>
      <c r="F18" s="37"/>
      <c r="G18" s="37"/>
      <c r="H18" s="37"/>
      <c r="I18" s="37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</row>
    <row r="19" spans="1:40" x14ac:dyDescent="0.3">
      <c r="A19" s="91"/>
      <c r="B19" s="12">
        <v>63</v>
      </c>
      <c r="C19" s="37"/>
      <c r="D19" s="37"/>
      <c r="E19" s="37"/>
      <c r="F19" s="37"/>
      <c r="G19" s="37"/>
      <c r="H19" s="37"/>
      <c r="I19" s="37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</row>
    <row r="20" spans="1:40" x14ac:dyDescent="0.3">
      <c r="A20" s="91"/>
      <c r="B20" s="12">
        <v>66</v>
      </c>
      <c r="C20" s="37"/>
      <c r="D20" s="37"/>
      <c r="E20" s="37"/>
      <c r="F20" s="37"/>
      <c r="G20" s="37"/>
      <c r="H20" s="37"/>
      <c r="I20" s="37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</row>
    <row r="21" spans="1:40" x14ac:dyDescent="0.3">
      <c r="A21" s="91"/>
      <c r="B21" s="12">
        <v>69</v>
      </c>
      <c r="C21" s="37"/>
      <c r="D21" s="37"/>
      <c r="E21" s="37"/>
      <c r="F21" s="37"/>
      <c r="G21" s="37"/>
      <c r="H21" s="37"/>
      <c r="I21" s="37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</row>
    <row r="22" spans="1:40" x14ac:dyDescent="0.3">
      <c r="A22" s="91"/>
      <c r="B22" s="12">
        <v>72</v>
      </c>
      <c r="C22" s="37"/>
      <c r="D22" s="37"/>
      <c r="E22" s="37"/>
      <c r="F22" s="37"/>
      <c r="G22" s="37"/>
      <c r="H22" s="37"/>
      <c r="I22" s="37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</row>
    <row r="23" spans="1:40" x14ac:dyDescent="0.3">
      <c r="A23" s="91"/>
      <c r="B23" s="12">
        <v>75</v>
      </c>
      <c r="C23" s="37"/>
      <c r="D23" s="37"/>
      <c r="E23" s="37"/>
      <c r="F23" s="37"/>
      <c r="G23" s="37"/>
      <c r="H23" s="37"/>
      <c r="I23" s="37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</row>
    <row r="24" spans="1:40" x14ac:dyDescent="0.3">
      <c r="A24" s="91"/>
      <c r="B24" s="12">
        <v>78</v>
      </c>
      <c r="C24" s="37"/>
      <c r="D24" s="37"/>
      <c r="E24" s="37"/>
      <c r="F24" s="37"/>
      <c r="G24" s="37"/>
      <c r="H24" s="37"/>
      <c r="I24" s="37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</row>
    <row r="25" spans="1:40" x14ac:dyDescent="0.3">
      <c r="A25" s="91"/>
      <c r="B25" s="12">
        <v>81</v>
      </c>
      <c r="C25" s="37"/>
      <c r="D25" s="37"/>
      <c r="E25" s="37"/>
      <c r="F25" s="37"/>
      <c r="G25" s="37"/>
      <c r="H25" s="37"/>
      <c r="I25" s="37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</row>
    <row r="26" spans="1:40" x14ac:dyDescent="0.3">
      <c r="A26" s="92"/>
      <c r="B26" s="12">
        <v>84</v>
      </c>
      <c r="C26" s="37"/>
      <c r="D26" s="37"/>
      <c r="E26" s="37"/>
      <c r="F26" s="37"/>
      <c r="G26" s="37"/>
      <c r="H26" s="37"/>
      <c r="I26" s="37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</row>
    <row r="27" spans="1:40" x14ac:dyDescent="0.3">
      <c r="A27" s="66"/>
      <c r="B27" s="66"/>
      <c r="C27" s="66"/>
      <c r="D27" s="66"/>
      <c r="E27" s="66"/>
      <c r="F27" s="66"/>
      <c r="G27" s="66"/>
      <c r="H27" s="66"/>
      <c r="I27" s="66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</row>
    <row r="28" spans="1:40" x14ac:dyDescent="0.3">
      <c r="A28" s="49"/>
      <c r="B28" s="15">
        <f>E18</f>
        <v>0</v>
      </c>
      <c r="C28" s="7" t="s">
        <v>133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</row>
    <row r="29" spans="1:40" x14ac:dyDescent="0.3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</row>
    <row r="30" spans="1:40" x14ac:dyDescent="0.3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</row>
    <row r="31" spans="1:40" x14ac:dyDescent="0.3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</row>
    <row r="32" spans="1:40" x14ac:dyDescent="0.3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</row>
    <row r="33" spans="1:40" x14ac:dyDescent="0.3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</row>
    <row r="34" spans="1:40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</row>
    <row r="35" spans="1:40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</row>
    <row r="36" spans="1:40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</row>
    <row r="37" spans="1:40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</row>
    <row r="38" spans="1:40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</row>
    <row r="39" spans="1:40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</row>
    <row r="40" spans="1:40" x14ac:dyDescent="0.3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</row>
    <row r="41" spans="1:40" x14ac:dyDescent="0.3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</row>
    <row r="42" spans="1:40" x14ac:dyDescent="0.3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</row>
    <row r="43" spans="1:40" x14ac:dyDescent="0.3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</row>
    <row r="44" spans="1:40" x14ac:dyDescent="0.3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</row>
    <row r="45" spans="1:40" x14ac:dyDescent="0.3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</row>
    <row r="46" spans="1:40" x14ac:dyDescent="0.3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</row>
    <row r="47" spans="1:40" x14ac:dyDescent="0.3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</row>
    <row r="48" spans="1:40" x14ac:dyDescent="0.3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</row>
    <row r="49" spans="1:40" x14ac:dyDescent="0.3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</row>
    <row r="50" spans="1:40" x14ac:dyDescent="0.3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</row>
    <row r="51" spans="1:40" x14ac:dyDescent="0.3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</row>
    <row r="52" spans="1:40" x14ac:dyDescent="0.3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</row>
    <row r="53" spans="1:40" x14ac:dyDescent="0.3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</row>
  </sheetData>
  <sheetProtection algorithmName="SHA-512" hashValue="W6v3kOolvh/HiR7y2Mi5N75jjCIXSyuR/QPKFq+x/P244PFBCn0cOzSSPvc67ak5r+8peaCLEhQerfQos1gyUg==" saltValue="+B8noIEW9C0OBgGIMcRMQA==" spinCount="100000" sheet="1" objects="1" scenarios="1"/>
  <mergeCells count="11">
    <mergeCell ref="B29:C53"/>
    <mergeCell ref="A1:I1"/>
    <mergeCell ref="J1:AN53"/>
    <mergeCell ref="A2:I2"/>
    <mergeCell ref="A3:B5"/>
    <mergeCell ref="C3:I3"/>
    <mergeCell ref="C4:I4"/>
    <mergeCell ref="A6:A26"/>
    <mergeCell ref="A27:C27"/>
    <mergeCell ref="D27:I53"/>
    <mergeCell ref="A28:A5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8A8A1-9D66-42D0-83C4-72CB8ABACD46}">
  <dimension ref="A1:AN53"/>
  <sheetViews>
    <sheetView zoomScaleNormal="100" workbookViewId="0">
      <selection sqref="A1:I1"/>
    </sheetView>
  </sheetViews>
  <sheetFormatPr defaultRowHeight="14.4" x14ac:dyDescent="0.3"/>
  <cols>
    <col min="2" max="9" width="13.44140625" customWidth="1"/>
  </cols>
  <sheetData>
    <row r="1" spans="1:40" ht="93" customHeight="1" x14ac:dyDescent="0.3">
      <c r="A1" s="88" t="s">
        <v>184</v>
      </c>
      <c r="B1" s="89"/>
      <c r="C1" s="89"/>
      <c r="D1" s="89"/>
      <c r="E1" s="89"/>
      <c r="F1" s="89"/>
      <c r="G1" s="89"/>
      <c r="H1" s="89"/>
      <c r="I1" s="8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</row>
    <row r="2" spans="1:40" ht="35.25" customHeight="1" x14ac:dyDescent="0.3">
      <c r="A2" s="108" t="s">
        <v>164</v>
      </c>
      <c r="B2" s="109"/>
      <c r="C2" s="109"/>
      <c r="D2" s="109"/>
      <c r="E2" s="109"/>
      <c r="F2" s="109"/>
      <c r="G2" s="109"/>
      <c r="H2" s="109"/>
      <c r="I2" s="10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</row>
    <row r="3" spans="1:40" x14ac:dyDescent="0.3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</row>
    <row r="4" spans="1:40" ht="15.75" customHeight="1" x14ac:dyDescent="0.3">
      <c r="A4" s="49"/>
      <c r="B4" s="49"/>
      <c r="C4" s="98" t="s">
        <v>52</v>
      </c>
      <c r="D4" s="99"/>
      <c r="E4" s="99"/>
      <c r="F4" s="99"/>
      <c r="G4" s="99"/>
      <c r="H4" s="99"/>
      <c r="I4" s="9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</row>
    <row r="5" spans="1:40" ht="32.25" customHeight="1" x14ac:dyDescent="0.3">
      <c r="A5" s="65"/>
      <c r="B5" s="65"/>
      <c r="C5" s="41">
        <v>5000</v>
      </c>
      <c r="D5" s="41">
        <v>7500</v>
      </c>
      <c r="E5" s="42">
        <v>10000</v>
      </c>
      <c r="F5" s="42">
        <v>12500</v>
      </c>
      <c r="G5" s="42">
        <v>15000</v>
      </c>
      <c r="H5" s="42">
        <v>17500</v>
      </c>
      <c r="I5" s="42">
        <v>20000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</row>
    <row r="6" spans="1:40" ht="15" customHeight="1" x14ac:dyDescent="0.3">
      <c r="A6" s="90" t="s">
        <v>132</v>
      </c>
      <c r="B6" s="11">
        <v>24</v>
      </c>
      <c r="C6" s="37"/>
      <c r="D6" s="37"/>
      <c r="E6" s="37"/>
      <c r="F6" s="37"/>
      <c r="G6" s="37"/>
      <c r="H6" s="37"/>
      <c r="I6" s="37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</row>
    <row r="7" spans="1:40" x14ac:dyDescent="0.3">
      <c r="A7" s="91"/>
      <c r="B7" s="12">
        <v>27</v>
      </c>
      <c r="C7" s="37"/>
      <c r="D7" s="37"/>
      <c r="E7" s="37"/>
      <c r="F7" s="37"/>
      <c r="G7" s="37"/>
      <c r="H7" s="37"/>
      <c r="I7" s="37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</row>
    <row r="8" spans="1:40" x14ac:dyDescent="0.3">
      <c r="A8" s="91"/>
      <c r="B8" s="12">
        <v>30</v>
      </c>
      <c r="C8" s="37"/>
      <c r="D8" s="37"/>
      <c r="E8" s="37"/>
      <c r="F8" s="37"/>
      <c r="G8" s="37"/>
      <c r="H8" s="37"/>
      <c r="I8" s="37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</row>
    <row r="9" spans="1:40" x14ac:dyDescent="0.3">
      <c r="A9" s="91"/>
      <c r="B9" s="12">
        <v>33</v>
      </c>
      <c r="C9" s="37"/>
      <c r="D9" s="37"/>
      <c r="E9" s="37"/>
      <c r="F9" s="37"/>
      <c r="G9" s="37"/>
      <c r="H9" s="37"/>
      <c r="I9" s="37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</row>
    <row r="10" spans="1:40" x14ac:dyDescent="0.3">
      <c r="A10" s="91"/>
      <c r="B10" s="12">
        <v>36</v>
      </c>
      <c r="C10" s="37"/>
      <c r="D10" s="37"/>
      <c r="E10" s="37"/>
      <c r="F10" s="37"/>
      <c r="G10" s="37"/>
      <c r="H10" s="37"/>
      <c r="I10" s="37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</row>
    <row r="11" spans="1:40" x14ac:dyDescent="0.3">
      <c r="A11" s="91"/>
      <c r="B11" s="12">
        <v>39</v>
      </c>
      <c r="C11" s="37"/>
      <c r="D11" s="37"/>
      <c r="E11" s="37"/>
      <c r="F11" s="37"/>
      <c r="G11" s="37"/>
      <c r="H11" s="37"/>
      <c r="I11" s="37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</row>
    <row r="12" spans="1:40" x14ac:dyDescent="0.3">
      <c r="A12" s="91"/>
      <c r="B12" s="12">
        <v>42</v>
      </c>
      <c r="C12" s="37"/>
      <c r="D12" s="37"/>
      <c r="E12" s="37"/>
      <c r="F12" s="37"/>
      <c r="G12" s="37"/>
      <c r="H12" s="37"/>
      <c r="I12" s="37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</row>
    <row r="13" spans="1:40" x14ac:dyDescent="0.3">
      <c r="A13" s="91"/>
      <c r="B13" s="12">
        <v>45</v>
      </c>
      <c r="C13" s="37"/>
      <c r="D13" s="37"/>
      <c r="E13" s="37"/>
      <c r="F13" s="37"/>
      <c r="G13" s="37"/>
      <c r="H13" s="37"/>
      <c r="I13" s="37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</row>
    <row r="14" spans="1:40" x14ac:dyDescent="0.3">
      <c r="A14" s="91"/>
      <c r="B14" s="12">
        <v>48</v>
      </c>
      <c r="C14" s="37"/>
      <c r="D14" s="37"/>
      <c r="E14" s="37"/>
      <c r="F14" s="37"/>
      <c r="G14" s="37"/>
      <c r="H14" s="37"/>
      <c r="I14" s="37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</row>
    <row r="15" spans="1:40" x14ac:dyDescent="0.3">
      <c r="A15" s="91"/>
      <c r="B15" s="12">
        <v>51</v>
      </c>
      <c r="C15" s="37"/>
      <c r="D15" s="37"/>
      <c r="E15" s="37"/>
      <c r="F15" s="37"/>
      <c r="G15" s="37"/>
      <c r="H15" s="37"/>
      <c r="I15" s="37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</row>
    <row r="16" spans="1:40" x14ac:dyDescent="0.3">
      <c r="A16" s="91"/>
      <c r="B16" s="12">
        <v>54</v>
      </c>
      <c r="C16" s="37"/>
      <c r="D16" s="37"/>
      <c r="E16" s="37"/>
      <c r="F16" s="37"/>
      <c r="G16" s="37"/>
      <c r="H16" s="37"/>
      <c r="I16" s="37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</row>
    <row r="17" spans="1:40" x14ac:dyDescent="0.3">
      <c r="A17" s="91"/>
      <c r="B17" s="12">
        <v>57</v>
      </c>
      <c r="C17" s="37"/>
      <c r="D17" s="37"/>
      <c r="E17" s="37"/>
      <c r="F17" s="37"/>
      <c r="G17" s="37"/>
      <c r="H17" s="37"/>
      <c r="I17" s="37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</row>
    <row r="18" spans="1:40" x14ac:dyDescent="0.3">
      <c r="A18" s="91"/>
      <c r="B18" s="12">
        <v>60</v>
      </c>
      <c r="C18" s="37"/>
      <c r="D18" s="37"/>
      <c r="E18" s="40"/>
      <c r="F18" s="37"/>
      <c r="G18" s="37"/>
      <c r="H18" s="37"/>
      <c r="I18" s="37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</row>
    <row r="19" spans="1:40" x14ac:dyDescent="0.3">
      <c r="A19" s="91"/>
      <c r="B19" s="12">
        <v>63</v>
      </c>
      <c r="C19" s="37"/>
      <c r="D19" s="37"/>
      <c r="E19" s="37"/>
      <c r="F19" s="37"/>
      <c r="G19" s="37"/>
      <c r="H19" s="37"/>
      <c r="I19" s="37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</row>
    <row r="20" spans="1:40" x14ac:dyDescent="0.3">
      <c r="A20" s="91"/>
      <c r="B20" s="12">
        <v>66</v>
      </c>
      <c r="C20" s="37"/>
      <c r="D20" s="37"/>
      <c r="E20" s="37"/>
      <c r="F20" s="37"/>
      <c r="G20" s="37"/>
      <c r="H20" s="37"/>
      <c r="I20" s="37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</row>
    <row r="21" spans="1:40" x14ac:dyDescent="0.3">
      <c r="A21" s="91"/>
      <c r="B21" s="12">
        <v>69</v>
      </c>
      <c r="C21" s="37"/>
      <c r="D21" s="37"/>
      <c r="E21" s="37"/>
      <c r="F21" s="37"/>
      <c r="G21" s="37"/>
      <c r="H21" s="37"/>
      <c r="I21" s="37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</row>
    <row r="22" spans="1:40" x14ac:dyDescent="0.3">
      <c r="A22" s="91"/>
      <c r="B22" s="12">
        <v>72</v>
      </c>
      <c r="C22" s="37"/>
      <c r="D22" s="37"/>
      <c r="E22" s="37"/>
      <c r="F22" s="37"/>
      <c r="G22" s="37"/>
      <c r="H22" s="37"/>
      <c r="I22" s="37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</row>
    <row r="23" spans="1:40" x14ac:dyDescent="0.3">
      <c r="A23" s="91"/>
      <c r="B23" s="12">
        <v>75</v>
      </c>
      <c r="C23" s="37"/>
      <c r="D23" s="37"/>
      <c r="E23" s="37"/>
      <c r="F23" s="37"/>
      <c r="G23" s="37"/>
      <c r="H23" s="37"/>
      <c r="I23" s="37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</row>
    <row r="24" spans="1:40" x14ac:dyDescent="0.3">
      <c r="A24" s="91"/>
      <c r="B24" s="12">
        <v>78</v>
      </c>
      <c r="C24" s="37"/>
      <c r="D24" s="37"/>
      <c r="E24" s="37"/>
      <c r="F24" s="37"/>
      <c r="G24" s="37"/>
      <c r="H24" s="37"/>
      <c r="I24" s="37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</row>
    <row r="25" spans="1:40" x14ac:dyDescent="0.3">
      <c r="A25" s="91"/>
      <c r="B25" s="12">
        <v>81</v>
      </c>
      <c r="C25" s="37"/>
      <c r="D25" s="37"/>
      <c r="E25" s="37"/>
      <c r="F25" s="37"/>
      <c r="G25" s="37"/>
      <c r="H25" s="37"/>
      <c r="I25" s="37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</row>
    <row r="26" spans="1:40" x14ac:dyDescent="0.3">
      <c r="A26" s="92"/>
      <c r="B26" s="12">
        <v>84</v>
      </c>
      <c r="C26" s="37"/>
      <c r="D26" s="37"/>
      <c r="E26" s="37"/>
      <c r="F26" s="37"/>
      <c r="G26" s="37"/>
      <c r="H26" s="37"/>
      <c r="I26" s="37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</row>
    <row r="27" spans="1:40" x14ac:dyDescent="0.3">
      <c r="A27" s="66"/>
      <c r="B27" s="66"/>
      <c r="C27" s="66"/>
      <c r="D27" s="66"/>
      <c r="E27" s="66"/>
      <c r="F27" s="66"/>
      <c r="G27" s="66"/>
      <c r="H27" s="66"/>
      <c r="I27" s="66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</row>
    <row r="28" spans="1:40" x14ac:dyDescent="0.3">
      <c r="A28" s="49"/>
      <c r="B28" s="15">
        <f>E18</f>
        <v>0</v>
      </c>
      <c r="C28" s="7" t="s">
        <v>133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</row>
    <row r="29" spans="1:40" x14ac:dyDescent="0.3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</row>
    <row r="30" spans="1:40" x14ac:dyDescent="0.3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</row>
    <row r="31" spans="1:40" x14ac:dyDescent="0.3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</row>
    <row r="32" spans="1:40" x14ac:dyDescent="0.3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</row>
    <row r="33" spans="1:40" x14ac:dyDescent="0.3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</row>
    <row r="34" spans="1:40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</row>
    <row r="35" spans="1:40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</row>
    <row r="36" spans="1:40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</row>
    <row r="37" spans="1:40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</row>
    <row r="38" spans="1:40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</row>
    <row r="39" spans="1:40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</row>
    <row r="40" spans="1:40" x14ac:dyDescent="0.3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</row>
    <row r="41" spans="1:40" x14ac:dyDescent="0.3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</row>
    <row r="42" spans="1:40" x14ac:dyDescent="0.3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</row>
    <row r="43" spans="1:40" x14ac:dyDescent="0.3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</row>
    <row r="44" spans="1:40" x14ac:dyDescent="0.3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</row>
    <row r="45" spans="1:40" x14ac:dyDescent="0.3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</row>
    <row r="46" spans="1:40" x14ac:dyDescent="0.3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</row>
    <row r="47" spans="1:40" x14ac:dyDescent="0.3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</row>
    <row r="48" spans="1:40" x14ac:dyDescent="0.3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</row>
    <row r="49" spans="1:40" x14ac:dyDescent="0.3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</row>
    <row r="50" spans="1:40" x14ac:dyDescent="0.3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</row>
    <row r="51" spans="1:40" x14ac:dyDescent="0.3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</row>
    <row r="52" spans="1:40" x14ac:dyDescent="0.3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</row>
    <row r="53" spans="1:40" x14ac:dyDescent="0.3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</row>
  </sheetData>
  <sheetProtection algorithmName="SHA-512" hashValue="FKFLOScM4N4aAN1b/MZ6RYoAR2WsND7mfZCKKx2fD5LQ25DgKIETNlKNLf2ZC1LwyDDkt/vyvFHPTHQ98GDPjw==" saltValue="2gQY4ERMe6bodAAiHo9T+w==" spinCount="100000" sheet="1" objects="1" scenarios="1"/>
  <mergeCells count="11">
    <mergeCell ref="B29:C53"/>
    <mergeCell ref="A1:I1"/>
    <mergeCell ref="J1:AN53"/>
    <mergeCell ref="A2:I2"/>
    <mergeCell ref="A3:B5"/>
    <mergeCell ref="C3:I3"/>
    <mergeCell ref="C4:I4"/>
    <mergeCell ref="A6:A26"/>
    <mergeCell ref="A27:C27"/>
    <mergeCell ref="D27:I53"/>
    <mergeCell ref="A28:A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E7FDA-40D4-48F3-B6A2-F94A40825AE3}">
  <dimension ref="A1:P121"/>
  <sheetViews>
    <sheetView tabSelected="1" topLeftCell="F13" zoomScaleNormal="100" workbookViewId="0">
      <selection activeCell="H20" sqref="H20"/>
    </sheetView>
  </sheetViews>
  <sheetFormatPr defaultRowHeight="14.4" x14ac:dyDescent="0.3"/>
  <cols>
    <col min="1" max="1" width="82.44140625" customWidth="1"/>
    <col min="2" max="2" width="19.6640625" customWidth="1"/>
    <col min="3" max="3" width="19.5546875" customWidth="1"/>
    <col min="4" max="4" width="32.109375" customWidth="1"/>
    <col min="5" max="5" width="27.88671875" customWidth="1"/>
    <col min="6" max="6" width="52.109375" customWidth="1"/>
    <col min="7" max="7" width="34.109375" customWidth="1"/>
    <col min="8" max="8" width="32.6640625" customWidth="1"/>
    <col min="9" max="9" width="28.33203125" customWidth="1"/>
    <col min="10" max="10" width="30.109375" customWidth="1"/>
    <col min="11" max="11" width="22.33203125" customWidth="1"/>
    <col min="12" max="12" width="41.5546875" customWidth="1"/>
    <col min="13" max="13" width="38.88671875" customWidth="1"/>
    <col min="15" max="15" width="15.33203125" customWidth="1"/>
  </cols>
  <sheetData>
    <row r="1" spans="1:16" ht="106.5" customHeight="1" thickBot="1" x14ac:dyDescent="0.35">
      <c r="A1" s="27" t="s">
        <v>183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39.75" customHeight="1" thickBot="1" x14ac:dyDescent="0.35">
      <c r="A2" s="34" t="s">
        <v>11</v>
      </c>
      <c r="B2" s="60" t="s">
        <v>12</v>
      </c>
      <c r="C2" s="60"/>
      <c r="D2" s="61" t="s">
        <v>165</v>
      </c>
      <c r="E2" s="61"/>
      <c r="F2" s="62" t="s">
        <v>13</v>
      </c>
      <c r="G2" s="62"/>
      <c r="H2" s="63" t="s">
        <v>14</v>
      </c>
      <c r="I2" s="63"/>
      <c r="J2" s="64" t="s">
        <v>15</v>
      </c>
      <c r="K2" s="64"/>
      <c r="L2" s="59" t="s">
        <v>162</v>
      </c>
      <c r="M2" s="59"/>
      <c r="N2" s="49"/>
      <c r="O2" s="49"/>
      <c r="P2" s="49"/>
    </row>
    <row r="3" spans="1:16" ht="15" customHeight="1" thickBot="1" x14ac:dyDescent="0.35">
      <c r="A3" s="20" t="s">
        <v>16</v>
      </c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1" t="s">
        <v>28</v>
      </c>
      <c r="N3" s="49"/>
      <c r="O3" s="49"/>
      <c r="P3" s="49"/>
    </row>
    <row r="4" spans="1:16" x14ac:dyDescent="0.3">
      <c r="A4" s="18" t="s">
        <v>29</v>
      </c>
      <c r="B4" s="19" t="s">
        <v>30</v>
      </c>
      <c r="C4" s="19" t="s">
        <v>31</v>
      </c>
      <c r="D4" s="19" t="s">
        <v>32</v>
      </c>
      <c r="E4" s="19" t="s">
        <v>33</v>
      </c>
      <c r="F4" s="19" t="s">
        <v>146</v>
      </c>
      <c r="G4" s="19" t="s">
        <v>32</v>
      </c>
      <c r="H4" s="19" t="s">
        <v>32</v>
      </c>
      <c r="I4" s="19" t="s">
        <v>34</v>
      </c>
      <c r="J4" s="19" t="s">
        <v>32</v>
      </c>
      <c r="K4" s="19" t="s">
        <v>34</v>
      </c>
      <c r="L4" s="19" t="s">
        <v>32</v>
      </c>
      <c r="M4" s="19" t="s">
        <v>159</v>
      </c>
      <c r="N4" s="49"/>
      <c r="O4" s="49"/>
      <c r="P4" s="49"/>
    </row>
    <row r="5" spans="1:16" x14ac:dyDescent="0.3">
      <c r="A5" s="2" t="s">
        <v>35</v>
      </c>
      <c r="B5" s="3" t="s">
        <v>36</v>
      </c>
      <c r="C5" s="3" t="s">
        <v>37</v>
      </c>
      <c r="D5" s="3" t="s">
        <v>138</v>
      </c>
      <c r="E5" s="3" t="s">
        <v>39</v>
      </c>
      <c r="F5" s="3" t="s">
        <v>147</v>
      </c>
      <c r="G5" s="3" t="s">
        <v>188</v>
      </c>
      <c r="H5" s="3" t="s">
        <v>38</v>
      </c>
      <c r="I5" s="3" t="s">
        <v>39</v>
      </c>
      <c r="J5" s="3" t="s">
        <v>40</v>
      </c>
      <c r="K5" s="3" t="s">
        <v>41</v>
      </c>
      <c r="L5" s="3" t="s">
        <v>149</v>
      </c>
      <c r="M5" s="3" t="s">
        <v>160</v>
      </c>
      <c r="N5" s="49"/>
      <c r="O5" s="49"/>
      <c r="P5" s="49"/>
    </row>
    <row r="6" spans="1:16" x14ac:dyDescent="0.3">
      <c r="A6" s="2" t="s">
        <v>42</v>
      </c>
      <c r="B6" s="3" t="s">
        <v>136</v>
      </c>
      <c r="C6" s="3" t="s">
        <v>135</v>
      </c>
      <c r="D6" s="3" t="s">
        <v>137</v>
      </c>
      <c r="E6" s="3" t="s">
        <v>139</v>
      </c>
      <c r="F6" s="3" t="s">
        <v>148</v>
      </c>
      <c r="G6" s="3" t="s">
        <v>189</v>
      </c>
      <c r="H6" s="3" t="s">
        <v>137</v>
      </c>
      <c r="I6" s="3" t="s">
        <v>139</v>
      </c>
      <c r="J6" s="3" t="s">
        <v>140</v>
      </c>
      <c r="K6" s="3" t="s">
        <v>141</v>
      </c>
      <c r="L6" s="3" t="s">
        <v>158</v>
      </c>
      <c r="M6" s="3" t="s">
        <v>161</v>
      </c>
      <c r="N6" s="49"/>
      <c r="O6" s="49"/>
      <c r="P6" s="49"/>
    </row>
    <row r="7" spans="1:16" x14ac:dyDescent="0.3">
      <c r="A7" s="2" t="s">
        <v>43</v>
      </c>
      <c r="B7" s="3" t="s">
        <v>44</v>
      </c>
      <c r="C7" s="3" t="s">
        <v>44</v>
      </c>
      <c r="D7" s="3" t="s">
        <v>45</v>
      </c>
      <c r="E7" s="3" t="s">
        <v>45</v>
      </c>
      <c r="F7" s="3" t="s">
        <v>46</v>
      </c>
      <c r="G7" s="3" t="s">
        <v>190</v>
      </c>
      <c r="H7" s="3" t="s">
        <v>46</v>
      </c>
      <c r="I7" s="3" t="s">
        <v>46</v>
      </c>
      <c r="J7" s="3" t="s">
        <v>44</v>
      </c>
      <c r="K7" s="3" t="s">
        <v>44</v>
      </c>
      <c r="L7" s="3" t="s">
        <v>47</v>
      </c>
      <c r="M7" s="3" t="s">
        <v>47</v>
      </c>
      <c r="N7" s="49"/>
      <c r="O7" s="49"/>
      <c r="P7" s="49"/>
    </row>
    <row r="8" spans="1:16" x14ac:dyDescent="0.3">
      <c r="A8" s="2" t="s">
        <v>48</v>
      </c>
      <c r="B8" s="3" t="s">
        <v>49</v>
      </c>
      <c r="C8" s="3" t="s">
        <v>49</v>
      </c>
      <c r="D8" s="3" t="s">
        <v>49</v>
      </c>
      <c r="E8" s="3" t="s">
        <v>49</v>
      </c>
      <c r="F8" s="3" t="s">
        <v>50</v>
      </c>
      <c r="G8" s="3" t="s">
        <v>50</v>
      </c>
      <c r="H8" s="3" t="s">
        <v>49</v>
      </c>
      <c r="I8" s="3" t="s">
        <v>49</v>
      </c>
      <c r="J8" s="3" t="s">
        <v>49</v>
      </c>
      <c r="K8" s="3" t="s">
        <v>49</v>
      </c>
      <c r="L8" s="3" t="s">
        <v>49</v>
      </c>
      <c r="M8" s="3" t="s">
        <v>49</v>
      </c>
      <c r="N8" s="49"/>
      <c r="O8" s="49"/>
      <c r="P8" s="49"/>
    </row>
    <row r="9" spans="1:16" x14ac:dyDescent="0.3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49"/>
      <c r="O9" s="49"/>
      <c r="P9" s="49"/>
    </row>
    <row r="10" spans="1:16" x14ac:dyDescent="0.3">
      <c r="A10" s="2" t="s">
        <v>51</v>
      </c>
      <c r="B10" s="3">
        <v>60</v>
      </c>
      <c r="C10" s="3">
        <v>60</v>
      </c>
      <c r="D10" s="3">
        <v>60</v>
      </c>
      <c r="E10" s="3">
        <v>60</v>
      </c>
      <c r="F10" s="3">
        <v>60</v>
      </c>
      <c r="G10" s="3">
        <v>60</v>
      </c>
      <c r="H10" s="3">
        <v>60</v>
      </c>
      <c r="I10" s="3">
        <v>60</v>
      </c>
      <c r="J10" s="3">
        <v>60</v>
      </c>
      <c r="K10" s="3">
        <v>60</v>
      </c>
      <c r="L10" s="3">
        <v>60</v>
      </c>
      <c r="M10" s="3">
        <v>60</v>
      </c>
      <c r="N10" s="49"/>
      <c r="O10" s="49"/>
      <c r="P10" s="49"/>
    </row>
    <row r="11" spans="1:16" x14ac:dyDescent="0.3">
      <c r="A11" s="2" t="s">
        <v>52</v>
      </c>
      <c r="B11" s="4">
        <v>10000</v>
      </c>
      <c r="C11" s="4">
        <v>10000</v>
      </c>
      <c r="D11" s="4">
        <v>10000</v>
      </c>
      <c r="E11" s="4">
        <v>10000</v>
      </c>
      <c r="F11" s="4">
        <v>10000</v>
      </c>
      <c r="G11" s="4">
        <v>10000</v>
      </c>
      <c r="H11" s="4">
        <v>10000</v>
      </c>
      <c r="I11" s="4">
        <v>10000</v>
      </c>
      <c r="J11" s="4">
        <v>10000</v>
      </c>
      <c r="K11" s="4">
        <v>10000</v>
      </c>
      <c r="L11" s="4">
        <v>10000</v>
      </c>
      <c r="M11" s="4">
        <v>10000</v>
      </c>
      <c r="N11" s="49"/>
      <c r="O11" s="49"/>
      <c r="P11" s="49"/>
    </row>
    <row r="12" spans="1:16" x14ac:dyDescent="0.3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49"/>
      <c r="O12" s="49"/>
      <c r="P12" s="49"/>
    </row>
    <row r="13" spans="1:16" x14ac:dyDescent="0.3">
      <c r="A13" s="2" t="s">
        <v>53</v>
      </c>
      <c r="B13" s="13">
        <v>19910.009999999998</v>
      </c>
      <c r="C13" s="13">
        <v>33999.79</v>
      </c>
      <c r="D13" s="13">
        <v>39197.949999999997</v>
      </c>
      <c r="E13" s="13">
        <v>40522.9</v>
      </c>
      <c r="F13" s="13">
        <v>63515</v>
      </c>
      <c r="G13" s="13">
        <v>59452</v>
      </c>
      <c r="H13" s="13">
        <v>39197.949999999997</v>
      </c>
      <c r="I13" s="13">
        <v>40522.9</v>
      </c>
      <c r="J13" s="13">
        <v>46900</v>
      </c>
      <c r="K13" s="13">
        <v>49900</v>
      </c>
      <c r="L13" s="13">
        <v>64614</v>
      </c>
      <c r="M13" s="13">
        <v>66308</v>
      </c>
      <c r="N13" s="49"/>
      <c r="O13" s="49"/>
      <c r="P13" s="49"/>
    </row>
    <row r="14" spans="1:16" x14ac:dyDescent="0.3">
      <c r="A14" s="2" t="s">
        <v>54</v>
      </c>
      <c r="B14" s="13">
        <v>0</v>
      </c>
      <c r="C14" s="13">
        <v>0</v>
      </c>
      <c r="D14" s="13">
        <v>0</v>
      </c>
      <c r="E14" s="13">
        <v>0</v>
      </c>
      <c r="F14" s="13">
        <v>15296</v>
      </c>
      <c r="G14" s="13">
        <v>14331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49"/>
      <c r="O14" s="49"/>
      <c r="P14" s="49"/>
    </row>
    <row r="15" spans="1:16" x14ac:dyDescent="0.3">
      <c r="A15" s="2" t="s">
        <v>55</v>
      </c>
      <c r="B15" s="13">
        <v>16455</v>
      </c>
      <c r="C15" s="13">
        <v>28099</v>
      </c>
      <c r="D15" s="13">
        <v>32395</v>
      </c>
      <c r="E15" s="13">
        <v>33490</v>
      </c>
      <c r="F15" s="13">
        <v>39850</v>
      </c>
      <c r="G15" s="13">
        <v>37290</v>
      </c>
      <c r="H15" s="13">
        <v>32395</v>
      </c>
      <c r="I15" s="13">
        <v>33490</v>
      </c>
      <c r="J15" s="13">
        <v>38760</v>
      </c>
      <c r="K15" s="13">
        <v>41240</v>
      </c>
      <c r="L15" s="13">
        <v>53400</v>
      </c>
      <c r="M15" s="13">
        <v>54800</v>
      </c>
      <c r="N15" s="49"/>
      <c r="O15" s="49"/>
      <c r="P15" s="49"/>
    </row>
    <row r="16" spans="1:16" x14ac:dyDescent="0.3">
      <c r="A16" s="2" t="s">
        <v>56</v>
      </c>
      <c r="B16" s="13">
        <v>0</v>
      </c>
      <c r="C16" s="13">
        <v>0</v>
      </c>
      <c r="D16" s="13">
        <v>0</v>
      </c>
      <c r="E16" s="13">
        <v>0</v>
      </c>
      <c r="F16" s="13">
        <v>4397</v>
      </c>
      <c r="G16" s="13">
        <v>4129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49"/>
      <c r="O16" s="49"/>
      <c r="P16" s="49"/>
    </row>
    <row r="17" spans="1:16" x14ac:dyDescent="0.3">
      <c r="A17" s="2" t="s">
        <v>57</v>
      </c>
      <c r="B17" s="13">
        <v>16454.55</v>
      </c>
      <c r="C17" s="13">
        <v>28099</v>
      </c>
      <c r="D17" s="13">
        <v>32395</v>
      </c>
      <c r="E17" s="13">
        <v>33490</v>
      </c>
      <c r="F17" s="13">
        <v>55146</v>
      </c>
      <c r="G17" s="13">
        <v>51621</v>
      </c>
      <c r="H17" s="13">
        <v>32395</v>
      </c>
      <c r="I17" s="13">
        <v>33490</v>
      </c>
      <c r="J17" s="13">
        <v>38760.33</v>
      </c>
      <c r="K17" s="13">
        <v>41239.67</v>
      </c>
      <c r="L17" s="13">
        <v>53400</v>
      </c>
      <c r="M17" s="13">
        <v>54800</v>
      </c>
      <c r="N17" s="49"/>
      <c r="O17" s="49"/>
      <c r="P17" s="49"/>
    </row>
    <row r="18" spans="1:16" x14ac:dyDescent="0.3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49"/>
      <c r="O18" s="49"/>
      <c r="P18" s="49"/>
    </row>
    <row r="19" spans="1:16" x14ac:dyDescent="0.3">
      <c r="A19" s="2" t="s">
        <v>58</v>
      </c>
      <c r="B19" s="13">
        <v>150</v>
      </c>
      <c r="C19" s="13">
        <v>150</v>
      </c>
      <c r="D19" s="13">
        <v>150</v>
      </c>
      <c r="E19" s="13">
        <v>150</v>
      </c>
      <c r="F19" s="13">
        <v>150</v>
      </c>
      <c r="G19" s="13">
        <v>150</v>
      </c>
      <c r="H19" s="13">
        <v>150</v>
      </c>
      <c r="I19" s="13">
        <v>150</v>
      </c>
      <c r="J19" s="13">
        <v>150</v>
      </c>
      <c r="K19" s="13">
        <v>150</v>
      </c>
      <c r="L19" s="13">
        <v>150</v>
      </c>
      <c r="M19" s="13">
        <v>150</v>
      </c>
      <c r="N19" s="49"/>
      <c r="O19" s="49"/>
      <c r="P19" s="49"/>
    </row>
    <row r="20" spans="1:16" x14ac:dyDescent="0.3">
      <c r="A20" s="2" t="s">
        <v>59</v>
      </c>
      <c r="B20" s="13">
        <v>0</v>
      </c>
      <c r="C20" s="13">
        <v>0</v>
      </c>
      <c r="D20" s="13">
        <v>750</v>
      </c>
      <c r="E20" s="13">
        <v>750</v>
      </c>
      <c r="F20" s="13">
        <v>1250</v>
      </c>
      <c r="G20" s="13">
        <v>1250</v>
      </c>
      <c r="H20" s="13">
        <v>750</v>
      </c>
      <c r="I20" s="13">
        <v>750</v>
      </c>
      <c r="J20" s="13">
        <v>0</v>
      </c>
      <c r="K20" s="13">
        <v>0</v>
      </c>
      <c r="L20" s="13">
        <v>750</v>
      </c>
      <c r="M20" s="13">
        <v>750</v>
      </c>
      <c r="N20" s="49"/>
      <c r="O20" s="49"/>
      <c r="P20" s="49"/>
    </row>
    <row r="21" spans="1:16" x14ac:dyDescent="0.3">
      <c r="A21" s="2" t="s">
        <v>60</v>
      </c>
      <c r="B21" s="13">
        <v>750</v>
      </c>
      <c r="C21" s="13">
        <v>750</v>
      </c>
      <c r="D21" s="13">
        <v>750</v>
      </c>
      <c r="E21" s="13">
        <v>750</v>
      </c>
      <c r="F21" s="13">
        <v>1500</v>
      </c>
      <c r="G21" s="13">
        <v>1500</v>
      </c>
      <c r="H21" s="13">
        <v>750</v>
      </c>
      <c r="I21" s="13">
        <v>750</v>
      </c>
      <c r="J21" s="13">
        <v>1500</v>
      </c>
      <c r="K21" s="13">
        <v>1500</v>
      </c>
      <c r="L21" s="13">
        <v>750</v>
      </c>
      <c r="M21" s="13">
        <v>750</v>
      </c>
      <c r="N21" s="49"/>
      <c r="O21" s="49"/>
      <c r="P21" s="49"/>
    </row>
    <row r="22" spans="1:16" x14ac:dyDescent="0.3">
      <c r="A22" s="2" t="s">
        <v>61</v>
      </c>
      <c r="B22" s="13">
        <v>4500</v>
      </c>
      <c r="C22" s="13">
        <v>4500</v>
      </c>
      <c r="D22" s="13">
        <v>3000</v>
      </c>
      <c r="E22" s="13">
        <v>3000</v>
      </c>
      <c r="F22" s="13">
        <v>16000</v>
      </c>
      <c r="G22" s="13">
        <v>16000</v>
      </c>
      <c r="H22" s="13">
        <v>3000</v>
      </c>
      <c r="I22" s="13">
        <v>3000</v>
      </c>
      <c r="J22" s="13">
        <v>7500</v>
      </c>
      <c r="K22" s="13">
        <v>7500</v>
      </c>
      <c r="L22" s="13">
        <v>3000</v>
      </c>
      <c r="M22" s="13">
        <v>3000</v>
      </c>
      <c r="N22" s="49"/>
      <c r="O22" s="49"/>
      <c r="P22" s="49"/>
    </row>
    <row r="23" spans="1:16" x14ac:dyDescent="0.3">
      <c r="A23" s="2" t="s">
        <v>179</v>
      </c>
      <c r="B23" s="13">
        <v>145</v>
      </c>
      <c r="C23" s="13">
        <v>145</v>
      </c>
      <c r="D23" s="13">
        <v>145</v>
      </c>
      <c r="E23" s="13">
        <v>145</v>
      </c>
      <c r="F23" s="13">
        <v>145</v>
      </c>
      <c r="G23" s="13">
        <v>145</v>
      </c>
      <c r="H23" s="13">
        <v>145</v>
      </c>
      <c r="I23" s="13">
        <v>145</v>
      </c>
      <c r="J23" s="13">
        <v>145</v>
      </c>
      <c r="K23" s="13">
        <v>145</v>
      </c>
      <c r="L23" s="13">
        <v>145</v>
      </c>
      <c r="M23" s="13">
        <v>145</v>
      </c>
      <c r="N23" s="49"/>
      <c r="O23" s="49"/>
      <c r="P23" s="49"/>
    </row>
    <row r="24" spans="1:16" x14ac:dyDescent="0.3">
      <c r="A24" s="2" t="s">
        <v>157</v>
      </c>
      <c r="B24" s="13">
        <v>0</v>
      </c>
      <c r="C24" s="13">
        <v>0</v>
      </c>
      <c r="D24" s="13">
        <v>2500</v>
      </c>
      <c r="E24" s="13">
        <v>2500</v>
      </c>
      <c r="F24" s="13">
        <v>3000</v>
      </c>
      <c r="G24" s="13">
        <v>3000</v>
      </c>
      <c r="H24" s="13">
        <v>15000</v>
      </c>
      <c r="I24" s="13">
        <v>15000</v>
      </c>
      <c r="J24" s="13">
        <v>1500</v>
      </c>
      <c r="K24" s="13">
        <v>1500</v>
      </c>
      <c r="L24" s="13">
        <v>7500</v>
      </c>
      <c r="M24" s="13">
        <v>7500</v>
      </c>
      <c r="N24" s="49"/>
      <c r="O24" s="49"/>
      <c r="P24" s="49"/>
    </row>
    <row r="25" spans="1:16" x14ac:dyDescent="0.3">
      <c r="A25" s="2" t="s">
        <v>62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49"/>
      <c r="O25" s="49"/>
      <c r="P25" s="49"/>
    </row>
    <row r="26" spans="1:16" x14ac:dyDescent="0.3">
      <c r="A26" s="2" t="s">
        <v>63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49"/>
      <c r="O26" s="49"/>
      <c r="P26" s="49"/>
    </row>
    <row r="27" spans="1:16" x14ac:dyDescent="0.3">
      <c r="A27" s="2" t="s">
        <v>64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49"/>
      <c r="O27" s="49"/>
      <c r="P27" s="49"/>
    </row>
    <row r="28" spans="1:16" x14ac:dyDescent="0.3">
      <c r="A28" s="2" t="s">
        <v>191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49"/>
      <c r="O28" s="49"/>
      <c r="P28" s="49"/>
    </row>
    <row r="29" spans="1:16" x14ac:dyDescent="0.3">
      <c r="A29" s="2" t="s">
        <v>65</v>
      </c>
      <c r="B29" s="13">
        <f>B17+SUM(B19:B27)-B28</f>
        <v>21999.55</v>
      </c>
      <c r="C29" s="13">
        <f>C17+SUM(C19:C27)-C28</f>
        <v>33644</v>
      </c>
      <c r="D29" s="13">
        <f t="shared" ref="D29:M29" si="0">D17+SUM(D19:D27)-D28</f>
        <v>39690</v>
      </c>
      <c r="E29" s="13">
        <f t="shared" si="0"/>
        <v>40785</v>
      </c>
      <c r="F29" s="13">
        <f t="shared" si="0"/>
        <v>77191</v>
      </c>
      <c r="G29" s="13">
        <f t="shared" si="0"/>
        <v>73666</v>
      </c>
      <c r="H29" s="13">
        <f t="shared" si="0"/>
        <v>52190</v>
      </c>
      <c r="I29" s="13">
        <f t="shared" si="0"/>
        <v>53285</v>
      </c>
      <c r="J29" s="13">
        <f t="shared" si="0"/>
        <v>49555.33</v>
      </c>
      <c r="K29" s="13">
        <f t="shared" si="0"/>
        <v>52034.67</v>
      </c>
      <c r="L29" s="13">
        <f t="shared" si="0"/>
        <v>65695</v>
      </c>
      <c r="M29" s="13">
        <f t="shared" si="0"/>
        <v>67095</v>
      </c>
      <c r="N29" s="49"/>
      <c r="O29" s="49"/>
      <c r="P29" s="49"/>
    </row>
    <row r="30" spans="1:16" x14ac:dyDescent="0.3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9"/>
      <c r="O30" s="49"/>
      <c r="P30" s="49"/>
    </row>
    <row r="31" spans="1:16" x14ac:dyDescent="0.3">
      <c r="A31" s="2" t="s">
        <v>66</v>
      </c>
      <c r="B31" s="5">
        <v>45505</v>
      </c>
      <c r="C31" s="5">
        <v>45505</v>
      </c>
      <c r="D31" s="5">
        <v>45505</v>
      </c>
      <c r="E31" s="5">
        <v>45505</v>
      </c>
      <c r="F31" s="5">
        <v>45505</v>
      </c>
      <c r="G31" s="5">
        <v>45505</v>
      </c>
      <c r="H31" s="5">
        <v>45505</v>
      </c>
      <c r="I31" s="5">
        <v>45505</v>
      </c>
      <c r="J31" s="5">
        <v>45505</v>
      </c>
      <c r="K31" s="5">
        <v>45505</v>
      </c>
      <c r="L31" s="5">
        <v>45505</v>
      </c>
      <c r="M31" s="5">
        <v>45505</v>
      </c>
      <c r="N31" s="49"/>
      <c r="O31" s="49"/>
      <c r="P31" s="49"/>
    </row>
    <row r="32" spans="1:16" x14ac:dyDescent="0.3">
      <c r="A32" s="2" t="s">
        <v>178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9"/>
      <c r="O32" s="49"/>
      <c r="P32" s="49"/>
    </row>
    <row r="33" spans="1:16" x14ac:dyDescent="0.3">
      <c r="A33" s="2" t="s">
        <v>67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49"/>
      <c r="O33" s="49"/>
      <c r="P33" s="49"/>
    </row>
    <row r="34" spans="1:16" x14ac:dyDescent="0.3">
      <c r="A34" s="2" t="s">
        <v>68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49"/>
      <c r="O34" s="49"/>
      <c r="P34" s="49"/>
    </row>
    <row r="35" spans="1:16" x14ac:dyDescent="0.3">
      <c r="A35" s="2" t="s">
        <v>69</v>
      </c>
      <c r="B35" s="10">
        <f>SUM(B33:B34)</f>
        <v>0</v>
      </c>
      <c r="C35" s="10">
        <f>SUM(C33:C34)</f>
        <v>0</v>
      </c>
      <c r="D35" s="10">
        <f t="shared" ref="D35:M35" si="1">SUM(D33:D34)</f>
        <v>0</v>
      </c>
      <c r="E35" s="10">
        <f t="shared" si="1"/>
        <v>0</v>
      </c>
      <c r="F35" s="10">
        <f t="shared" si="1"/>
        <v>0</v>
      </c>
      <c r="G35" s="10">
        <f t="shared" si="1"/>
        <v>0</v>
      </c>
      <c r="H35" s="10">
        <f t="shared" si="1"/>
        <v>0</v>
      </c>
      <c r="I35" s="10">
        <f t="shared" si="1"/>
        <v>0</v>
      </c>
      <c r="J35" s="10">
        <f t="shared" si="1"/>
        <v>0</v>
      </c>
      <c r="K35" s="10">
        <f t="shared" si="1"/>
        <v>0</v>
      </c>
      <c r="L35" s="10">
        <f t="shared" si="1"/>
        <v>0</v>
      </c>
      <c r="M35" s="10">
        <f t="shared" si="1"/>
        <v>0</v>
      </c>
      <c r="N35" s="49"/>
      <c r="O35" s="49"/>
      <c r="P35" s="49"/>
    </row>
    <row r="36" spans="1:16" x14ac:dyDescent="0.3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9"/>
      <c r="O36" s="49"/>
      <c r="P36" s="49"/>
    </row>
    <row r="37" spans="1:16" x14ac:dyDescent="0.3">
      <c r="A37" s="2" t="s">
        <v>70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49"/>
      <c r="O37" s="49"/>
      <c r="P37" s="49"/>
    </row>
    <row r="38" spans="1:16" x14ac:dyDescent="0.3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49"/>
      <c r="O38" s="49"/>
      <c r="P38" s="49"/>
    </row>
    <row r="39" spans="1:16" x14ac:dyDescent="0.3">
      <c r="A39" s="2" t="s">
        <v>71</v>
      </c>
      <c r="B39" s="14">
        <f t="shared" ref="B39:M39" si="2">(B29-B37)/B10</f>
        <v>366.65916666666664</v>
      </c>
      <c r="C39" s="14">
        <f t="shared" si="2"/>
        <v>560.73333333333335</v>
      </c>
      <c r="D39" s="14">
        <f t="shared" si="2"/>
        <v>661.5</v>
      </c>
      <c r="E39" s="14">
        <f t="shared" si="2"/>
        <v>679.75</v>
      </c>
      <c r="F39" s="14">
        <f t="shared" si="2"/>
        <v>1286.5166666666667</v>
      </c>
      <c r="G39" s="14">
        <f t="shared" si="2"/>
        <v>1227.7666666666667</v>
      </c>
      <c r="H39" s="14">
        <f t="shared" si="2"/>
        <v>869.83333333333337</v>
      </c>
      <c r="I39" s="14">
        <f t="shared" si="2"/>
        <v>888.08333333333337</v>
      </c>
      <c r="J39" s="14">
        <f t="shared" si="2"/>
        <v>825.92216666666673</v>
      </c>
      <c r="K39" s="14">
        <f t="shared" si="2"/>
        <v>867.24450000000002</v>
      </c>
      <c r="L39" s="14">
        <f t="shared" si="2"/>
        <v>1094.9166666666667</v>
      </c>
      <c r="M39" s="14">
        <f t="shared" si="2"/>
        <v>1118.25</v>
      </c>
      <c r="N39" s="49"/>
      <c r="O39" s="49"/>
      <c r="P39" s="49"/>
    </row>
    <row r="40" spans="1:16" x14ac:dyDescent="0.3">
      <c r="A40" s="6" t="s">
        <v>72</v>
      </c>
      <c r="B40" s="13">
        <f t="shared" ref="B40:M40" si="3">(B14-B16)/B10</f>
        <v>0</v>
      </c>
      <c r="C40" s="13">
        <f t="shared" si="3"/>
        <v>0</v>
      </c>
      <c r="D40" s="13">
        <f t="shared" si="3"/>
        <v>0</v>
      </c>
      <c r="E40" s="13">
        <f t="shared" si="3"/>
        <v>0</v>
      </c>
      <c r="F40" s="13">
        <f t="shared" si="3"/>
        <v>181.65</v>
      </c>
      <c r="G40" s="13">
        <f t="shared" si="3"/>
        <v>170.03333333333333</v>
      </c>
      <c r="H40" s="13">
        <f t="shared" si="3"/>
        <v>0</v>
      </c>
      <c r="I40" s="13">
        <f t="shared" si="3"/>
        <v>0</v>
      </c>
      <c r="J40" s="13">
        <f t="shared" si="3"/>
        <v>0</v>
      </c>
      <c r="K40" s="13">
        <f t="shared" si="3"/>
        <v>0</v>
      </c>
      <c r="L40" s="13">
        <f t="shared" si="3"/>
        <v>0</v>
      </c>
      <c r="M40" s="13">
        <f t="shared" si="3"/>
        <v>0</v>
      </c>
      <c r="N40" s="49"/>
      <c r="O40" s="49"/>
      <c r="P40" s="49"/>
    </row>
    <row r="41" spans="1:16" x14ac:dyDescent="0.3">
      <c r="A41" s="2" t="s">
        <v>145</v>
      </c>
      <c r="B41" s="14">
        <f>(((B29+B37)/2)*B35/12)</f>
        <v>0</v>
      </c>
      <c r="C41" s="14">
        <f t="shared" ref="C41:M41" si="4">(((C29+C37)/2)*C35/12)</f>
        <v>0</v>
      </c>
      <c r="D41" s="14">
        <f t="shared" si="4"/>
        <v>0</v>
      </c>
      <c r="E41" s="14">
        <f t="shared" si="4"/>
        <v>0</v>
      </c>
      <c r="F41" s="14">
        <f t="shared" si="4"/>
        <v>0</v>
      </c>
      <c r="G41" s="14">
        <f t="shared" si="4"/>
        <v>0</v>
      </c>
      <c r="H41" s="14">
        <f t="shared" si="4"/>
        <v>0</v>
      </c>
      <c r="I41" s="14">
        <f t="shared" si="4"/>
        <v>0</v>
      </c>
      <c r="J41" s="14">
        <f t="shared" si="4"/>
        <v>0</v>
      </c>
      <c r="K41" s="14">
        <f t="shared" si="4"/>
        <v>0</v>
      </c>
      <c r="L41" s="14">
        <f t="shared" si="4"/>
        <v>0</v>
      </c>
      <c r="M41" s="14">
        <f t="shared" si="4"/>
        <v>0</v>
      </c>
      <c r="N41" s="49"/>
      <c r="O41" s="49"/>
      <c r="P41" s="49"/>
    </row>
    <row r="42" spans="1:16" x14ac:dyDescent="0.3">
      <c r="A42" s="2" t="s">
        <v>73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49"/>
      <c r="O42" s="49"/>
      <c r="P42" s="49"/>
    </row>
    <row r="43" spans="1:16" x14ac:dyDescent="0.3">
      <c r="A43" s="2" t="s">
        <v>74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49"/>
      <c r="O43" s="49"/>
      <c r="P43" s="49"/>
    </row>
    <row r="44" spans="1:16" x14ac:dyDescent="0.3">
      <c r="A44" s="2" t="s">
        <v>75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49"/>
      <c r="O44" s="49"/>
      <c r="P44" s="49"/>
    </row>
    <row r="45" spans="1:16" x14ac:dyDescent="0.3">
      <c r="A45" s="2" t="s">
        <v>76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49"/>
      <c r="O45" s="49"/>
      <c r="P45" s="49"/>
    </row>
    <row r="46" spans="1:16" x14ac:dyDescent="0.3">
      <c r="A46" s="2" t="s">
        <v>77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49"/>
      <c r="O46" s="49"/>
      <c r="P46" s="49"/>
    </row>
    <row r="47" spans="1:16" x14ac:dyDescent="0.3">
      <c r="A47" s="2" t="s">
        <v>78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49"/>
      <c r="O47" s="49"/>
      <c r="P47" s="49"/>
    </row>
    <row r="48" spans="1:16" x14ac:dyDescent="0.3">
      <c r="A48" s="2" t="s">
        <v>79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49"/>
      <c r="O48" s="49"/>
      <c r="P48" s="49"/>
    </row>
    <row r="49" spans="1:16" x14ac:dyDescent="0.3">
      <c r="A49" s="2" t="s">
        <v>80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49"/>
      <c r="O49" s="49"/>
      <c r="P49" s="49"/>
    </row>
    <row r="50" spans="1:16" x14ac:dyDescent="0.3">
      <c r="A50" s="2" t="s">
        <v>81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49"/>
      <c r="O50" s="49"/>
      <c r="P50" s="49"/>
    </row>
    <row r="51" spans="1:16" x14ac:dyDescent="0.3">
      <c r="A51" s="2" t="s">
        <v>82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49"/>
      <c r="O51" s="49"/>
      <c r="P51" s="49"/>
    </row>
    <row r="52" spans="1:16" x14ac:dyDescent="0.3">
      <c r="A52" s="2" t="s">
        <v>83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49"/>
      <c r="O52" s="49"/>
      <c r="P52" s="49"/>
    </row>
    <row r="53" spans="1:16" x14ac:dyDescent="0.3">
      <c r="A53" s="2" t="s">
        <v>84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49"/>
      <c r="O53" s="49"/>
      <c r="P53" s="49"/>
    </row>
    <row r="54" spans="1:16" x14ac:dyDescent="0.3">
      <c r="A54" s="2" t="s">
        <v>85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49"/>
      <c r="O54" s="49"/>
      <c r="P54" s="49"/>
    </row>
    <row r="55" spans="1:16" x14ac:dyDescent="0.3">
      <c r="A55" s="7" t="s">
        <v>142</v>
      </c>
      <c r="B55" s="15">
        <f>SUM(B39:B54)-B40</f>
        <v>366.65916666666664</v>
      </c>
      <c r="C55" s="15">
        <f t="shared" ref="C55:M55" si="5">SUM(C39:C54)-C40</f>
        <v>560.73333333333335</v>
      </c>
      <c r="D55" s="15">
        <f t="shared" si="5"/>
        <v>661.5</v>
      </c>
      <c r="E55" s="15">
        <f t="shared" si="5"/>
        <v>679.75</v>
      </c>
      <c r="F55" s="15">
        <f t="shared" si="5"/>
        <v>1286.5166666666667</v>
      </c>
      <c r="G55" s="15">
        <f t="shared" si="5"/>
        <v>1227.7666666666667</v>
      </c>
      <c r="H55" s="15">
        <f t="shared" si="5"/>
        <v>869.83333333333337</v>
      </c>
      <c r="I55" s="15">
        <f t="shared" si="5"/>
        <v>888.08333333333337</v>
      </c>
      <c r="J55" s="15">
        <f t="shared" si="5"/>
        <v>825.92216666666673</v>
      </c>
      <c r="K55" s="15">
        <f t="shared" si="5"/>
        <v>867.24450000000002</v>
      </c>
      <c r="L55" s="15">
        <f t="shared" si="5"/>
        <v>1094.9166666666667</v>
      </c>
      <c r="M55" s="15">
        <f t="shared" si="5"/>
        <v>1118.25</v>
      </c>
      <c r="N55" s="49"/>
      <c r="O55" s="49"/>
      <c r="P55" s="49"/>
    </row>
    <row r="56" spans="1:16" x14ac:dyDescent="0.3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49"/>
      <c r="O56" s="49"/>
      <c r="P56" s="49"/>
    </row>
    <row r="57" spans="1:16" x14ac:dyDescent="0.3">
      <c r="A57" s="2" t="s">
        <v>86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49"/>
      <c r="O57" s="49"/>
      <c r="P57" s="49"/>
    </row>
    <row r="58" spans="1:16" x14ac:dyDescent="0.3">
      <c r="A58" s="2" t="s">
        <v>87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49"/>
      <c r="O58" s="49"/>
      <c r="P58" s="49"/>
    </row>
    <row r="59" spans="1:16" x14ac:dyDescent="0.3">
      <c r="A59" s="2" t="s">
        <v>88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49"/>
      <c r="O59" s="49"/>
      <c r="P59" s="49"/>
    </row>
    <row r="60" spans="1:16" x14ac:dyDescent="0.3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49"/>
      <c r="O60" s="49"/>
      <c r="P60" s="49"/>
    </row>
    <row r="61" spans="1:16" x14ac:dyDescent="0.3">
      <c r="A61" s="2" t="s">
        <v>89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49"/>
      <c r="O61" s="49"/>
      <c r="P61" s="49"/>
    </row>
    <row r="62" spans="1:16" x14ac:dyDescent="0.3">
      <c r="A62" s="2" t="s">
        <v>90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49"/>
      <c r="O62" s="49"/>
      <c r="P62" s="49"/>
    </row>
    <row r="63" spans="1:16" x14ac:dyDescent="0.3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49"/>
      <c r="O63" s="49"/>
      <c r="P63" s="49"/>
    </row>
    <row r="64" spans="1:16" x14ac:dyDescent="0.3">
      <c r="A64" s="7" t="s">
        <v>91</v>
      </c>
      <c r="B64" s="15">
        <f>(((B40*B57)+(B43*B58)+(B44*B59))*(1-0.9079))+(B43*B61)+(B44*B62)</f>
        <v>0</v>
      </c>
      <c r="C64" s="15">
        <f>(((C40*C57)+(C43*C58)+(C44*C59))*(1-0.9079))+(C43*C61)+(C44*C62)</f>
        <v>0</v>
      </c>
      <c r="D64" s="15">
        <f t="shared" ref="D64:M64" si="6">(((D40*D57)+(D43*D58)+(D44*D59))*(1-0.9079))+(D43*D61)+(D44*D62)</f>
        <v>0</v>
      </c>
      <c r="E64" s="15">
        <f t="shared" si="6"/>
        <v>0</v>
      </c>
      <c r="F64" s="15">
        <f t="shared" si="6"/>
        <v>0</v>
      </c>
      <c r="G64" s="15">
        <f t="shared" si="6"/>
        <v>0</v>
      </c>
      <c r="H64" s="15">
        <f t="shared" si="6"/>
        <v>0</v>
      </c>
      <c r="I64" s="15">
        <f t="shared" si="6"/>
        <v>0</v>
      </c>
      <c r="J64" s="15">
        <f t="shared" si="6"/>
        <v>0</v>
      </c>
      <c r="K64" s="15">
        <f t="shared" si="6"/>
        <v>0</v>
      </c>
      <c r="L64" s="15">
        <f t="shared" si="6"/>
        <v>0</v>
      </c>
      <c r="M64" s="15">
        <f t="shared" si="6"/>
        <v>0</v>
      </c>
      <c r="N64" s="49"/>
      <c r="O64" s="49"/>
      <c r="P64" s="49"/>
    </row>
    <row r="65" spans="1:16" x14ac:dyDescent="0.3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49"/>
      <c r="O65" s="49"/>
      <c r="P65" s="49"/>
    </row>
    <row r="66" spans="1:16" x14ac:dyDescent="0.3">
      <c r="A66" s="7" t="s">
        <v>175</v>
      </c>
      <c r="B66" s="52">
        <f>AVERAGE(B55:C55)</f>
        <v>463.69624999999996</v>
      </c>
      <c r="C66" s="53"/>
      <c r="D66" s="52">
        <f>AVERAGE(D55:E55)</f>
        <v>670.625</v>
      </c>
      <c r="E66" s="53"/>
      <c r="F66" s="52">
        <f>AVERAGE(F55:G55)</f>
        <v>1257.1416666666667</v>
      </c>
      <c r="G66" s="53"/>
      <c r="H66" s="52">
        <f>AVERAGE(H55:I55)</f>
        <v>878.95833333333337</v>
      </c>
      <c r="I66" s="53"/>
      <c r="J66" s="52">
        <f>AVERAGE(J55:K55)</f>
        <v>846.58333333333337</v>
      </c>
      <c r="K66" s="53"/>
      <c r="L66" s="52">
        <f>AVERAGE(L55:M55)</f>
        <v>1106.5833333333335</v>
      </c>
      <c r="M66" s="53"/>
      <c r="N66" s="49"/>
      <c r="O66" s="49"/>
      <c r="P66" s="49"/>
    </row>
    <row r="67" spans="1:16" ht="14.25" customHeight="1" x14ac:dyDescent="0.3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49"/>
      <c r="O67" s="49"/>
      <c r="P67" s="49"/>
    </row>
    <row r="68" spans="1:16" x14ac:dyDescent="0.3">
      <c r="A68" s="2" t="s">
        <v>144</v>
      </c>
      <c r="B68" s="2">
        <v>10</v>
      </c>
      <c r="C68" s="2">
        <v>3</v>
      </c>
      <c r="D68" s="2">
        <v>6</v>
      </c>
      <c r="E68" s="2">
        <v>6</v>
      </c>
      <c r="F68" s="2">
        <v>1</v>
      </c>
      <c r="G68" s="2">
        <v>1</v>
      </c>
      <c r="H68" s="2">
        <v>3</v>
      </c>
      <c r="I68" s="2">
        <v>2</v>
      </c>
      <c r="J68" s="2">
        <v>2</v>
      </c>
      <c r="K68" s="2">
        <v>1</v>
      </c>
      <c r="L68" s="2">
        <v>1</v>
      </c>
      <c r="M68" s="2">
        <v>2</v>
      </c>
      <c r="N68" s="49"/>
      <c r="O68" s="49"/>
      <c r="P68" s="49"/>
    </row>
    <row r="69" spans="1:16" x14ac:dyDescent="0.3">
      <c r="A69" s="7" t="s">
        <v>176</v>
      </c>
      <c r="B69" s="52">
        <f>B66*(B68+C68)</f>
        <v>6028.0512499999995</v>
      </c>
      <c r="C69" s="54"/>
      <c r="D69" s="52">
        <f>D66*(D68+E68)</f>
        <v>8047.5</v>
      </c>
      <c r="E69" s="54"/>
      <c r="F69" s="52">
        <f>F66*(F68+G68)</f>
        <v>2514.2833333333333</v>
      </c>
      <c r="G69" s="54"/>
      <c r="H69" s="52">
        <f>H66*(H68+I68)</f>
        <v>4394.791666666667</v>
      </c>
      <c r="I69" s="54"/>
      <c r="J69" s="52">
        <f>J66*(J68+K68)</f>
        <v>2539.75</v>
      </c>
      <c r="K69" s="54"/>
      <c r="L69" s="52">
        <f>L66*(L68+M68)</f>
        <v>3319.7500000000005</v>
      </c>
      <c r="M69" s="54"/>
      <c r="N69" s="49"/>
      <c r="O69" s="49"/>
      <c r="P69" s="49"/>
    </row>
    <row r="70" spans="1:16" ht="14.25" customHeight="1" x14ac:dyDescent="0.3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49"/>
      <c r="O70" s="49"/>
      <c r="P70" s="49"/>
    </row>
    <row r="71" spans="1:16" x14ac:dyDescent="0.3">
      <c r="A71" s="24" t="s">
        <v>92</v>
      </c>
      <c r="B71" s="57">
        <f>SUM(B69:M69)</f>
        <v>26844.126250000001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49"/>
      <c r="O71" s="49"/>
      <c r="P71" s="49"/>
    </row>
    <row r="72" spans="1:16" x14ac:dyDescent="0.3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49"/>
      <c r="O72" s="49"/>
      <c r="P72" s="49"/>
    </row>
    <row r="73" spans="1:16" x14ac:dyDescent="0.3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49"/>
      <c r="O73" s="49"/>
      <c r="P73" s="49"/>
    </row>
    <row r="74" spans="1:16" x14ac:dyDescent="0.3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49"/>
      <c r="O74" s="49"/>
      <c r="P74" s="49"/>
    </row>
    <row r="75" spans="1:16" x14ac:dyDescent="0.3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49"/>
      <c r="O75" s="49"/>
      <c r="P75" s="49"/>
    </row>
    <row r="76" spans="1:16" x14ac:dyDescent="0.3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49"/>
      <c r="O76" s="49"/>
      <c r="P76" s="49"/>
    </row>
    <row r="77" spans="1:16" x14ac:dyDescent="0.3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49"/>
      <c r="O77" s="49"/>
      <c r="P77" s="49"/>
    </row>
    <row r="78" spans="1:16" x14ac:dyDescent="0.3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49"/>
      <c r="O78" s="49"/>
      <c r="P78" s="49"/>
    </row>
    <row r="79" spans="1:16" x14ac:dyDescent="0.3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49"/>
      <c r="O79" s="49"/>
      <c r="P79" s="49"/>
    </row>
    <row r="80" spans="1:16" x14ac:dyDescent="0.3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49"/>
      <c r="O80" s="49"/>
      <c r="P80" s="49"/>
    </row>
    <row r="81" spans="1:16" x14ac:dyDescent="0.3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49"/>
      <c r="O81" s="49"/>
      <c r="P81" s="49"/>
    </row>
    <row r="82" spans="1:16" x14ac:dyDescent="0.3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49"/>
      <c r="O82" s="49"/>
      <c r="P82" s="49"/>
    </row>
    <row r="83" spans="1:16" x14ac:dyDescent="0.3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49"/>
      <c r="O83" s="49"/>
      <c r="P83" s="49"/>
    </row>
    <row r="84" spans="1:16" x14ac:dyDescent="0.3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49"/>
      <c r="O84" s="49"/>
      <c r="P84" s="49"/>
    </row>
    <row r="85" spans="1:16" x14ac:dyDescent="0.3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49"/>
      <c r="O85" s="49"/>
      <c r="P85" s="49"/>
    </row>
    <row r="86" spans="1:16" x14ac:dyDescent="0.3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49"/>
      <c r="O86" s="49"/>
      <c r="P86" s="49"/>
    </row>
    <row r="87" spans="1:16" x14ac:dyDescent="0.3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49"/>
      <c r="O87" s="49"/>
      <c r="P87" s="49"/>
    </row>
    <row r="88" spans="1:16" x14ac:dyDescent="0.3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49"/>
      <c r="O88" s="49"/>
      <c r="P88" s="49"/>
    </row>
    <row r="89" spans="1:16" x14ac:dyDescent="0.3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49"/>
      <c r="O89" s="49"/>
      <c r="P89" s="49"/>
    </row>
    <row r="90" spans="1:16" x14ac:dyDescent="0.3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49"/>
      <c r="O90" s="49"/>
      <c r="P90" s="49"/>
    </row>
    <row r="91" spans="1:16" x14ac:dyDescent="0.3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49"/>
      <c r="O91" s="49"/>
      <c r="P91" s="49"/>
    </row>
    <row r="92" spans="1:16" x14ac:dyDescent="0.3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49"/>
      <c r="O92" s="49"/>
      <c r="P92" s="49"/>
    </row>
    <row r="93" spans="1:16" x14ac:dyDescent="0.3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49"/>
      <c r="O93" s="49"/>
      <c r="P93" s="49"/>
    </row>
    <row r="94" spans="1:16" x14ac:dyDescent="0.3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49"/>
      <c r="O94" s="49"/>
      <c r="P94" s="49"/>
    </row>
    <row r="95" spans="1:16" x14ac:dyDescent="0.3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</row>
    <row r="96" spans="1:16" x14ac:dyDescent="0.3">
      <c r="A96" s="56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</row>
    <row r="97" spans="1:13" x14ac:dyDescent="0.3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</row>
    <row r="98" spans="1:13" x14ac:dyDescent="0.3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</row>
    <row r="99" spans="1:13" x14ac:dyDescent="0.3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</row>
    <row r="100" spans="1:13" x14ac:dyDescent="0.3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</row>
    <row r="101" spans="1:13" x14ac:dyDescent="0.3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</row>
    <row r="102" spans="1:13" x14ac:dyDescent="0.3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</row>
    <row r="103" spans="1:13" x14ac:dyDescent="0.3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</row>
    <row r="104" spans="1:13" x14ac:dyDescent="0.3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</row>
    <row r="105" spans="1:13" x14ac:dyDescent="0.3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</row>
    <row r="106" spans="1:13" x14ac:dyDescent="0.3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</row>
    <row r="107" spans="1:13" x14ac:dyDescent="0.3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</row>
    <row r="108" spans="1:13" x14ac:dyDescent="0.3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</row>
    <row r="109" spans="1:13" x14ac:dyDescent="0.3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</row>
    <row r="110" spans="1:13" x14ac:dyDescent="0.3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</row>
    <row r="111" spans="1:13" x14ac:dyDescent="0.3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</row>
    <row r="112" spans="1:13" x14ac:dyDescent="0.3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</row>
    <row r="113" spans="1:13" x14ac:dyDescent="0.3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</row>
    <row r="114" spans="1:13" x14ac:dyDescent="0.3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</row>
    <row r="115" spans="1:13" x14ac:dyDescent="0.3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</row>
    <row r="116" spans="1:13" x14ac:dyDescent="0.3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</row>
    <row r="117" spans="1:13" x14ac:dyDescent="0.3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</row>
    <row r="118" spans="1:13" x14ac:dyDescent="0.3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</row>
    <row r="119" spans="1:13" x14ac:dyDescent="0.3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</row>
    <row r="120" spans="1:13" x14ac:dyDescent="0.3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</row>
    <row r="121" spans="1:13" x14ac:dyDescent="0.3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</row>
  </sheetData>
  <sheetProtection algorithmName="SHA-512" hashValue="xEeB8m3o2JoUXdWfAAy6Q2Ut/NHZBBR10aDYWd8LDbclok8juKzWfV+2u111ZqodCIbPI0ckEcNClYrKT8Ijug==" saltValue="4612d/+bsfmTE5peJ02deA==" spinCount="100000" sheet="1" objects="1" scenarios="1"/>
  <mergeCells count="34">
    <mergeCell ref="N2:P94"/>
    <mergeCell ref="B1:P1"/>
    <mergeCell ref="A72:M121"/>
    <mergeCell ref="B71:M71"/>
    <mergeCell ref="A65:M65"/>
    <mergeCell ref="A67:M67"/>
    <mergeCell ref="A30:M30"/>
    <mergeCell ref="A56:M56"/>
    <mergeCell ref="A60:M60"/>
    <mergeCell ref="L2:M2"/>
    <mergeCell ref="B2:C2"/>
    <mergeCell ref="D2:E2"/>
    <mergeCell ref="F2:G2"/>
    <mergeCell ref="H2:I2"/>
    <mergeCell ref="J2:K2"/>
    <mergeCell ref="A9:M9"/>
    <mergeCell ref="A70:M70"/>
    <mergeCell ref="A63:M63"/>
    <mergeCell ref="A36:M36"/>
    <mergeCell ref="A38:M38"/>
    <mergeCell ref="A18:M18"/>
    <mergeCell ref="B69:C69"/>
    <mergeCell ref="D69:E69"/>
    <mergeCell ref="F69:G69"/>
    <mergeCell ref="H69:I69"/>
    <mergeCell ref="J69:K69"/>
    <mergeCell ref="L69:M69"/>
    <mergeCell ref="A12:M12"/>
    <mergeCell ref="B66:C66"/>
    <mergeCell ref="D66:E66"/>
    <mergeCell ref="F66:G66"/>
    <mergeCell ref="H66:I66"/>
    <mergeCell ref="J66:K66"/>
    <mergeCell ref="L66:M6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33784-7912-4906-973F-09EB062D2649}">
  <dimension ref="A1:AK63"/>
  <sheetViews>
    <sheetView zoomScaleNormal="100" workbookViewId="0"/>
  </sheetViews>
  <sheetFormatPr defaultRowHeight="14.4" x14ac:dyDescent="0.3"/>
  <cols>
    <col min="1" max="1" width="82.44140625" customWidth="1"/>
    <col min="2" max="7" width="14" customWidth="1"/>
    <col min="8" max="8" width="4.5546875" customWidth="1"/>
    <col min="9" max="9" width="4.88671875" customWidth="1"/>
    <col min="10" max="10" width="17.88671875" customWidth="1"/>
    <col min="11" max="11" width="5" customWidth="1"/>
  </cols>
  <sheetData>
    <row r="1" spans="1:37" ht="67.5" customHeight="1" x14ac:dyDescent="0.3">
      <c r="A1" s="26" t="s">
        <v>177</v>
      </c>
      <c r="B1" s="72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</row>
    <row r="2" spans="1:37" x14ac:dyDescent="0.3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</row>
    <row r="3" spans="1:37" x14ac:dyDescent="0.3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</row>
    <row r="4" spans="1:37" x14ac:dyDescent="0.3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</row>
    <row r="5" spans="1:37" x14ac:dyDescent="0.3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</row>
    <row r="6" spans="1:37" x14ac:dyDescent="0.3">
      <c r="A6" s="65"/>
      <c r="B6" s="65"/>
      <c r="C6" s="65"/>
      <c r="D6" s="65"/>
      <c r="E6" s="65"/>
      <c r="F6" s="65"/>
      <c r="G6" s="65"/>
      <c r="H6" s="49"/>
      <c r="I6" s="49"/>
      <c r="J6" s="65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</row>
    <row r="7" spans="1:37" x14ac:dyDescent="0.3">
      <c r="A7" s="7" t="s">
        <v>94</v>
      </c>
      <c r="B7" s="7" t="s">
        <v>48</v>
      </c>
      <c r="C7" s="7" t="s">
        <v>95</v>
      </c>
      <c r="D7" s="7" t="s">
        <v>96</v>
      </c>
      <c r="E7" s="7" t="s">
        <v>97</v>
      </c>
      <c r="F7" s="7" t="s">
        <v>98</v>
      </c>
      <c r="G7" s="7" t="s">
        <v>99</v>
      </c>
      <c r="H7" s="49"/>
      <c r="I7" s="49"/>
      <c r="J7" s="44" t="s">
        <v>93</v>
      </c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</row>
    <row r="8" spans="1:37" ht="17.399999999999999" customHeight="1" x14ac:dyDescent="0.3">
      <c r="A8" s="2" t="s">
        <v>169</v>
      </c>
      <c r="B8" s="2" t="s">
        <v>49</v>
      </c>
      <c r="C8" s="37"/>
      <c r="D8" s="37"/>
      <c r="E8" s="37"/>
      <c r="F8" s="37"/>
      <c r="G8" s="37"/>
      <c r="H8" s="49"/>
      <c r="I8" s="49"/>
      <c r="J8" s="14">
        <f t="shared" ref="J8:J13" si="0">SUM(C8:G8)</f>
        <v>0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</row>
    <row r="9" spans="1:37" ht="17.399999999999999" customHeight="1" x14ac:dyDescent="0.3">
      <c r="A9" s="2" t="s">
        <v>170</v>
      </c>
      <c r="B9" s="2" t="s">
        <v>49</v>
      </c>
      <c r="C9" s="37"/>
      <c r="D9" s="37"/>
      <c r="E9" s="37"/>
      <c r="F9" s="37"/>
      <c r="G9" s="37"/>
      <c r="H9" s="49"/>
      <c r="I9" s="49"/>
      <c r="J9" s="14">
        <f t="shared" si="0"/>
        <v>0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</row>
    <row r="10" spans="1:37" ht="17.399999999999999" customHeight="1" x14ac:dyDescent="0.3">
      <c r="A10" s="2" t="s">
        <v>171</v>
      </c>
      <c r="B10" s="2" t="s">
        <v>50</v>
      </c>
      <c r="C10" s="37"/>
      <c r="D10" s="37"/>
      <c r="E10" s="37"/>
      <c r="F10" s="37"/>
      <c r="G10" s="37"/>
      <c r="H10" s="49"/>
      <c r="I10" s="49"/>
      <c r="J10" s="14">
        <f t="shared" si="0"/>
        <v>0</v>
      </c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</row>
    <row r="11" spans="1:37" ht="17.399999999999999" customHeight="1" x14ac:dyDescent="0.3">
      <c r="A11" s="2" t="s">
        <v>172</v>
      </c>
      <c r="B11" s="2" t="s">
        <v>49</v>
      </c>
      <c r="C11" s="37"/>
      <c r="D11" s="37"/>
      <c r="E11" s="37"/>
      <c r="F11" s="37"/>
      <c r="G11" s="37"/>
      <c r="H11" s="49"/>
      <c r="I11" s="49"/>
      <c r="J11" s="14">
        <f t="shared" si="0"/>
        <v>0</v>
      </c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</row>
    <row r="12" spans="1:37" ht="17.399999999999999" customHeight="1" x14ac:dyDescent="0.3">
      <c r="A12" s="2" t="s">
        <v>173</v>
      </c>
      <c r="B12" s="2" t="s">
        <v>49</v>
      </c>
      <c r="C12" s="37"/>
      <c r="D12" s="37"/>
      <c r="E12" s="37"/>
      <c r="F12" s="37"/>
      <c r="G12" s="37"/>
      <c r="H12" s="49"/>
      <c r="I12" s="49"/>
      <c r="J12" s="14">
        <f t="shared" si="0"/>
        <v>0</v>
      </c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</row>
    <row r="13" spans="1:37" ht="17.399999999999999" customHeight="1" x14ac:dyDescent="0.3">
      <c r="A13" s="2" t="s">
        <v>174</v>
      </c>
      <c r="B13" s="2" t="s">
        <v>49</v>
      </c>
      <c r="C13" s="37"/>
      <c r="D13" s="37"/>
      <c r="E13" s="37"/>
      <c r="F13" s="37"/>
      <c r="G13" s="37"/>
      <c r="H13" s="49"/>
      <c r="I13" s="49"/>
      <c r="J13" s="14">
        <f t="shared" si="0"/>
        <v>0</v>
      </c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</row>
    <row r="14" spans="1:37" x14ac:dyDescent="0.3">
      <c r="A14" s="76" t="s">
        <v>100</v>
      </c>
      <c r="B14" s="77"/>
      <c r="C14" s="77"/>
      <c r="D14" s="77"/>
      <c r="E14" s="77"/>
      <c r="F14" s="77"/>
      <c r="G14" s="78"/>
      <c r="H14" s="49"/>
      <c r="I14" s="49"/>
      <c r="J14" s="66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</row>
    <row r="15" spans="1:37" x14ac:dyDescent="0.3">
      <c r="A15" s="66"/>
      <c r="B15" s="66"/>
      <c r="C15" s="66"/>
      <c r="D15" s="66"/>
      <c r="E15" s="66"/>
      <c r="F15" s="66"/>
      <c r="G15" s="66"/>
      <c r="H15" s="49"/>
      <c r="I15" s="49"/>
      <c r="J15" s="65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</row>
    <row r="16" spans="1:37" x14ac:dyDescent="0.3">
      <c r="A16" s="7" t="s">
        <v>94</v>
      </c>
      <c r="B16" s="68" t="s">
        <v>192</v>
      </c>
      <c r="C16" s="68"/>
      <c r="D16" s="68"/>
      <c r="E16" s="68"/>
      <c r="F16" s="68" t="s">
        <v>103</v>
      </c>
      <c r="G16" s="68"/>
      <c r="H16" s="49"/>
      <c r="I16" s="49"/>
      <c r="J16" s="44" t="s">
        <v>93</v>
      </c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</row>
    <row r="17" spans="1:37" x14ac:dyDescent="0.3">
      <c r="A17" s="2" t="s">
        <v>169</v>
      </c>
      <c r="B17" s="69"/>
      <c r="C17" s="69"/>
      <c r="D17" s="69"/>
      <c r="E17" s="69"/>
      <c r="F17" s="67" t="s">
        <v>182</v>
      </c>
      <c r="G17" s="67"/>
      <c r="H17" s="49"/>
      <c r="I17" s="49"/>
      <c r="J17" s="14">
        <f>B17</f>
        <v>0</v>
      </c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</row>
    <row r="18" spans="1:37" x14ac:dyDescent="0.3">
      <c r="A18" s="2" t="s">
        <v>170</v>
      </c>
      <c r="B18" s="69"/>
      <c r="C18" s="69"/>
      <c r="D18" s="69"/>
      <c r="E18" s="69"/>
      <c r="F18" s="67" t="s">
        <v>182</v>
      </c>
      <c r="G18" s="67"/>
      <c r="H18" s="49"/>
      <c r="I18" s="49"/>
      <c r="J18" s="14">
        <f t="shared" ref="J18:J22" si="1">B18</f>
        <v>0</v>
      </c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</row>
    <row r="19" spans="1:37" x14ac:dyDescent="0.3">
      <c r="A19" s="2" t="s">
        <v>171</v>
      </c>
      <c r="B19" s="69"/>
      <c r="C19" s="69"/>
      <c r="D19" s="69"/>
      <c r="E19" s="69"/>
      <c r="F19" s="67" t="s">
        <v>182</v>
      </c>
      <c r="G19" s="67"/>
      <c r="H19" s="49"/>
      <c r="I19" s="49"/>
      <c r="J19" s="14">
        <f t="shared" si="1"/>
        <v>0</v>
      </c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</row>
    <row r="20" spans="1:37" x14ac:dyDescent="0.3">
      <c r="A20" s="2" t="s">
        <v>172</v>
      </c>
      <c r="B20" s="69"/>
      <c r="C20" s="69"/>
      <c r="D20" s="69"/>
      <c r="E20" s="69"/>
      <c r="F20" s="67" t="s">
        <v>182</v>
      </c>
      <c r="G20" s="67"/>
      <c r="H20" s="49"/>
      <c r="I20" s="49"/>
      <c r="J20" s="14">
        <f t="shared" si="1"/>
        <v>0</v>
      </c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</row>
    <row r="21" spans="1:37" x14ac:dyDescent="0.3">
      <c r="A21" s="2" t="s">
        <v>173</v>
      </c>
      <c r="B21" s="69"/>
      <c r="C21" s="69"/>
      <c r="D21" s="69"/>
      <c r="E21" s="69"/>
      <c r="F21" s="67" t="s">
        <v>182</v>
      </c>
      <c r="G21" s="67"/>
      <c r="H21" s="49"/>
      <c r="I21" s="49"/>
      <c r="J21" s="14">
        <f t="shared" si="1"/>
        <v>0</v>
      </c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</row>
    <row r="22" spans="1:37" x14ac:dyDescent="0.3">
      <c r="A22" s="2" t="s">
        <v>174</v>
      </c>
      <c r="B22" s="69"/>
      <c r="C22" s="69"/>
      <c r="D22" s="69"/>
      <c r="E22" s="69"/>
      <c r="F22" s="67" t="s">
        <v>182</v>
      </c>
      <c r="G22" s="67"/>
      <c r="H22" s="49"/>
      <c r="I22" s="49"/>
      <c r="J22" s="14">
        <f t="shared" si="1"/>
        <v>0</v>
      </c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</row>
    <row r="23" spans="1:37" x14ac:dyDescent="0.3">
      <c r="A23" s="49"/>
      <c r="B23" s="49"/>
      <c r="C23" s="49"/>
      <c r="D23" s="49"/>
      <c r="E23" s="49"/>
      <c r="F23" s="49"/>
      <c r="G23" s="49"/>
      <c r="H23" s="49"/>
      <c r="I23" s="49"/>
      <c r="J23" s="45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</row>
    <row r="24" spans="1:37" ht="15" customHeight="1" x14ac:dyDescent="0.3">
      <c r="A24" s="22" t="s">
        <v>101</v>
      </c>
      <c r="B24" s="17" t="s">
        <v>102</v>
      </c>
      <c r="C24" s="17" t="s">
        <v>103</v>
      </c>
      <c r="D24" s="72"/>
      <c r="E24" s="49"/>
      <c r="F24" s="49"/>
      <c r="G24" s="49"/>
      <c r="H24" s="49"/>
      <c r="I24" s="49"/>
      <c r="J24" s="25" t="s">
        <v>93</v>
      </c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</row>
    <row r="25" spans="1:37" x14ac:dyDescent="0.3">
      <c r="A25" s="2" t="s">
        <v>104</v>
      </c>
      <c r="B25" s="37"/>
      <c r="C25" s="2" t="s">
        <v>105</v>
      </c>
      <c r="D25" s="72"/>
      <c r="E25" s="49"/>
      <c r="F25" s="49"/>
      <c r="G25" s="49"/>
      <c r="H25" s="49"/>
      <c r="I25" s="49"/>
      <c r="J25" s="14">
        <f>B25</f>
        <v>0</v>
      </c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</row>
    <row r="26" spans="1:37" x14ac:dyDescent="0.3">
      <c r="A26" s="2" t="s">
        <v>106</v>
      </c>
      <c r="B26" s="37"/>
      <c r="C26" s="2" t="s">
        <v>107</v>
      </c>
      <c r="D26" s="72"/>
      <c r="E26" s="49"/>
      <c r="F26" s="49"/>
      <c r="G26" s="49"/>
      <c r="H26" s="49"/>
      <c r="I26" s="49"/>
      <c r="J26" s="14">
        <f t="shared" ref="J26:J34" si="2">B26</f>
        <v>0</v>
      </c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</row>
    <row r="27" spans="1:37" x14ac:dyDescent="0.3">
      <c r="A27" s="2" t="s">
        <v>101</v>
      </c>
      <c r="B27" s="37"/>
      <c r="C27" s="2" t="s">
        <v>108</v>
      </c>
      <c r="D27" s="72"/>
      <c r="E27" s="49"/>
      <c r="F27" s="49"/>
      <c r="G27" s="49"/>
      <c r="H27" s="49"/>
      <c r="I27" s="49"/>
      <c r="J27" s="14">
        <f t="shared" si="2"/>
        <v>0</v>
      </c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</row>
    <row r="28" spans="1:37" x14ac:dyDescent="0.3">
      <c r="A28" s="2" t="s">
        <v>109</v>
      </c>
      <c r="B28" s="37"/>
      <c r="C28" s="2" t="s">
        <v>108</v>
      </c>
      <c r="D28" s="72"/>
      <c r="E28" s="49"/>
      <c r="F28" s="49"/>
      <c r="G28" s="49"/>
      <c r="H28" s="49"/>
      <c r="I28" s="49"/>
      <c r="J28" s="14">
        <f t="shared" si="2"/>
        <v>0</v>
      </c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</row>
    <row r="29" spans="1:37" x14ac:dyDescent="0.3">
      <c r="A29" s="2" t="s">
        <v>110</v>
      </c>
      <c r="B29" s="37"/>
      <c r="C29" s="2" t="s">
        <v>108</v>
      </c>
      <c r="D29" s="72"/>
      <c r="E29" s="49"/>
      <c r="F29" s="49"/>
      <c r="G29" s="49"/>
      <c r="H29" s="49"/>
      <c r="I29" s="49"/>
      <c r="J29" s="14">
        <f t="shared" si="2"/>
        <v>0</v>
      </c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</row>
    <row r="30" spans="1:37" x14ac:dyDescent="0.3">
      <c r="A30" s="2" t="s">
        <v>111</v>
      </c>
      <c r="B30" s="37"/>
      <c r="C30" s="2" t="s">
        <v>108</v>
      </c>
      <c r="D30" s="72"/>
      <c r="E30" s="49"/>
      <c r="F30" s="49"/>
      <c r="G30" s="49"/>
      <c r="H30" s="49"/>
      <c r="I30" s="49"/>
      <c r="J30" s="14">
        <f t="shared" si="2"/>
        <v>0</v>
      </c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</row>
    <row r="31" spans="1:37" x14ac:dyDescent="0.3">
      <c r="A31" s="2" t="s">
        <v>180</v>
      </c>
      <c r="B31" s="37"/>
      <c r="C31" s="2" t="s">
        <v>108</v>
      </c>
      <c r="D31" s="72"/>
      <c r="E31" s="49"/>
      <c r="F31" s="49"/>
      <c r="G31" s="49"/>
      <c r="H31" s="49"/>
      <c r="I31" s="49"/>
      <c r="J31" s="14">
        <f t="shared" si="2"/>
        <v>0</v>
      </c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</row>
    <row r="32" spans="1:37" x14ac:dyDescent="0.3">
      <c r="A32" s="2" t="s">
        <v>112</v>
      </c>
      <c r="B32" s="37"/>
      <c r="C32" s="2" t="s">
        <v>107</v>
      </c>
      <c r="D32" s="72"/>
      <c r="E32" s="49"/>
      <c r="F32" s="49"/>
      <c r="G32" s="49"/>
      <c r="H32" s="49"/>
      <c r="I32" s="49"/>
      <c r="J32" s="14">
        <f t="shared" si="2"/>
        <v>0</v>
      </c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</row>
    <row r="33" spans="1:37" x14ac:dyDescent="0.3">
      <c r="A33" s="2" t="s">
        <v>113</v>
      </c>
      <c r="B33" s="37"/>
      <c r="C33" s="2" t="s">
        <v>181</v>
      </c>
      <c r="D33" s="72"/>
      <c r="E33" s="49"/>
      <c r="F33" s="49"/>
      <c r="G33" s="49"/>
      <c r="H33" s="49"/>
      <c r="I33" s="49"/>
      <c r="J33" s="14">
        <f t="shared" si="2"/>
        <v>0</v>
      </c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</row>
    <row r="34" spans="1:37" x14ac:dyDescent="0.3">
      <c r="A34" s="23" t="s">
        <v>193</v>
      </c>
      <c r="B34" s="37"/>
      <c r="C34" s="23" t="s">
        <v>181</v>
      </c>
      <c r="D34" s="79"/>
      <c r="E34" s="65"/>
      <c r="F34" s="65"/>
      <c r="G34" s="65"/>
      <c r="H34" s="49"/>
      <c r="I34" s="49"/>
      <c r="J34" s="14">
        <f t="shared" si="2"/>
        <v>0</v>
      </c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</row>
    <row r="35" spans="1:37" x14ac:dyDescent="0.3">
      <c r="A35" s="80" t="s">
        <v>195</v>
      </c>
      <c r="B35" s="81"/>
      <c r="C35" s="81"/>
      <c r="D35" s="81"/>
      <c r="E35" s="81"/>
      <c r="F35" s="81"/>
      <c r="G35" s="82"/>
      <c r="H35" s="49"/>
      <c r="I35" s="49"/>
      <c r="J35" s="66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</row>
    <row r="36" spans="1:37" x14ac:dyDescent="0.3">
      <c r="A36" s="51"/>
      <c r="B36" s="51"/>
      <c r="C36" s="51"/>
      <c r="D36" s="51"/>
      <c r="E36" s="51"/>
      <c r="F36" s="51"/>
      <c r="G36" s="51"/>
      <c r="H36" s="49"/>
      <c r="I36" s="49"/>
      <c r="J36" s="65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</row>
    <row r="37" spans="1:37" x14ac:dyDescent="0.3">
      <c r="A37" s="73" t="s">
        <v>114</v>
      </c>
      <c r="B37" s="74"/>
      <c r="C37" s="74"/>
      <c r="D37" s="74"/>
      <c r="E37" s="74"/>
      <c r="F37" s="74"/>
      <c r="G37" s="75"/>
      <c r="H37" s="49"/>
      <c r="I37" s="49"/>
      <c r="J37" s="15">
        <f>SUM(J8:J34)</f>
        <v>0</v>
      </c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</row>
    <row r="38" spans="1:37" x14ac:dyDescent="0.3">
      <c r="A38" s="70"/>
      <c r="B38" s="70"/>
      <c r="C38" s="70"/>
      <c r="D38" s="70"/>
      <c r="E38" s="70"/>
      <c r="F38" s="70"/>
      <c r="G38" s="70"/>
      <c r="H38" s="49"/>
      <c r="I38" s="49"/>
      <c r="J38" s="66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</row>
    <row r="39" spans="1:37" x14ac:dyDescent="0.3">
      <c r="A39" s="71"/>
      <c r="B39" s="71"/>
      <c r="C39" s="71"/>
      <c r="D39" s="71"/>
      <c r="E39" s="71"/>
      <c r="F39" s="71"/>
      <c r="G39" s="71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</row>
    <row r="40" spans="1:37" x14ac:dyDescent="0.3">
      <c r="A40" s="71"/>
      <c r="B40" s="71"/>
      <c r="C40" s="71"/>
      <c r="D40" s="71"/>
      <c r="E40" s="71"/>
      <c r="F40" s="71"/>
      <c r="G40" s="71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</row>
    <row r="41" spans="1:37" x14ac:dyDescent="0.3">
      <c r="A41" s="71"/>
      <c r="B41" s="71"/>
      <c r="C41" s="71"/>
      <c r="D41" s="71"/>
      <c r="E41" s="71"/>
      <c r="F41" s="71"/>
      <c r="G41" s="71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</row>
    <row r="42" spans="1:37" x14ac:dyDescent="0.3">
      <c r="A42" s="71"/>
      <c r="B42" s="71"/>
      <c r="C42" s="71"/>
      <c r="D42" s="71"/>
      <c r="E42" s="71"/>
      <c r="F42" s="71"/>
      <c r="G42" s="71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</row>
    <row r="43" spans="1:37" x14ac:dyDescent="0.3">
      <c r="A43" s="71"/>
      <c r="B43" s="71"/>
      <c r="C43" s="71"/>
      <c r="D43" s="71"/>
      <c r="E43" s="71"/>
      <c r="F43" s="71"/>
      <c r="G43" s="71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</row>
    <row r="44" spans="1:37" x14ac:dyDescent="0.3">
      <c r="A44" s="71"/>
      <c r="B44" s="71"/>
      <c r="C44" s="71"/>
      <c r="D44" s="71"/>
      <c r="E44" s="71"/>
      <c r="F44" s="71"/>
      <c r="G44" s="71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</row>
    <row r="45" spans="1:37" x14ac:dyDescent="0.3">
      <c r="A45" s="71"/>
      <c r="B45" s="71"/>
      <c r="C45" s="71"/>
      <c r="D45" s="71"/>
      <c r="E45" s="71"/>
      <c r="F45" s="71"/>
      <c r="G45" s="71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</row>
    <row r="46" spans="1:37" x14ac:dyDescent="0.3">
      <c r="A46" s="71"/>
      <c r="B46" s="71"/>
      <c r="C46" s="71"/>
      <c r="D46" s="71"/>
      <c r="E46" s="71"/>
      <c r="F46" s="71"/>
      <c r="G46" s="71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</row>
    <row r="47" spans="1:37" x14ac:dyDescent="0.3">
      <c r="A47" s="71"/>
      <c r="B47" s="71"/>
      <c r="C47" s="71"/>
      <c r="D47" s="71"/>
      <c r="E47" s="71"/>
      <c r="F47" s="71"/>
      <c r="G47" s="71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</row>
    <row r="48" spans="1:37" x14ac:dyDescent="0.3">
      <c r="A48" s="71"/>
      <c r="B48" s="71"/>
      <c r="C48" s="71"/>
      <c r="D48" s="71"/>
      <c r="E48" s="71"/>
      <c r="F48" s="71"/>
      <c r="G48" s="71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</row>
    <row r="49" spans="1:37" x14ac:dyDescent="0.3">
      <c r="A49" s="71"/>
      <c r="B49" s="71"/>
      <c r="C49" s="71"/>
      <c r="D49" s="71"/>
      <c r="E49" s="71"/>
      <c r="F49" s="71"/>
      <c r="G49" s="71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</row>
    <row r="50" spans="1:37" x14ac:dyDescent="0.3">
      <c r="A50" s="71"/>
      <c r="B50" s="71"/>
      <c r="C50" s="71"/>
      <c r="D50" s="71"/>
      <c r="E50" s="71"/>
      <c r="F50" s="71"/>
      <c r="G50" s="71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</row>
    <row r="51" spans="1:37" x14ac:dyDescent="0.3">
      <c r="A51" s="71"/>
      <c r="B51" s="71"/>
      <c r="C51" s="71"/>
      <c r="D51" s="71"/>
      <c r="E51" s="71"/>
      <c r="F51" s="71"/>
      <c r="G51" s="71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</row>
    <row r="52" spans="1:37" x14ac:dyDescent="0.3">
      <c r="A52" s="71"/>
      <c r="B52" s="71"/>
      <c r="C52" s="71"/>
      <c r="D52" s="71"/>
      <c r="E52" s="71"/>
      <c r="F52" s="71"/>
      <c r="G52" s="71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</row>
    <row r="53" spans="1:37" x14ac:dyDescent="0.3">
      <c r="A53" s="71"/>
      <c r="B53" s="71"/>
      <c r="C53" s="71"/>
      <c r="D53" s="71"/>
      <c r="E53" s="71"/>
      <c r="F53" s="71"/>
      <c r="G53" s="71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</row>
    <row r="54" spans="1:37" x14ac:dyDescent="0.3">
      <c r="A54" s="71"/>
      <c r="B54" s="71"/>
      <c r="C54" s="71"/>
      <c r="D54" s="71"/>
      <c r="E54" s="71"/>
      <c r="F54" s="71"/>
      <c r="G54" s="71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</row>
    <row r="55" spans="1:37" x14ac:dyDescent="0.3">
      <c r="A55" s="71"/>
      <c r="B55" s="71"/>
      <c r="C55" s="71"/>
      <c r="D55" s="71"/>
      <c r="E55" s="71"/>
      <c r="F55" s="71"/>
      <c r="G55" s="71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</row>
    <row r="56" spans="1:37" x14ac:dyDescent="0.3">
      <c r="A56" s="71"/>
      <c r="B56" s="71"/>
      <c r="C56" s="71"/>
      <c r="D56" s="71"/>
      <c r="E56" s="71"/>
      <c r="F56" s="71"/>
      <c r="G56" s="71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</row>
    <row r="57" spans="1:37" x14ac:dyDescent="0.3">
      <c r="A57" s="71"/>
      <c r="B57" s="71"/>
      <c r="C57" s="71"/>
      <c r="D57" s="71"/>
      <c r="E57" s="71"/>
      <c r="F57" s="71"/>
      <c r="G57" s="71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</row>
    <row r="58" spans="1:37" x14ac:dyDescent="0.3">
      <c r="A58" s="71"/>
      <c r="B58" s="71"/>
      <c r="C58" s="71"/>
      <c r="D58" s="71"/>
      <c r="E58" s="71"/>
      <c r="F58" s="71"/>
      <c r="G58" s="71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</row>
    <row r="59" spans="1:37" x14ac:dyDescent="0.3">
      <c r="A59" s="71"/>
      <c r="B59" s="71"/>
      <c r="C59" s="71"/>
      <c r="D59" s="71"/>
      <c r="E59" s="71"/>
      <c r="F59" s="71"/>
      <c r="G59" s="71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</row>
    <row r="60" spans="1:37" x14ac:dyDescent="0.3">
      <c r="A60" s="71"/>
      <c r="B60" s="71"/>
      <c r="C60" s="71"/>
      <c r="D60" s="71"/>
      <c r="E60" s="71"/>
      <c r="F60" s="71"/>
      <c r="G60" s="71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</row>
    <row r="61" spans="1:37" x14ac:dyDescent="0.3">
      <c r="A61" s="71"/>
      <c r="B61" s="71"/>
      <c r="C61" s="71"/>
      <c r="D61" s="71"/>
      <c r="E61" s="71"/>
      <c r="F61" s="71"/>
      <c r="G61" s="71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</row>
    <row r="62" spans="1:37" x14ac:dyDescent="0.3">
      <c r="A62" s="71"/>
      <c r="B62" s="71"/>
      <c r="C62" s="71"/>
      <c r="D62" s="71"/>
      <c r="E62" s="71"/>
      <c r="F62" s="71"/>
      <c r="G62" s="71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</row>
    <row r="63" spans="1:37" x14ac:dyDescent="0.3">
      <c r="A63" s="71"/>
      <c r="B63" s="71"/>
      <c r="C63" s="71"/>
      <c r="D63" s="71"/>
      <c r="E63" s="71"/>
      <c r="F63" s="71"/>
      <c r="G63" s="71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</row>
  </sheetData>
  <sheetProtection algorithmName="SHA-512" hashValue="M9oCFhlL6JJzjO9g31maOEmcXV6Lg2pfj6tfdznh9SMP0o7FyXcAx9Zdswyr4Rv2KK52paGdtD55ngB74a1i6w==" saltValue="VCu008Qb86MrlFAK2EFaNQ==" spinCount="100000" sheet="1" objects="1" scenarios="1"/>
  <mergeCells count="30">
    <mergeCell ref="H1:I63"/>
    <mergeCell ref="A38:G63"/>
    <mergeCell ref="A2:G6"/>
    <mergeCell ref="B22:E22"/>
    <mergeCell ref="F16:G16"/>
    <mergeCell ref="F17:G17"/>
    <mergeCell ref="F18:G18"/>
    <mergeCell ref="A15:G15"/>
    <mergeCell ref="B1:G1"/>
    <mergeCell ref="A37:G37"/>
    <mergeCell ref="A14:G14"/>
    <mergeCell ref="D24:G34"/>
    <mergeCell ref="A35:G35"/>
    <mergeCell ref="A36:G36"/>
    <mergeCell ref="K1:AK63"/>
    <mergeCell ref="J1:J6"/>
    <mergeCell ref="J14:J15"/>
    <mergeCell ref="F19:G19"/>
    <mergeCell ref="F20:G20"/>
    <mergeCell ref="F21:G21"/>
    <mergeCell ref="F22:G22"/>
    <mergeCell ref="A23:G23"/>
    <mergeCell ref="J35:J36"/>
    <mergeCell ref="B16:E16"/>
    <mergeCell ref="B17:E17"/>
    <mergeCell ref="B18:E18"/>
    <mergeCell ref="B19:E19"/>
    <mergeCell ref="B20:E20"/>
    <mergeCell ref="B21:E21"/>
    <mergeCell ref="J38:J6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2B2B-6FCF-4F6C-A4BC-D273EF11F170}">
  <dimension ref="A1:AC51"/>
  <sheetViews>
    <sheetView zoomScaleNormal="100" workbookViewId="0"/>
  </sheetViews>
  <sheetFormatPr defaultRowHeight="14.4" x14ac:dyDescent="0.3"/>
  <cols>
    <col min="1" max="1" width="82.44140625" customWidth="1"/>
    <col min="2" max="3" width="14" customWidth="1"/>
    <col min="4" max="4" width="5.44140625" style="49" customWidth="1"/>
    <col min="5" max="5" width="14" customWidth="1"/>
  </cols>
  <sheetData>
    <row r="1" spans="1:29" ht="64.5" customHeight="1" x14ac:dyDescent="0.3">
      <c r="A1" s="26" t="s">
        <v>177</v>
      </c>
      <c r="B1" s="49"/>
      <c r="C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</row>
    <row r="2" spans="1:29" x14ac:dyDescent="0.3">
      <c r="A2" s="49"/>
      <c r="B2" s="49"/>
      <c r="C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</row>
    <row r="3" spans="1:29" x14ac:dyDescent="0.3">
      <c r="A3" s="7" t="s">
        <v>85</v>
      </c>
      <c r="B3" s="7" t="s">
        <v>115</v>
      </c>
      <c r="C3" s="7" t="s">
        <v>116</v>
      </c>
      <c r="E3" s="17" t="s">
        <v>93</v>
      </c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</row>
    <row r="4" spans="1:29" ht="17.25" customHeight="1" x14ac:dyDescent="0.3">
      <c r="A4" s="2" t="s">
        <v>117</v>
      </c>
      <c r="B4" s="2" t="s">
        <v>168</v>
      </c>
      <c r="C4" s="39"/>
      <c r="E4" s="13">
        <f>C4</f>
        <v>0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</row>
    <row r="5" spans="1:29" ht="17.25" customHeight="1" x14ac:dyDescent="0.3">
      <c r="A5" s="2" t="s">
        <v>118</v>
      </c>
      <c r="B5" s="2" t="s">
        <v>119</v>
      </c>
      <c r="C5" s="39"/>
      <c r="E5" s="13">
        <f t="shared" ref="E5:E16" si="0">C5</f>
        <v>0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</row>
    <row r="6" spans="1:29" ht="17.25" customHeight="1" x14ac:dyDescent="0.3">
      <c r="A6" s="2" t="s">
        <v>120</v>
      </c>
      <c r="B6" s="2" t="s">
        <v>121</v>
      </c>
      <c r="C6" s="39"/>
      <c r="E6" s="13">
        <f t="shared" si="0"/>
        <v>0</v>
      </c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</row>
    <row r="7" spans="1:29" ht="17.25" customHeight="1" x14ac:dyDescent="0.3">
      <c r="A7" s="2" t="s">
        <v>122</v>
      </c>
      <c r="B7" s="2" t="s">
        <v>123</v>
      </c>
      <c r="C7" s="39"/>
      <c r="E7" s="13">
        <f t="shared" si="0"/>
        <v>0</v>
      </c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ht="17.25" customHeight="1" x14ac:dyDescent="0.3">
      <c r="A8" s="2" t="s">
        <v>124</v>
      </c>
      <c r="B8" s="2" t="s">
        <v>123</v>
      </c>
      <c r="C8" s="39"/>
      <c r="E8" s="13">
        <f t="shared" si="0"/>
        <v>0</v>
      </c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</row>
    <row r="9" spans="1:29" ht="17.25" customHeight="1" x14ac:dyDescent="0.3">
      <c r="A9" s="2" t="s">
        <v>134</v>
      </c>
      <c r="B9" s="2" t="s">
        <v>123</v>
      </c>
      <c r="C9" s="39"/>
      <c r="E9" s="13">
        <f t="shared" si="0"/>
        <v>0</v>
      </c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</row>
    <row r="10" spans="1:29" ht="17.25" customHeight="1" x14ac:dyDescent="0.3">
      <c r="A10" s="2" t="s">
        <v>125</v>
      </c>
      <c r="B10" s="2" t="s">
        <v>123</v>
      </c>
      <c r="C10" s="39"/>
      <c r="E10" s="13">
        <f t="shared" si="0"/>
        <v>0</v>
      </c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</row>
    <row r="11" spans="1:29" ht="17.25" customHeight="1" x14ac:dyDescent="0.3">
      <c r="A11" s="2" t="s">
        <v>126</v>
      </c>
      <c r="B11" s="2" t="s">
        <v>123</v>
      </c>
      <c r="C11" s="39"/>
      <c r="E11" s="13">
        <f t="shared" si="0"/>
        <v>0</v>
      </c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</row>
    <row r="12" spans="1:29" ht="17.25" customHeight="1" x14ac:dyDescent="0.3">
      <c r="A12" s="2" t="s">
        <v>127</v>
      </c>
      <c r="B12" s="2" t="s">
        <v>123</v>
      </c>
      <c r="C12" s="39"/>
      <c r="E12" s="13">
        <f t="shared" si="0"/>
        <v>0</v>
      </c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</row>
    <row r="13" spans="1:29" ht="17.25" customHeight="1" x14ac:dyDescent="0.3">
      <c r="A13" s="2" t="s">
        <v>128</v>
      </c>
      <c r="B13" s="2" t="s">
        <v>123</v>
      </c>
      <c r="C13" s="39"/>
      <c r="E13" s="13">
        <f t="shared" si="0"/>
        <v>0</v>
      </c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</row>
    <row r="14" spans="1:29" ht="17.25" customHeight="1" x14ac:dyDescent="0.3">
      <c r="A14" s="2" t="s">
        <v>129</v>
      </c>
      <c r="B14" s="2" t="s">
        <v>123</v>
      </c>
      <c r="C14" s="39"/>
      <c r="E14" s="13">
        <f t="shared" si="0"/>
        <v>0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</row>
    <row r="15" spans="1:29" ht="17.25" customHeight="1" x14ac:dyDescent="0.3">
      <c r="A15" s="2" t="s">
        <v>130</v>
      </c>
      <c r="B15" s="2" t="s">
        <v>123</v>
      </c>
      <c r="C15" s="39"/>
      <c r="E15" s="13">
        <f t="shared" si="0"/>
        <v>0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</row>
    <row r="16" spans="1:29" ht="17.25" customHeight="1" x14ac:dyDescent="0.3">
      <c r="A16" s="2" t="s">
        <v>143</v>
      </c>
      <c r="B16" s="2" t="s">
        <v>123</v>
      </c>
      <c r="C16" s="39"/>
      <c r="E16" s="13">
        <f t="shared" si="0"/>
        <v>0</v>
      </c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</row>
    <row r="17" spans="1:29" ht="17.25" customHeight="1" x14ac:dyDescent="0.3">
      <c r="A17" s="49"/>
      <c r="B17" s="49"/>
      <c r="C17" s="49"/>
      <c r="E17" s="1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</row>
    <row r="18" spans="1:29" x14ac:dyDescent="0.3">
      <c r="A18" s="83" t="s">
        <v>131</v>
      </c>
      <c r="B18" s="84"/>
      <c r="C18" s="85"/>
      <c r="E18" s="33">
        <f>SUM(E4:E16)</f>
        <v>0</v>
      </c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</row>
    <row r="19" spans="1:29" x14ac:dyDescent="0.3">
      <c r="A19" s="66"/>
      <c r="B19" s="66"/>
      <c r="C19" s="66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</row>
    <row r="20" spans="1:29" x14ac:dyDescent="0.3">
      <c r="A20" s="49"/>
      <c r="B20" s="49"/>
      <c r="C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</row>
    <row r="21" spans="1:29" x14ac:dyDescent="0.3">
      <c r="A21" s="49"/>
      <c r="B21" s="49"/>
      <c r="C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</row>
    <row r="22" spans="1:29" x14ac:dyDescent="0.3">
      <c r="A22" s="49"/>
      <c r="B22" s="49"/>
      <c r="C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</row>
    <row r="23" spans="1:29" x14ac:dyDescent="0.3">
      <c r="A23" s="49"/>
      <c r="B23" s="49"/>
      <c r="C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</row>
    <row r="24" spans="1:29" x14ac:dyDescent="0.3">
      <c r="A24" s="49"/>
      <c r="B24" s="49"/>
      <c r="C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</row>
    <row r="25" spans="1:29" x14ac:dyDescent="0.3">
      <c r="A25" s="49"/>
      <c r="B25" s="49"/>
      <c r="C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</row>
    <row r="26" spans="1:29" x14ac:dyDescent="0.3">
      <c r="A26" s="49"/>
      <c r="B26" s="49"/>
      <c r="C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</row>
    <row r="27" spans="1:29" x14ac:dyDescent="0.3">
      <c r="A27" s="49"/>
      <c r="B27" s="49"/>
      <c r="C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</row>
    <row r="28" spans="1:29" x14ac:dyDescent="0.3">
      <c r="A28" s="49"/>
      <c r="B28" s="49"/>
      <c r="C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</row>
    <row r="29" spans="1:29" x14ac:dyDescent="0.3">
      <c r="A29" s="49"/>
      <c r="B29" s="49"/>
      <c r="C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</row>
    <row r="30" spans="1:29" x14ac:dyDescent="0.3">
      <c r="A30" s="49"/>
      <c r="B30" s="49"/>
      <c r="C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</row>
    <row r="31" spans="1:29" x14ac:dyDescent="0.3">
      <c r="A31" s="49"/>
      <c r="B31" s="49"/>
      <c r="C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</row>
    <row r="32" spans="1:29" x14ac:dyDescent="0.3">
      <c r="A32" s="49"/>
      <c r="B32" s="49"/>
      <c r="C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</row>
    <row r="33" spans="1:29" x14ac:dyDescent="0.3">
      <c r="A33" s="49"/>
      <c r="B33" s="49"/>
      <c r="C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</row>
    <row r="34" spans="1:29" x14ac:dyDescent="0.3">
      <c r="A34" s="49"/>
      <c r="B34" s="49"/>
      <c r="C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5" spans="1:29" x14ac:dyDescent="0.3">
      <c r="A35" s="49"/>
      <c r="B35" s="49"/>
      <c r="C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</row>
    <row r="36" spans="1:29" x14ac:dyDescent="0.3">
      <c r="A36" s="49"/>
      <c r="B36" s="49"/>
      <c r="C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7" spans="1:29" x14ac:dyDescent="0.3">
      <c r="A37" s="49"/>
      <c r="B37" s="49"/>
      <c r="C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</row>
    <row r="38" spans="1:29" x14ac:dyDescent="0.3">
      <c r="A38" s="49"/>
      <c r="B38" s="49"/>
      <c r="C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  <row r="39" spans="1:29" x14ac:dyDescent="0.3">
      <c r="A39" s="49"/>
      <c r="B39" s="49"/>
      <c r="C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</row>
    <row r="40" spans="1:29" x14ac:dyDescent="0.3">
      <c r="A40" s="49"/>
      <c r="B40" s="49"/>
      <c r="C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</row>
    <row r="41" spans="1:29" x14ac:dyDescent="0.3">
      <c r="A41" s="49"/>
      <c r="B41" s="49"/>
      <c r="C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</row>
    <row r="42" spans="1:29" x14ac:dyDescent="0.3">
      <c r="A42" s="49"/>
      <c r="B42" s="49"/>
      <c r="C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</row>
    <row r="43" spans="1:29" x14ac:dyDescent="0.3">
      <c r="A43" s="49"/>
      <c r="B43" s="49"/>
      <c r="C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</row>
    <row r="44" spans="1:29" x14ac:dyDescent="0.3">
      <c r="A44" s="49"/>
      <c r="B44" s="49"/>
      <c r="C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</row>
    <row r="45" spans="1:29" x14ac:dyDescent="0.3">
      <c r="A45" s="49"/>
      <c r="B45" s="49"/>
      <c r="C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</row>
    <row r="46" spans="1:29" x14ac:dyDescent="0.3">
      <c r="A46" s="49"/>
      <c r="B46" s="49"/>
      <c r="C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</row>
    <row r="47" spans="1:29" x14ac:dyDescent="0.3">
      <c r="A47" s="49"/>
      <c r="B47" s="49"/>
      <c r="C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</row>
    <row r="48" spans="1:29" x14ac:dyDescent="0.3">
      <c r="A48" s="49"/>
      <c r="B48" s="49"/>
      <c r="C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</row>
    <row r="49" spans="1:29" x14ac:dyDescent="0.3">
      <c r="A49" s="49"/>
      <c r="B49" s="49"/>
      <c r="C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</row>
    <row r="50" spans="1:29" x14ac:dyDescent="0.3">
      <c r="A50" s="49"/>
      <c r="B50" s="49"/>
      <c r="C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</row>
    <row r="51" spans="1:29" x14ac:dyDescent="0.3">
      <c r="A51" s="49"/>
      <c r="B51" s="49"/>
      <c r="C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</row>
  </sheetData>
  <sheetProtection algorithmName="SHA-512" hashValue="O4iQd2VO6lYaGuVyuHxUQYdAS7BCpbwFQ9KtWPdXyFUNcrYRy2CvExgI+s06gyR6vayLLP9HOy70tGha0XcUqQ==" saltValue="7R1CboqMXsXjldxL/1NcEQ==" spinCount="100000" sheet="1" objects="1" scenarios="1"/>
  <mergeCells count="9">
    <mergeCell ref="F1:AC51"/>
    <mergeCell ref="D1:D1048576"/>
    <mergeCell ref="A2:C2"/>
    <mergeCell ref="E1:E2"/>
    <mergeCell ref="B1:C1"/>
    <mergeCell ref="A17:C17"/>
    <mergeCell ref="A18:C18"/>
    <mergeCell ref="E19:E51"/>
    <mergeCell ref="A19:C5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D1008-5E0A-4EAB-B95C-7BEE7432CB0E}">
  <dimension ref="A1:AU53"/>
  <sheetViews>
    <sheetView zoomScaleNormal="100" workbookViewId="0">
      <selection sqref="A1:I1"/>
    </sheetView>
  </sheetViews>
  <sheetFormatPr defaultRowHeight="14.4" x14ac:dyDescent="0.3"/>
  <cols>
    <col min="2" max="9" width="13.44140625" customWidth="1"/>
  </cols>
  <sheetData>
    <row r="1" spans="1:47" ht="93" customHeight="1" x14ac:dyDescent="0.3">
      <c r="A1" s="88" t="s">
        <v>184</v>
      </c>
      <c r="B1" s="89"/>
      <c r="C1" s="89"/>
      <c r="D1" s="89"/>
      <c r="E1" s="89"/>
      <c r="F1" s="89"/>
      <c r="G1" s="89"/>
      <c r="H1" s="89"/>
      <c r="I1" s="8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</row>
    <row r="2" spans="1:47" ht="35.25" customHeight="1" x14ac:dyDescent="0.3">
      <c r="A2" s="86" t="s">
        <v>150</v>
      </c>
      <c r="B2" s="87"/>
      <c r="C2" s="87"/>
      <c r="D2" s="87"/>
      <c r="E2" s="87"/>
      <c r="F2" s="87"/>
      <c r="G2" s="87"/>
      <c r="H2" s="87"/>
      <c r="I2" s="87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</row>
    <row r="3" spans="1:47" x14ac:dyDescent="0.3">
      <c r="A3" s="49"/>
      <c r="B3" s="49"/>
      <c r="C3" s="65"/>
      <c r="D3" s="65"/>
      <c r="E3" s="65"/>
      <c r="F3" s="65"/>
      <c r="G3" s="65"/>
      <c r="H3" s="65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</row>
    <row r="4" spans="1:47" ht="15.75" customHeight="1" x14ac:dyDescent="0.3">
      <c r="A4" s="49"/>
      <c r="B4" s="49"/>
      <c r="C4" s="93" t="s">
        <v>52</v>
      </c>
      <c r="D4" s="94"/>
      <c r="E4" s="94"/>
      <c r="F4" s="94"/>
      <c r="G4" s="94"/>
      <c r="H4" s="94"/>
      <c r="I4" s="95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</row>
    <row r="5" spans="1:47" ht="32.25" customHeight="1" x14ac:dyDescent="0.3">
      <c r="A5" s="65"/>
      <c r="B5" s="65"/>
      <c r="C5" s="41">
        <v>5000</v>
      </c>
      <c r="D5" s="41">
        <v>7500</v>
      </c>
      <c r="E5" s="42">
        <v>10000</v>
      </c>
      <c r="F5" s="42">
        <v>12500</v>
      </c>
      <c r="G5" s="42">
        <v>15000</v>
      </c>
      <c r="H5" s="42">
        <v>17500</v>
      </c>
      <c r="I5" s="42">
        <v>20000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</row>
    <row r="6" spans="1:47" ht="15" customHeight="1" x14ac:dyDescent="0.3">
      <c r="A6" s="90" t="s">
        <v>132</v>
      </c>
      <c r="B6" s="11">
        <v>24</v>
      </c>
      <c r="C6" s="37"/>
      <c r="D6" s="37"/>
      <c r="E6" s="37"/>
      <c r="F6" s="37"/>
      <c r="G6" s="37"/>
      <c r="H6" s="37"/>
      <c r="I6" s="37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</row>
    <row r="7" spans="1:47" x14ac:dyDescent="0.3">
      <c r="A7" s="91"/>
      <c r="B7" s="12">
        <v>27</v>
      </c>
      <c r="C7" s="37"/>
      <c r="D7" s="37"/>
      <c r="E7" s="37"/>
      <c r="F7" s="37"/>
      <c r="G7" s="37"/>
      <c r="H7" s="37"/>
      <c r="I7" s="37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</row>
    <row r="8" spans="1:47" x14ac:dyDescent="0.3">
      <c r="A8" s="91"/>
      <c r="B8" s="12">
        <v>30</v>
      </c>
      <c r="C8" s="37"/>
      <c r="D8" s="37"/>
      <c r="E8" s="37"/>
      <c r="F8" s="37"/>
      <c r="G8" s="37"/>
      <c r="H8" s="37"/>
      <c r="I8" s="37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</row>
    <row r="9" spans="1:47" x14ac:dyDescent="0.3">
      <c r="A9" s="91"/>
      <c r="B9" s="12">
        <v>33</v>
      </c>
      <c r="C9" s="37"/>
      <c r="D9" s="37"/>
      <c r="E9" s="37"/>
      <c r="F9" s="37"/>
      <c r="G9" s="37"/>
      <c r="H9" s="37"/>
      <c r="I9" s="37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</row>
    <row r="10" spans="1:47" x14ac:dyDescent="0.3">
      <c r="A10" s="91"/>
      <c r="B10" s="12">
        <v>36</v>
      </c>
      <c r="C10" s="37"/>
      <c r="D10" s="37"/>
      <c r="E10" s="37"/>
      <c r="F10" s="37"/>
      <c r="G10" s="37"/>
      <c r="H10" s="37"/>
      <c r="I10" s="37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</row>
    <row r="11" spans="1:47" x14ac:dyDescent="0.3">
      <c r="A11" s="91"/>
      <c r="B11" s="12">
        <v>39</v>
      </c>
      <c r="C11" s="37"/>
      <c r="D11" s="37"/>
      <c r="E11" s="37"/>
      <c r="F11" s="37"/>
      <c r="G11" s="37"/>
      <c r="H11" s="37"/>
      <c r="I11" s="37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</row>
    <row r="12" spans="1:47" x14ac:dyDescent="0.3">
      <c r="A12" s="91"/>
      <c r="B12" s="12">
        <v>42</v>
      </c>
      <c r="C12" s="37"/>
      <c r="D12" s="37"/>
      <c r="E12" s="37"/>
      <c r="F12" s="37"/>
      <c r="G12" s="37"/>
      <c r="H12" s="37"/>
      <c r="I12" s="37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</row>
    <row r="13" spans="1:47" x14ac:dyDescent="0.3">
      <c r="A13" s="91"/>
      <c r="B13" s="12">
        <v>45</v>
      </c>
      <c r="C13" s="37"/>
      <c r="D13" s="37"/>
      <c r="E13" s="37"/>
      <c r="F13" s="37"/>
      <c r="G13" s="37"/>
      <c r="H13" s="37"/>
      <c r="I13" s="37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</row>
    <row r="14" spans="1:47" x14ac:dyDescent="0.3">
      <c r="A14" s="91"/>
      <c r="B14" s="12">
        <v>48</v>
      </c>
      <c r="C14" s="37"/>
      <c r="D14" s="37"/>
      <c r="E14" s="37"/>
      <c r="F14" s="37"/>
      <c r="G14" s="37"/>
      <c r="H14" s="37"/>
      <c r="I14" s="37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</row>
    <row r="15" spans="1:47" x14ac:dyDescent="0.3">
      <c r="A15" s="91"/>
      <c r="B15" s="12">
        <v>51</v>
      </c>
      <c r="C15" s="37"/>
      <c r="D15" s="37"/>
      <c r="E15" s="37"/>
      <c r="F15" s="37"/>
      <c r="G15" s="37"/>
      <c r="H15" s="37"/>
      <c r="I15" s="37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</row>
    <row r="16" spans="1:47" x14ac:dyDescent="0.3">
      <c r="A16" s="91"/>
      <c r="B16" s="12">
        <v>54</v>
      </c>
      <c r="C16" s="37"/>
      <c r="D16" s="37"/>
      <c r="E16" s="37"/>
      <c r="F16" s="37"/>
      <c r="G16" s="37"/>
      <c r="H16" s="37"/>
      <c r="I16" s="37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</row>
    <row r="17" spans="1:47" x14ac:dyDescent="0.3">
      <c r="A17" s="91"/>
      <c r="B17" s="12">
        <v>57</v>
      </c>
      <c r="C17" s="37"/>
      <c r="D17" s="37"/>
      <c r="E17" s="37"/>
      <c r="F17" s="37"/>
      <c r="G17" s="37"/>
      <c r="H17" s="37"/>
      <c r="I17" s="37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</row>
    <row r="18" spans="1:47" x14ac:dyDescent="0.3">
      <c r="A18" s="91"/>
      <c r="B18" s="12">
        <v>60</v>
      </c>
      <c r="C18" s="37"/>
      <c r="D18" s="37"/>
      <c r="E18" s="40"/>
      <c r="F18" s="37"/>
      <c r="G18" s="37"/>
      <c r="H18" s="37"/>
      <c r="I18" s="37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</row>
    <row r="19" spans="1:47" x14ac:dyDescent="0.3">
      <c r="A19" s="91"/>
      <c r="B19" s="12">
        <v>63</v>
      </c>
      <c r="C19" s="37"/>
      <c r="D19" s="37"/>
      <c r="E19" s="37"/>
      <c r="F19" s="37"/>
      <c r="G19" s="37"/>
      <c r="H19" s="37"/>
      <c r="I19" s="37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</row>
    <row r="20" spans="1:47" x14ac:dyDescent="0.3">
      <c r="A20" s="91"/>
      <c r="B20" s="12">
        <v>66</v>
      </c>
      <c r="C20" s="37"/>
      <c r="D20" s="37"/>
      <c r="E20" s="37"/>
      <c r="F20" s="37"/>
      <c r="G20" s="37"/>
      <c r="H20" s="37"/>
      <c r="I20" s="37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</row>
    <row r="21" spans="1:47" x14ac:dyDescent="0.3">
      <c r="A21" s="91"/>
      <c r="B21" s="12">
        <v>69</v>
      </c>
      <c r="C21" s="37"/>
      <c r="D21" s="37"/>
      <c r="E21" s="37"/>
      <c r="F21" s="37"/>
      <c r="G21" s="37"/>
      <c r="H21" s="37"/>
      <c r="I21" s="37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</row>
    <row r="22" spans="1:47" x14ac:dyDescent="0.3">
      <c r="A22" s="91"/>
      <c r="B22" s="12">
        <v>72</v>
      </c>
      <c r="C22" s="37"/>
      <c r="D22" s="37"/>
      <c r="E22" s="37"/>
      <c r="F22" s="37"/>
      <c r="G22" s="37"/>
      <c r="H22" s="37"/>
      <c r="I22" s="37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</row>
    <row r="23" spans="1:47" x14ac:dyDescent="0.3">
      <c r="A23" s="91"/>
      <c r="B23" s="12">
        <v>75</v>
      </c>
      <c r="C23" s="37"/>
      <c r="D23" s="37"/>
      <c r="E23" s="37"/>
      <c r="F23" s="37"/>
      <c r="G23" s="37"/>
      <c r="H23" s="37"/>
      <c r="I23" s="37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</row>
    <row r="24" spans="1:47" x14ac:dyDescent="0.3">
      <c r="A24" s="91"/>
      <c r="B24" s="12">
        <v>78</v>
      </c>
      <c r="C24" s="37"/>
      <c r="D24" s="37"/>
      <c r="E24" s="37"/>
      <c r="F24" s="37"/>
      <c r="G24" s="37"/>
      <c r="H24" s="37"/>
      <c r="I24" s="37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</row>
    <row r="25" spans="1:47" x14ac:dyDescent="0.3">
      <c r="A25" s="91"/>
      <c r="B25" s="12">
        <v>81</v>
      </c>
      <c r="C25" s="37"/>
      <c r="D25" s="37"/>
      <c r="E25" s="37"/>
      <c r="F25" s="37"/>
      <c r="G25" s="37"/>
      <c r="H25" s="37"/>
      <c r="I25" s="37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</row>
    <row r="26" spans="1:47" x14ac:dyDescent="0.3">
      <c r="A26" s="92"/>
      <c r="B26" s="12">
        <v>84</v>
      </c>
      <c r="C26" s="37"/>
      <c r="D26" s="37"/>
      <c r="E26" s="37"/>
      <c r="F26" s="37"/>
      <c r="G26" s="37"/>
      <c r="H26" s="37"/>
      <c r="I26" s="37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</row>
    <row r="27" spans="1:47" x14ac:dyDescent="0.3">
      <c r="A27" s="66"/>
      <c r="B27" s="66"/>
      <c r="C27" s="66"/>
      <c r="D27" s="66"/>
      <c r="E27" s="66"/>
      <c r="F27" s="66"/>
      <c r="G27" s="66"/>
      <c r="H27" s="66"/>
      <c r="I27" s="66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</row>
    <row r="28" spans="1:47" x14ac:dyDescent="0.3">
      <c r="A28" s="49"/>
      <c r="B28" s="15">
        <f>E18</f>
        <v>0</v>
      </c>
      <c r="C28" s="7" t="s">
        <v>133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</row>
    <row r="29" spans="1:47" x14ac:dyDescent="0.3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</row>
    <row r="30" spans="1:47" x14ac:dyDescent="0.3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</row>
    <row r="31" spans="1:47" x14ac:dyDescent="0.3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</row>
    <row r="32" spans="1:47" x14ac:dyDescent="0.3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</row>
    <row r="33" spans="1:47" x14ac:dyDescent="0.3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</row>
    <row r="34" spans="1:47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</row>
    <row r="35" spans="1:47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</row>
    <row r="36" spans="1:47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</row>
    <row r="37" spans="1:47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</row>
    <row r="38" spans="1:47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</row>
    <row r="39" spans="1:47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</row>
    <row r="40" spans="1:47" x14ac:dyDescent="0.3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</row>
    <row r="41" spans="1:47" x14ac:dyDescent="0.3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</row>
    <row r="42" spans="1:47" x14ac:dyDescent="0.3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</row>
    <row r="43" spans="1:47" x14ac:dyDescent="0.3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</row>
    <row r="44" spans="1:47" x14ac:dyDescent="0.3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</row>
    <row r="45" spans="1:47" x14ac:dyDescent="0.3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</row>
    <row r="46" spans="1:47" x14ac:dyDescent="0.3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</row>
    <row r="47" spans="1:47" x14ac:dyDescent="0.3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</row>
    <row r="48" spans="1:47" x14ac:dyDescent="0.3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</row>
    <row r="49" spans="1:47" x14ac:dyDescent="0.3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</row>
    <row r="50" spans="1:47" x14ac:dyDescent="0.3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</row>
    <row r="51" spans="1:47" x14ac:dyDescent="0.3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</row>
    <row r="52" spans="1:47" x14ac:dyDescent="0.3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</row>
    <row r="53" spans="1:47" x14ac:dyDescent="0.3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</row>
  </sheetData>
  <sheetProtection algorithmName="SHA-512" hashValue="csUUHR71+eS5+57Dotz0YguYjTQoQVpr14f9kb1MbU9SX8gGooCx2Qnr0V21lqHSOteF696yItQid+N9gneRnw==" saltValue="nk0gkm7FA2NQoerhZAI81w==" spinCount="100000" sheet="1" objects="1" scenarios="1"/>
  <mergeCells count="11">
    <mergeCell ref="A2:I2"/>
    <mergeCell ref="A1:I1"/>
    <mergeCell ref="J1:AU53"/>
    <mergeCell ref="A6:A26"/>
    <mergeCell ref="A28:A53"/>
    <mergeCell ref="A27:C27"/>
    <mergeCell ref="B29:C53"/>
    <mergeCell ref="A3:B5"/>
    <mergeCell ref="C3:H3"/>
    <mergeCell ref="D27:I53"/>
    <mergeCell ref="C4:I4"/>
  </mergeCells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90FE0-0BAD-448A-8652-E619412E2463}">
  <dimension ref="A1:AJ53"/>
  <sheetViews>
    <sheetView zoomScaleNormal="100" workbookViewId="0">
      <selection sqref="A1:I1"/>
    </sheetView>
  </sheetViews>
  <sheetFormatPr defaultRowHeight="14.4" x14ac:dyDescent="0.3"/>
  <cols>
    <col min="2" max="9" width="13.44140625" customWidth="1"/>
  </cols>
  <sheetData>
    <row r="1" spans="1:36" ht="93" customHeight="1" x14ac:dyDescent="0.3">
      <c r="A1" s="88" t="s">
        <v>185</v>
      </c>
      <c r="B1" s="89"/>
      <c r="C1" s="89"/>
      <c r="D1" s="89"/>
      <c r="E1" s="89"/>
      <c r="F1" s="89"/>
      <c r="G1" s="89"/>
      <c r="H1" s="89"/>
      <c r="I1" s="8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</row>
    <row r="2" spans="1:36" ht="35.25" customHeight="1" x14ac:dyDescent="0.3">
      <c r="A2" s="86" t="s">
        <v>151</v>
      </c>
      <c r="B2" s="87"/>
      <c r="C2" s="87"/>
      <c r="D2" s="87"/>
      <c r="E2" s="87"/>
      <c r="F2" s="87"/>
      <c r="G2" s="87"/>
      <c r="H2" s="87"/>
      <c r="I2" s="87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</row>
    <row r="3" spans="1:36" x14ac:dyDescent="0.3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</row>
    <row r="4" spans="1:36" ht="15.75" customHeight="1" x14ac:dyDescent="0.3">
      <c r="A4" s="49"/>
      <c r="B4" s="96"/>
      <c r="C4" s="98" t="s">
        <v>52</v>
      </c>
      <c r="D4" s="99"/>
      <c r="E4" s="99"/>
      <c r="F4" s="99"/>
      <c r="G4" s="99"/>
      <c r="H4" s="99"/>
      <c r="I4" s="9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32.25" customHeight="1" x14ac:dyDescent="0.3">
      <c r="A5" s="65"/>
      <c r="B5" s="97"/>
      <c r="C5" s="41">
        <v>5000</v>
      </c>
      <c r="D5" s="41">
        <v>7500</v>
      </c>
      <c r="E5" s="42">
        <v>10000</v>
      </c>
      <c r="F5" s="42">
        <v>12500</v>
      </c>
      <c r="G5" s="42">
        <v>15000</v>
      </c>
      <c r="H5" s="42">
        <v>17500</v>
      </c>
      <c r="I5" s="42">
        <v>20000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</row>
    <row r="6" spans="1:36" ht="15" customHeight="1" x14ac:dyDescent="0.3">
      <c r="A6" s="90" t="s">
        <v>132</v>
      </c>
      <c r="B6" s="11">
        <v>24</v>
      </c>
      <c r="C6" s="37"/>
      <c r="D6" s="37"/>
      <c r="E6" s="37"/>
      <c r="F6" s="37"/>
      <c r="G6" s="37"/>
      <c r="H6" s="37"/>
      <c r="I6" s="37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</row>
    <row r="7" spans="1:36" x14ac:dyDescent="0.3">
      <c r="A7" s="91"/>
      <c r="B7" s="12">
        <v>27</v>
      </c>
      <c r="C7" s="37"/>
      <c r="D7" s="37"/>
      <c r="E7" s="37"/>
      <c r="F7" s="37"/>
      <c r="G7" s="37"/>
      <c r="H7" s="37"/>
      <c r="I7" s="37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</row>
    <row r="8" spans="1:36" x14ac:dyDescent="0.3">
      <c r="A8" s="91"/>
      <c r="B8" s="12">
        <v>30</v>
      </c>
      <c r="C8" s="37"/>
      <c r="D8" s="37"/>
      <c r="E8" s="37"/>
      <c r="F8" s="37"/>
      <c r="G8" s="37"/>
      <c r="H8" s="37"/>
      <c r="I8" s="37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</row>
    <row r="9" spans="1:36" x14ac:dyDescent="0.3">
      <c r="A9" s="91"/>
      <c r="B9" s="12">
        <v>33</v>
      </c>
      <c r="C9" s="37"/>
      <c r="D9" s="37"/>
      <c r="E9" s="37"/>
      <c r="F9" s="37"/>
      <c r="G9" s="37"/>
      <c r="H9" s="37"/>
      <c r="I9" s="37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</row>
    <row r="10" spans="1:36" x14ac:dyDescent="0.3">
      <c r="A10" s="91"/>
      <c r="B10" s="12">
        <v>36</v>
      </c>
      <c r="C10" s="37"/>
      <c r="D10" s="37"/>
      <c r="E10" s="37"/>
      <c r="F10" s="37"/>
      <c r="G10" s="37"/>
      <c r="H10" s="37"/>
      <c r="I10" s="37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</row>
    <row r="11" spans="1:36" x14ac:dyDescent="0.3">
      <c r="A11" s="91"/>
      <c r="B11" s="12">
        <v>39</v>
      </c>
      <c r="C11" s="37"/>
      <c r="D11" s="37"/>
      <c r="E11" s="37"/>
      <c r="F11" s="37"/>
      <c r="G11" s="37"/>
      <c r="H11" s="37"/>
      <c r="I11" s="37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</row>
    <row r="12" spans="1:36" x14ac:dyDescent="0.3">
      <c r="A12" s="91"/>
      <c r="B12" s="12">
        <v>42</v>
      </c>
      <c r="C12" s="37"/>
      <c r="D12" s="37"/>
      <c r="E12" s="37"/>
      <c r="F12" s="37"/>
      <c r="G12" s="37"/>
      <c r="H12" s="37"/>
      <c r="I12" s="37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</row>
    <row r="13" spans="1:36" x14ac:dyDescent="0.3">
      <c r="A13" s="91"/>
      <c r="B13" s="12">
        <v>45</v>
      </c>
      <c r="C13" s="37"/>
      <c r="D13" s="37"/>
      <c r="E13" s="37"/>
      <c r="F13" s="37"/>
      <c r="G13" s="37"/>
      <c r="H13" s="37"/>
      <c r="I13" s="37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</row>
    <row r="14" spans="1:36" x14ac:dyDescent="0.3">
      <c r="A14" s="91"/>
      <c r="B14" s="12">
        <v>48</v>
      </c>
      <c r="C14" s="37"/>
      <c r="D14" s="37"/>
      <c r="E14" s="37"/>
      <c r="F14" s="37"/>
      <c r="G14" s="37"/>
      <c r="H14" s="37"/>
      <c r="I14" s="37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</row>
    <row r="15" spans="1:36" x14ac:dyDescent="0.3">
      <c r="A15" s="91"/>
      <c r="B15" s="12">
        <v>51</v>
      </c>
      <c r="C15" s="37"/>
      <c r="D15" s="37"/>
      <c r="E15" s="37"/>
      <c r="F15" s="37"/>
      <c r="G15" s="37"/>
      <c r="H15" s="37"/>
      <c r="I15" s="37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</row>
    <row r="16" spans="1:36" x14ac:dyDescent="0.3">
      <c r="A16" s="91"/>
      <c r="B16" s="12">
        <v>54</v>
      </c>
      <c r="C16" s="37"/>
      <c r="D16" s="37"/>
      <c r="E16" s="37"/>
      <c r="F16" s="37"/>
      <c r="G16" s="37"/>
      <c r="H16" s="37"/>
      <c r="I16" s="37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</row>
    <row r="17" spans="1:36" x14ac:dyDescent="0.3">
      <c r="A17" s="91"/>
      <c r="B17" s="12">
        <v>57</v>
      </c>
      <c r="C17" s="37"/>
      <c r="D17" s="37"/>
      <c r="E17" s="37"/>
      <c r="F17" s="37"/>
      <c r="G17" s="37"/>
      <c r="H17" s="37"/>
      <c r="I17" s="37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</row>
    <row r="18" spans="1:36" x14ac:dyDescent="0.3">
      <c r="A18" s="91"/>
      <c r="B18" s="12">
        <v>60</v>
      </c>
      <c r="C18" s="37"/>
      <c r="D18" s="37"/>
      <c r="E18" s="40"/>
      <c r="F18" s="37"/>
      <c r="G18" s="37"/>
      <c r="H18" s="37"/>
      <c r="I18" s="37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</row>
    <row r="19" spans="1:36" x14ac:dyDescent="0.3">
      <c r="A19" s="91"/>
      <c r="B19" s="12">
        <v>63</v>
      </c>
      <c r="C19" s="37"/>
      <c r="D19" s="37"/>
      <c r="E19" s="37"/>
      <c r="F19" s="37"/>
      <c r="G19" s="37"/>
      <c r="H19" s="37"/>
      <c r="I19" s="37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</row>
    <row r="20" spans="1:36" x14ac:dyDescent="0.3">
      <c r="A20" s="91"/>
      <c r="B20" s="12">
        <v>66</v>
      </c>
      <c r="C20" s="37"/>
      <c r="D20" s="37"/>
      <c r="E20" s="37"/>
      <c r="F20" s="37"/>
      <c r="G20" s="37"/>
      <c r="H20" s="37"/>
      <c r="I20" s="37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</row>
    <row r="21" spans="1:36" x14ac:dyDescent="0.3">
      <c r="A21" s="91"/>
      <c r="B21" s="12">
        <v>69</v>
      </c>
      <c r="C21" s="37"/>
      <c r="D21" s="37"/>
      <c r="E21" s="37"/>
      <c r="F21" s="37"/>
      <c r="G21" s="37"/>
      <c r="H21" s="37"/>
      <c r="I21" s="37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</row>
    <row r="22" spans="1:36" x14ac:dyDescent="0.3">
      <c r="A22" s="91"/>
      <c r="B22" s="12">
        <v>72</v>
      </c>
      <c r="C22" s="37"/>
      <c r="D22" s="37"/>
      <c r="E22" s="37"/>
      <c r="F22" s="37"/>
      <c r="G22" s="37"/>
      <c r="H22" s="37"/>
      <c r="I22" s="37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</row>
    <row r="23" spans="1:36" x14ac:dyDescent="0.3">
      <c r="A23" s="91"/>
      <c r="B23" s="12">
        <v>75</v>
      </c>
      <c r="C23" s="37"/>
      <c r="D23" s="37"/>
      <c r="E23" s="37"/>
      <c r="F23" s="37"/>
      <c r="G23" s="37"/>
      <c r="H23" s="37"/>
      <c r="I23" s="37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</row>
    <row r="24" spans="1:36" x14ac:dyDescent="0.3">
      <c r="A24" s="91"/>
      <c r="B24" s="12">
        <v>78</v>
      </c>
      <c r="C24" s="37"/>
      <c r="D24" s="37"/>
      <c r="E24" s="37"/>
      <c r="F24" s="37"/>
      <c r="G24" s="37"/>
      <c r="H24" s="37"/>
      <c r="I24" s="37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</row>
    <row r="25" spans="1:36" x14ac:dyDescent="0.3">
      <c r="A25" s="91"/>
      <c r="B25" s="12">
        <v>81</v>
      </c>
      <c r="C25" s="37"/>
      <c r="D25" s="37"/>
      <c r="E25" s="37"/>
      <c r="F25" s="37"/>
      <c r="G25" s="37"/>
      <c r="H25" s="37"/>
      <c r="I25" s="37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</row>
    <row r="26" spans="1:36" x14ac:dyDescent="0.3">
      <c r="A26" s="92"/>
      <c r="B26" s="12">
        <v>84</v>
      </c>
      <c r="C26" s="37"/>
      <c r="D26" s="37"/>
      <c r="E26" s="37"/>
      <c r="F26" s="37"/>
      <c r="G26" s="37"/>
      <c r="H26" s="37"/>
      <c r="I26" s="37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</row>
    <row r="27" spans="1:36" x14ac:dyDescent="0.3">
      <c r="A27" s="66"/>
      <c r="B27" s="66"/>
      <c r="C27" s="66"/>
      <c r="D27" s="66"/>
      <c r="E27" s="66"/>
      <c r="F27" s="66"/>
      <c r="G27" s="66"/>
      <c r="H27" s="66"/>
      <c r="I27" s="66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</row>
    <row r="28" spans="1:36" x14ac:dyDescent="0.3">
      <c r="A28" s="49"/>
      <c r="B28" s="15">
        <f>E18</f>
        <v>0</v>
      </c>
      <c r="C28" s="7" t="s">
        <v>133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</row>
    <row r="29" spans="1:36" x14ac:dyDescent="0.3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</row>
    <row r="30" spans="1:36" x14ac:dyDescent="0.3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</row>
    <row r="31" spans="1:36" x14ac:dyDescent="0.3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</row>
    <row r="32" spans="1:36" x14ac:dyDescent="0.3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</row>
    <row r="33" spans="1:36" x14ac:dyDescent="0.3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</row>
    <row r="34" spans="1:36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</row>
    <row r="35" spans="1:36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</row>
    <row r="36" spans="1:36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</row>
    <row r="37" spans="1:36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</row>
    <row r="38" spans="1:36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</row>
    <row r="39" spans="1:36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</row>
    <row r="40" spans="1:36" x14ac:dyDescent="0.3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</row>
    <row r="41" spans="1:36" x14ac:dyDescent="0.3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</row>
    <row r="42" spans="1:36" x14ac:dyDescent="0.3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</row>
    <row r="43" spans="1:36" x14ac:dyDescent="0.3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</row>
    <row r="44" spans="1:36" x14ac:dyDescent="0.3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</row>
    <row r="45" spans="1:36" x14ac:dyDescent="0.3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</row>
    <row r="46" spans="1:36" x14ac:dyDescent="0.3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</row>
    <row r="47" spans="1:36" x14ac:dyDescent="0.3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</row>
    <row r="48" spans="1:36" x14ac:dyDescent="0.3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</row>
    <row r="49" spans="1:36" x14ac:dyDescent="0.3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</row>
    <row r="50" spans="1:36" x14ac:dyDescent="0.3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</row>
    <row r="51" spans="1:36" x14ac:dyDescent="0.3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</row>
    <row r="52" spans="1:36" x14ac:dyDescent="0.3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</row>
    <row r="53" spans="1:36" x14ac:dyDescent="0.3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</row>
  </sheetData>
  <sheetProtection algorithmName="SHA-512" hashValue="Ui8l2bYynrLPwAxc4PjvMVPEZoqen7SVtptwBSVj7bpDznUZb8UXtWbn0xN2YoEn6D+N0REVSipzdnCQEHqBpw==" saltValue="LtSm+Xcbnu2sRbtF1bgAAA==" spinCount="100000" sheet="1" objects="1" scenarios="1"/>
  <mergeCells count="11">
    <mergeCell ref="A2:I2"/>
    <mergeCell ref="A1:I1"/>
    <mergeCell ref="A3:I3"/>
    <mergeCell ref="A4:B5"/>
    <mergeCell ref="J1:AJ53"/>
    <mergeCell ref="C4:I4"/>
    <mergeCell ref="D27:I53"/>
    <mergeCell ref="A6:A26"/>
    <mergeCell ref="A27:C27"/>
    <mergeCell ref="A28:A53"/>
    <mergeCell ref="B29:C5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EA5F5-42A3-4513-9D6F-2B8D62DCAE71}">
  <dimension ref="A1:AJ53"/>
  <sheetViews>
    <sheetView zoomScaleNormal="100" workbookViewId="0">
      <selection sqref="A1:I1"/>
    </sheetView>
  </sheetViews>
  <sheetFormatPr defaultRowHeight="14.4" x14ac:dyDescent="0.3"/>
  <cols>
    <col min="2" max="9" width="13.44140625" customWidth="1"/>
  </cols>
  <sheetData>
    <row r="1" spans="1:36" ht="93" customHeight="1" x14ac:dyDescent="0.3">
      <c r="A1" s="88" t="s">
        <v>184</v>
      </c>
      <c r="B1" s="89"/>
      <c r="C1" s="89"/>
      <c r="D1" s="89"/>
      <c r="E1" s="89"/>
      <c r="F1" s="89"/>
      <c r="G1" s="89"/>
      <c r="H1" s="89"/>
      <c r="I1" s="8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</row>
    <row r="2" spans="1:36" ht="35.25" customHeight="1" x14ac:dyDescent="0.3">
      <c r="A2" s="100" t="s">
        <v>166</v>
      </c>
      <c r="B2" s="101"/>
      <c r="C2" s="101"/>
      <c r="D2" s="101"/>
      <c r="E2" s="101"/>
      <c r="F2" s="101"/>
      <c r="G2" s="101"/>
      <c r="H2" s="101"/>
      <c r="I2" s="101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</row>
    <row r="3" spans="1:36" x14ac:dyDescent="0.3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</row>
    <row r="4" spans="1:36" ht="15.75" customHeight="1" x14ac:dyDescent="0.3">
      <c r="A4" s="49"/>
      <c r="B4" s="49"/>
      <c r="C4" s="98" t="s">
        <v>52</v>
      </c>
      <c r="D4" s="99"/>
      <c r="E4" s="99"/>
      <c r="F4" s="99"/>
      <c r="G4" s="99"/>
      <c r="H4" s="99"/>
      <c r="I4" s="9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32.25" customHeight="1" x14ac:dyDescent="0.3">
      <c r="A5" s="65"/>
      <c r="B5" s="65"/>
      <c r="C5" s="41">
        <v>5000</v>
      </c>
      <c r="D5" s="41">
        <v>7500</v>
      </c>
      <c r="E5" s="42">
        <v>10000</v>
      </c>
      <c r="F5" s="42">
        <v>12500</v>
      </c>
      <c r="G5" s="42">
        <v>15000</v>
      </c>
      <c r="H5" s="42">
        <v>17500</v>
      </c>
      <c r="I5" s="42">
        <v>12000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</row>
    <row r="6" spans="1:36" ht="15" customHeight="1" x14ac:dyDescent="0.3">
      <c r="A6" s="90" t="s">
        <v>132</v>
      </c>
      <c r="B6" s="11">
        <v>24</v>
      </c>
      <c r="C6" s="37"/>
      <c r="D6" s="37"/>
      <c r="E6" s="37"/>
      <c r="F6" s="37"/>
      <c r="G6" s="37"/>
      <c r="H6" s="37"/>
      <c r="I6" s="37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</row>
    <row r="7" spans="1:36" x14ac:dyDescent="0.3">
      <c r="A7" s="91"/>
      <c r="B7" s="12">
        <v>27</v>
      </c>
      <c r="C7" s="37"/>
      <c r="D7" s="37"/>
      <c r="E7" s="37"/>
      <c r="F7" s="37"/>
      <c r="G7" s="37"/>
      <c r="H7" s="37"/>
      <c r="I7" s="37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</row>
    <row r="8" spans="1:36" x14ac:dyDescent="0.3">
      <c r="A8" s="91"/>
      <c r="B8" s="12">
        <v>30</v>
      </c>
      <c r="C8" s="37"/>
      <c r="D8" s="37"/>
      <c r="E8" s="37"/>
      <c r="F8" s="37"/>
      <c r="G8" s="37"/>
      <c r="H8" s="37"/>
      <c r="I8" s="37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</row>
    <row r="9" spans="1:36" x14ac:dyDescent="0.3">
      <c r="A9" s="91"/>
      <c r="B9" s="12">
        <v>33</v>
      </c>
      <c r="C9" s="37"/>
      <c r="D9" s="37"/>
      <c r="E9" s="37"/>
      <c r="F9" s="37"/>
      <c r="G9" s="37"/>
      <c r="H9" s="37"/>
      <c r="I9" s="37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</row>
    <row r="10" spans="1:36" x14ac:dyDescent="0.3">
      <c r="A10" s="91"/>
      <c r="B10" s="12">
        <v>36</v>
      </c>
      <c r="C10" s="37"/>
      <c r="D10" s="37"/>
      <c r="E10" s="37"/>
      <c r="F10" s="37"/>
      <c r="G10" s="37"/>
      <c r="H10" s="37"/>
      <c r="I10" s="37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</row>
    <row r="11" spans="1:36" x14ac:dyDescent="0.3">
      <c r="A11" s="91"/>
      <c r="B11" s="12">
        <v>39</v>
      </c>
      <c r="C11" s="37"/>
      <c r="D11" s="37"/>
      <c r="E11" s="37"/>
      <c r="F11" s="37"/>
      <c r="G11" s="37"/>
      <c r="H11" s="37"/>
      <c r="I11" s="37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</row>
    <row r="12" spans="1:36" x14ac:dyDescent="0.3">
      <c r="A12" s="91"/>
      <c r="B12" s="12">
        <v>42</v>
      </c>
      <c r="C12" s="37"/>
      <c r="D12" s="37"/>
      <c r="E12" s="37"/>
      <c r="F12" s="37"/>
      <c r="G12" s="37"/>
      <c r="H12" s="37"/>
      <c r="I12" s="37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</row>
    <row r="13" spans="1:36" x14ac:dyDescent="0.3">
      <c r="A13" s="91"/>
      <c r="B13" s="12">
        <v>45</v>
      </c>
      <c r="C13" s="37"/>
      <c r="D13" s="37"/>
      <c r="E13" s="37"/>
      <c r="F13" s="37"/>
      <c r="G13" s="37"/>
      <c r="H13" s="37"/>
      <c r="I13" s="37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</row>
    <row r="14" spans="1:36" x14ac:dyDescent="0.3">
      <c r="A14" s="91"/>
      <c r="B14" s="12">
        <v>48</v>
      </c>
      <c r="C14" s="37"/>
      <c r="D14" s="37"/>
      <c r="E14" s="37"/>
      <c r="F14" s="37"/>
      <c r="G14" s="37"/>
      <c r="H14" s="37"/>
      <c r="I14" s="37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</row>
    <row r="15" spans="1:36" x14ac:dyDescent="0.3">
      <c r="A15" s="91"/>
      <c r="B15" s="12">
        <v>51</v>
      </c>
      <c r="C15" s="37"/>
      <c r="D15" s="37"/>
      <c r="E15" s="37"/>
      <c r="F15" s="37"/>
      <c r="G15" s="37"/>
      <c r="H15" s="37"/>
      <c r="I15" s="37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</row>
    <row r="16" spans="1:36" x14ac:dyDescent="0.3">
      <c r="A16" s="91"/>
      <c r="B16" s="12">
        <v>54</v>
      </c>
      <c r="C16" s="37"/>
      <c r="D16" s="37"/>
      <c r="E16" s="37"/>
      <c r="F16" s="37"/>
      <c r="G16" s="37"/>
      <c r="H16" s="37"/>
      <c r="I16" s="37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</row>
    <row r="17" spans="1:36" x14ac:dyDescent="0.3">
      <c r="A17" s="91"/>
      <c r="B17" s="12">
        <v>57</v>
      </c>
      <c r="C17" s="37"/>
      <c r="D17" s="37"/>
      <c r="E17" s="37"/>
      <c r="F17" s="37"/>
      <c r="G17" s="37"/>
      <c r="H17" s="37"/>
      <c r="I17" s="37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</row>
    <row r="18" spans="1:36" x14ac:dyDescent="0.3">
      <c r="A18" s="91"/>
      <c r="B18" s="12">
        <v>60</v>
      </c>
      <c r="C18" s="37"/>
      <c r="D18" s="37"/>
      <c r="E18" s="40"/>
      <c r="F18" s="37"/>
      <c r="G18" s="37"/>
      <c r="H18" s="37"/>
      <c r="I18" s="37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</row>
    <row r="19" spans="1:36" x14ac:dyDescent="0.3">
      <c r="A19" s="91"/>
      <c r="B19" s="12">
        <v>63</v>
      </c>
      <c r="C19" s="37"/>
      <c r="D19" s="37"/>
      <c r="E19" s="37"/>
      <c r="F19" s="37"/>
      <c r="G19" s="37"/>
      <c r="H19" s="37"/>
      <c r="I19" s="37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</row>
    <row r="20" spans="1:36" x14ac:dyDescent="0.3">
      <c r="A20" s="91"/>
      <c r="B20" s="12">
        <v>66</v>
      </c>
      <c r="C20" s="37"/>
      <c r="D20" s="37"/>
      <c r="E20" s="37"/>
      <c r="F20" s="37"/>
      <c r="G20" s="37"/>
      <c r="H20" s="37"/>
      <c r="I20" s="37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</row>
    <row r="21" spans="1:36" x14ac:dyDescent="0.3">
      <c r="A21" s="91"/>
      <c r="B21" s="12">
        <v>69</v>
      </c>
      <c r="C21" s="37"/>
      <c r="D21" s="37"/>
      <c r="E21" s="37"/>
      <c r="F21" s="37"/>
      <c r="G21" s="37"/>
      <c r="H21" s="37"/>
      <c r="I21" s="37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</row>
    <row r="22" spans="1:36" x14ac:dyDescent="0.3">
      <c r="A22" s="91"/>
      <c r="B22" s="12">
        <v>72</v>
      </c>
      <c r="C22" s="37"/>
      <c r="D22" s="37"/>
      <c r="E22" s="37"/>
      <c r="F22" s="37"/>
      <c r="G22" s="37"/>
      <c r="H22" s="37"/>
      <c r="I22" s="37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</row>
    <row r="23" spans="1:36" x14ac:dyDescent="0.3">
      <c r="A23" s="91"/>
      <c r="B23" s="12">
        <v>75</v>
      </c>
      <c r="C23" s="37"/>
      <c r="D23" s="37"/>
      <c r="E23" s="37"/>
      <c r="F23" s="37"/>
      <c r="G23" s="37"/>
      <c r="H23" s="37"/>
      <c r="I23" s="37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</row>
    <row r="24" spans="1:36" x14ac:dyDescent="0.3">
      <c r="A24" s="91"/>
      <c r="B24" s="12">
        <v>78</v>
      </c>
      <c r="C24" s="37"/>
      <c r="D24" s="37"/>
      <c r="E24" s="37"/>
      <c r="F24" s="37"/>
      <c r="G24" s="37"/>
      <c r="H24" s="37"/>
      <c r="I24" s="37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</row>
    <row r="25" spans="1:36" x14ac:dyDescent="0.3">
      <c r="A25" s="91"/>
      <c r="B25" s="12">
        <v>81</v>
      </c>
      <c r="C25" s="37"/>
      <c r="D25" s="37"/>
      <c r="E25" s="37"/>
      <c r="F25" s="37"/>
      <c r="G25" s="37"/>
      <c r="H25" s="37"/>
      <c r="I25" s="37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</row>
    <row r="26" spans="1:36" x14ac:dyDescent="0.3">
      <c r="A26" s="92"/>
      <c r="B26" s="12">
        <v>84</v>
      </c>
      <c r="C26" s="37"/>
      <c r="D26" s="37"/>
      <c r="E26" s="37"/>
      <c r="F26" s="37"/>
      <c r="G26" s="37"/>
      <c r="H26" s="37"/>
      <c r="I26" s="37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</row>
    <row r="27" spans="1:36" x14ac:dyDescent="0.3">
      <c r="A27" s="66"/>
      <c r="B27" s="66"/>
      <c r="C27" s="66"/>
      <c r="D27" s="66"/>
      <c r="E27" s="66"/>
      <c r="F27" s="66"/>
      <c r="G27" s="66"/>
      <c r="H27" s="66"/>
      <c r="I27" s="66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</row>
    <row r="28" spans="1:36" x14ac:dyDescent="0.3">
      <c r="A28" s="49"/>
      <c r="B28" s="15">
        <f>E18</f>
        <v>0</v>
      </c>
      <c r="C28" s="7" t="s">
        <v>133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</row>
    <row r="29" spans="1:36" x14ac:dyDescent="0.3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</row>
    <row r="30" spans="1:36" x14ac:dyDescent="0.3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</row>
    <row r="31" spans="1:36" x14ac:dyDescent="0.3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</row>
    <row r="32" spans="1:36" x14ac:dyDescent="0.3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</row>
    <row r="33" spans="1:36" x14ac:dyDescent="0.3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</row>
    <row r="34" spans="1:36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</row>
    <row r="35" spans="1:36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</row>
    <row r="36" spans="1:36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</row>
    <row r="37" spans="1:36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</row>
    <row r="38" spans="1:36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</row>
    <row r="39" spans="1:36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</row>
    <row r="40" spans="1:36" x14ac:dyDescent="0.3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</row>
    <row r="41" spans="1:36" x14ac:dyDescent="0.3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</row>
    <row r="42" spans="1:36" x14ac:dyDescent="0.3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</row>
    <row r="43" spans="1:36" x14ac:dyDescent="0.3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</row>
    <row r="44" spans="1:36" x14ac:dyDescent="0.3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</row>
    <row r="45" spans="1:36" x14ac:dyDescent="0.3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</row>
    <row r="46" spans="1:36" x14ac:dyDescent="0.3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</row>
    <row r="47" spans="1:36" x14ac:dyDescent="0.3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</row>
    <row r="48" spans="1:36" x14ac:dyDescent="0.3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</row>
    <row r="49" spans="1:36" x14ac:dyDescent="0.3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</row>
    <row r="50" spans="1:36" x14ac:dyDescent="0.3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</row>
    <row r="51" spans="1:36" x14ac:dyDescent="0.3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</row>
    <row r="52" spans="1:36" x14ac:dyDescent="0.3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</row>
    <row r="53" spans="1:36" x14ac:dyDescent="0.3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</row>
  </sheetData>
  <sheetProtection algorithmName="SHA-512" hashValue="S+AWQiJ+tg3F9p3PCblwHqB2MmwDcM1laMA3tB874Vwe3pik3SrR0pIAE9b2OYs6Ox5bcV6cXxFIZwRE2ESoiA==" saltValue="4fYqEsGdGQWaI6TDl05iLg==" spinCount="100000" sheet="1" objects="1" scenarios="1"/>
  <mergeCells count="11">
    <mergeCell ref="J1:AJ53"/>
    <mergeCell ref="D27:I53"/>
    <mergeCell ref="A6:A26"/>
    <mergeCell ref="A27:C27"/>
    <mergeCell ref="A28:A53"/>
    <mergeCell ref="B29:C53"/>
    <mergeCell ref="A3:B5"/>
    <mergeCell ref="C4:I4"/>
    <mergeCell ref="A2:I2"/>
    <mergeCell ref="A1:I1"/>
    <mergeCell ref="C3:I3"/>
  </mergeCells>
  <phoneticPr fontId="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D62D0-A349-460E-8D01-67A80239524E}">
  <dimension ref="A1:AJ53"/>
  <sheetViews>
    <sheetView zoomScaleNormal="100" workbookViewId="0">
      <selection sqref="A1:I1"/>
    </sheetView>
  </sheetViews>
  <sheetFormatPr defaultRowHeight="14.4" x14ac:dyDescent="0.3"/>
  <cols>
    <col min="2" max="9" width="13.44140625" customWidth="1"/>
  </cols>
  <sheetData>
    <row r="1" spans="1:36" ht="93" customHeight="1" x14ac:dyDescent="0.3">
      <c r="A1" s="88" t="s">
        <v>184</v>
      </c>
      <c r="B1" s="89"/>
      <c r="C1" s="89"/>
      <c r="D1" s="89"/>
      <c r="E1" s="89"/>
      <c r="F1" s="89"/>
      <c r="G1" s="89"/>
      <c r="H1" s="89"/>
      <c r="I1" s="89"/>
      <c r="J1" s="49">
        <v>44</v>
      </c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</row>
    <row r="2" spans="1:36" ht="35.25" customHeight="1" x14ac:dyDescent="0.3">
      <c r="A2" s="100" t="s">
        <v>167</v>
      </c>
      <c r="B2" s="101"/>
      <c r="C2" s="101"/>
      <c r="D2" s="101"/>
      <c r="E2" s="101"/>
      <c r="F2" s="101"/>
      <c r="G2" s="101"/>
      <c r="H2" s="101"/>
      <c r="I2" s="101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</row>
    <row r="3" spans="1:36" x14ac:dyDescent="0.3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</row>
    <row r="4" spans="1:36" ht="15.75" customHeight="1" x14ac:dyDescent="0.3">
      <c r="A4" s="49"/>
      <c r="B4" s="49"/>
      <c r="C4" s="98" t="s">
        <v>52</v>
      </c>
      <c r="D4" s="99"/>
      <c r="E4" s="99"/>
      <c r="F4" s="99"/>
      <c r="G4" s="99"/>
      <c r="H4" s="99"/>
      <c r="I4" s="9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32.25" customHeight="1" x14ac:dyDescent="0.3">
      <c r="A5" s="65"/>
      <c r="B5" s="65"/>
      <c r="C5" s="41">
        <v>5000</v>
      </c>
      <c r="D5" s="41">
        <v>7500</v>
      </c>
      <c r="E5" s="42">
        <v>10000</v>
      </c>
      <c r="F5" s="42">
        <v>12500</v>
      </c>
      <c r="G5" s="42">
        <v>15000</v>
      </c>
      <c r="H5" s="42">
        <v>17500</v>
      </c>
      <c r="I5" s="42">
        <v>20000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</row>
    <row r="6" spans="1:36" ht="15" customHeight="1" x14ac:dyDescent="0.3">
      <c r="A6" s="90" t="s">
        <v>132</v>
      </c>
      <c r="B6" s="11">
        <v>24</v>
      </c>
      <c r="C6" s="37"/>
      <c r="D6" s="37"/>
      <c r="E6" s="37"/>
      <c r="F6" s="37"/>
      <c r="G6" s="37"/>
      <c r="H6" s="37"/>
      <c r="I6" s="37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</row>
    <row r="7" spans="1:36" x14ac:dyDescent="0.3">
      <c r="A7" s="91"/>
      <c r="B7" s="12">
        <v>27</v>
      </c>
      <c r="C7" s="37"/>
      <c r="D7" s="37"/>
      <c r="E7" s="37"/>
      <c r="F7" s="37"/>
      <c r="G7" s="37"/>
      <c r="H7" s="37"/>
      <c r="I7" s="37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</row>
    <row r="8" spans="1:36" x14ac:dyDescent="0.3">
      <c r="A8" s="91"/>
      <c r="B8" s="12">
        <v>30</v>
      </c>
      <c r="C8" s="37"/>
      <c r="D8" s="37"/>
      <c r="E8" s="37"/>
      <c r="F8" s="37"/>
      <c r="G8" s="37"/>
      <c r="H8" s="37"/>
      <c r="I8" s="37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</row>
    <row r="9" spans="1:36" x14ac:dyDescent="0.3">
      <c r="A9" s="91"/>
      <c r="B9" s="12">
        <v>33</v>
      </c>
      <c r="C9" s="37"/>
      <c r="D9" s="37"/>
      <c r="E9" s="37"/>
      <c r="F9" s="37"/>
      <c r="G9" s="37"/>
      <c r="H9" s="37"/>
      <c r="I9" s="37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</row>
    <row r="10" spans="1:36" x14ac:dyDescent="0.3">
      <c r="A10" s="91"/>
      <c r="B10" s="12">
        <v>36</v>
      </c>
      <c r="C10" s="37"/>
      <c r="D10" s="37"/>
      <c r="E10" s="37"/>
      <c r="F10" s="37"/>
      <c r="G10" s="37"/>
      <c r="H10" s="37"/>
      <c r="I10" s="37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</row>
    <row r="11" spans="1:36" x14ac:dyDescent="0.3">
      <c r="A11" s="91"/>
      <c r="B11" s="12">
        <v>39</v>
      </c>
      <c r="C11" s="37"/>
      <c r="D11" s="37"/>
      <c r="E11" s="37"/>
      <c r="F11" s="37"/>
      <c r="G11" s="37"/>
      <c r="H11" s="37"/>
      <c r="I11" s="37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</row>
    <row r="12" spans="1:36" x14ac:dyDescent="0.3">
      <c r="A12" s="91"/>
      <c r="B12" s="12">
        <v>42</v>
      </c>
      <c r="C12" s="37"/>
      <c r="D12" s="37"/>
      <c r="E12" s="37"/>
      <c r="F12" s="37"/>
      <c r="G12" s="37"/>
      <c r="H12" s="37"/>
      <c r="I12" s="37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</row>
    <row r="13" spans="1:36" x14ac:dyDescent="0.3">
      <c r="A13" s="91"/>
      <c r="B13" s="12">
        <v>45</v>
      </c>
      <c r="C13" s="37"/>
      <c r="D13" s="37"/>
      <c r="E13" s="37"/>
      <c r="F13" s="37"/>
      <c r="G13" s="37"/>
      <c r="H13" s="37"/>
      <c r="I13" s="37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</row>
    <row r="14" spans="1:36" x14ac:dyDescent="0.3">
      <c r="A14" s="91"/>
      <c r="B14" s="12">
        <v>48</v>
      </c>
      <c r="C14" s="37"/>
      <c r="D14" s="37"/>
      <c r="E14" s="37"/>
      <c r="F14" s="37"/>
      <c r="G14" s="37"/>
      <c r="H14" s="37"/>
      <c r="I14" s="37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</row>
    <row r="15" spans="1:36" x14ac:dyDescent="0.3">
      <c r="A15" s="91"/>
      <c r="B15" s="12">
        <v>51</v>
      </c>
      <c r="C15" s="37"/>
      <c r="D15" s="37"/>
      <c r="E15" s="37"/>
      <c r="F15" s="37"/>
      <c r="G15" s="37"/>
      <c r="H15" s="37"/>
      <c r="I15" s="37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</row>
    <row r="16" spans="1:36" x14ac:dyDescent="0.3">
      <c r="A16" s="91"/>
      <c r="B16" s="12">
        <v>54</v>
      </c>
      <c r="C16" s="37"/>
      <c r="D16" s="37"/>
      <c r="E16" s="37"/>
      <c r="F16" s="37"/>
      <c r="G16" s="37"/>
      <c r="H16" s="37"/>
      <c r="I16" s="37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</row>
    <row r="17" spans="1:36" x14ac:dyDescent="0.3">
      <c r="A17" s="91"/>
      <c r="B17" s="12">
        <v>57</v>
      </c>
      <c r="C17" s="37"/>
      <c r="D17" s="37"/>
      <c r="E17" s="37"/>
      <c r="F17" s="37"/>
      <c r="G17" s="37"/>
      <c r="H17" s="37"/>
      <c r="I17" s="37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</row>
    <row r="18" spans="1:36" x14ac:dyDescent="0.3">
      <c r="A18" s="91"/>
      <c r="B18" s="12">
        <v>60</v>
      </c>
      <c r="C18" s="37"/>
      <c r="D18" s="37"/>
      <c r="E18" s="40"/>
      <c r="F18" s="37"/>
      <c r="G18" s="37"/>
      <c r="H18" s="37"/>
      <c r="I18" s="37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</row>
    <row r="19" spans="1:36" x14ac:dyDescent="0.3">
      <c r="A19" s="91"/>
      <c r="B19" s="12">
        <v>63</v>
      </c>
      <c r="C19" s="37"/>
      <c r="D19" s="37"/>
      <c r="E19" s="37"/>
      <c r="F19" s="37"/>
      <c r="G19" s="37"/>
      <c r="H19" s="37"/>
      <c r="I19" s="37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</row>
    <row r="20" spans="1:36" x14ac:dyDescent="0.3">
      <c r="A20" s="91"/>
      <c r="B20" s="12">
        <v>66</v>
      </c>
      <c r="C20" s="37"/>
      <c r="D20" s="37"/>
      <c r="E20" s="37"/>
      <c r="F20" s="37"/>
      <c r="G20" s="37"/>
      <c r="H20" s="37"/>
      <c r="I20" s="37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</row>
    <row r="21" spans="1:36" x14ac:dyDescent="0.3">
      <c r="A21" s="91"/>
      <c r="B21" s="12">
        <v>69</v>
      </c>
      <c r="C21" s="37"/>
      <c r="D21" s="37"/>
      <c r="E21" s="37"/>
      <c r="F21" s="37"/>
      <c r="G21" s="37"/>
      <c r="H21" s="37"/>
      <c r="I21" s="37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</row>
    <row r="22" spans="1:36" x14ac:dyDescent="0.3">
      <c r="A22" s="91"/>
      <c r="B22" s="12">
        <v>72</v>
      </c>
      <c r="C22" s="37"/>
      <c r="D22" s="37"/>
      <c r="E22" s="37"/>
      <c r="F22" s="37"/>
      <c r="G22" s="37"/>
      <c r="H22" s="37"/>
      <c r="I22" s="37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</row>
    <row r="23" spans="1:36" x14ac:dyDescent="0.3">
      <c r="A23" s="91"/>
      <c r="B23" s="12">
        <v>75</v>
      </c>
      <c r="C23" s="37"/>
      <c r="D23" s="37"/>
      <c r="E23" s="37"/>
      <c r="F23" s="37"/>
      <c r="G23" s="37"/>
      <c r="H23" s="37"/>
      <c r="I23" s="37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</row>
    <row r="24" spans="1:36" x14ac:dyDescent="0.3">
      <c r="A24" s="91"/>
      <c r="B24" s="12">
        <v>78</v>
      </c>
      <c r="C24" s="37"/>
      <c r="D24" s="37"/>
      <c r="E24" s="37"/>
      <c r="F24" s="37"/>
      <c r="G24" s="37"/>
      <c r="H24" s="37"/>
      <c r="I24" s="37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</row>
    <row r="25" spans="1:36" x14ac:dyDescent="0.3">
      <c r="A25" s="91"/>
      <c r="B25" s="12">
        <v>81</v>
      </c>
      <c r="C25" s="37"/>
      <c r="D25" s="37"/>
      <c r="E25" s="37"/>
      <c r="F25" s="37"/>
      <c r="G25" s="37"/>
      <c r="H25" s="37"/>
      <c r="I25" s="37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</row>
    <row r="26" spans="1:36" x14ac:dyDescent="0.3">
      <c r="A26" s="92"/>
      <c r="B26" s="12">
        <v>84</v>
      </c>
      <c r="C26" s="37"/>
      <c r="D26" s="37"/>
      <c r="E26" s="37"/>
      <c r="F26" s="37"/>
      <c r="G26" s="37"/>
      <c r="H26" s="37"/>
      <c r="I26" s="37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</row>
    <row r="27" spans="1:36" x14ac:dyDescent="0.3">
      <c r="A27" s="66"/>
      <c r="B27" s="66"/>
      <c r="C27" s="66"/>
      <c r="D27" s="66"/>
      <c r="E27" s="66"/>
      <c r="F27" s="66"/>
      <c r="G27" s="66"/>
      <c r="H27" s="66"/>
      <c r="I27" s="66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</row>
    <row r="28" spans="1:36" x14ac:dyDescent="0.3">
      <c r="A28" s="49"/>
      <c r="B28" s="15">
        <f>E18</f>
        <v>0</v>
      </c>
      <c r="C28" s="7" t="s">
        <v>133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</row>
    <row r="29" spans="1:36" x14ac:dyDescent="0.3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</row>
    <row r="30" spans="1:36" x14ac:dyDescent="0.3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</row>
    <row r="31" spans="1:36" x14ac:dyDescent="0.3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</row>
    <row r="32" spans="1:36" x14ac:dyDescent="0.3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</row>
    <row r="33" spans="1:36" x14ac:dyDescent="0.3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</row>
    <row r="34" spans="1:36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</row>
    <row r="35" spans="1:36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</row>
    <row r="36" spans="1:36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</row>
    <row r="37" spans="1:36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</row>
    <row r="38" spans="1:36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</row>
    <row r="39" spans="1:36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</row>
    <row r="40" spans="1:36" x14ac:dyDescent="0.3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</row>
    <row r="41" spans="1:36" x14ac:dyDescent="0.3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</row>
    <row r="42" spans="1:36" x14ac:dyDescent="0.3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</row>
    <row r="43" spans="1:36" x14ac:dyDescent="0.3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</row>
    <row r="44" spans="1:36" x14ac:dyDescent="0.3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</row>
    <row r="45" spans="1:36" x14ac:dyDescent="0.3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</row>
    <row r="46" spans="1:36" x14ac:dyDescent="0.3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</row>
    <row r="47" spans="1:36" x14ac:dyDescent="0.3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</row>
    <row r="48" spans="1:36" x14ac:dyDescent="0.3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</row>
    <row r="49" spans="1:36" x14ac:dyDescent="0.3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</row>
    <row r="50" spans="1:36" x14ac:dyDescent="0.3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</row>
    <row r="51" spans="1:36" x14ac:dyDescent="0.3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</row>
    <row r="52" spans="1:36" x14ac:dyDescent="0.3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</row>
    <row r="53" spans="1:36" x14ac:dyDescent="0.3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</row>
  </sheetData>
  <sheetProtection algorithmName="SHA-512" hashValue="v4ZEdzUW893EN7W15DhEMlFuSB/PEOgEWEWlOhBE1EUZtJrVXJbT7sY6GB9JvdODrkkhRts2+kwTVI1O/VPqUA==" saltValue="fqMtWWTjRON+QOECiIghgw==" spinCount="100000" sheet="1" objects="1" scenarios="1"/>
  <mergeCells count="11">
    <mergeCell ref="C4:I4"/>
    <mergeCell ref="A2:I2"/>
    <mergeCell ref="A1:I1"/>
    <mergeCell ref="D27:I53"/>
    <mergeCell ref="J1:AJ53"/>
    <mergeCell ref="C3:I3"/>
    <mergeCell ref="A6:A26"/>
    <mergeCell ref="A27:C27"/>
    <mergeCell ref="A28:A53"/>
    <mergeCell ref="B29:C53"/>
    <mergeCell ref="A3:B5"/>
  </mergeCells>
  <phoneticPr fontId="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8FA38-6126-4857-B150-B0B1B08C5C20}">
  <dimension ref="A1:AJ53"/>
  <sheetViews>
    <sheetView zoomScaleNormal="100" workbookViewId="0">
      <selection sqref="A1:I1"/>
    </sheetView>
  </sheetViews>
  <sheetFormatPr defaultRowHeight="14.4" x14ac:dyDescent="0.3"/>
  <cols>
    <col min="2" max="9" width="13.44140625" customWidth="1"/>
  </cols>
  <sheetData>
    <row r="1" spans="1:36" ht="93" customHeight="1" x14ac:dyDescent="0.3">
      <c r="A1" s="88" t="s">
        <v>184</v>
      </c>
      <c r="B1" s="89"/>
      <c r="C1" s="89"/>
      <c r="D1" s="89"/>
      <c r="E1" s="89"/>
      <c r="F1" s="89"/>
      <c r="G1" s="89"/>
      <c r="H1" s="89"/>
      <c r="I1" s="89"/>
      <c r="J1" s="49">
        <v>44</v>
      </c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</row>
    <row r="2" spans="1:36" ht="35.25" customHeight="1" x14ac:dyDescent="0.3">
      <c r="A2" s="102" t="s">
        <v>152</v>
      </c>
      <c r="B2" s="103"/>
      <c r="C2" s="103"/>
      <c r="D2" s="103"/>
      <c r="E2" s="103"/>
      <c r="F2" s="103"/>
      <c r="G2" s="103"/>
      <c r="H2" s="103"/>
      <c r="I2" s="103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</row>
    <row r="3" spans="1:36" x14ac:dyDescent="0.3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</row>
    <row r="4" spans="1:36" ht="15.75" customHeight="1" x14ac:dyDescent="0.3">
      <c r="A4" s="49"/>
      <c r="B4" s="49"/>
      <c r="C4" s="98" t="s">
        <v>52</v>
      </c>
      <c r="D4" s="99"/>
      <c r="E4" s="99"/>
      <c r="F4" s="99"/>
      <c r="G4" s="99"/>
      <c r="H4" s="99"/>
      <c r="I4" s="9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32.25" customHeight="1" x14ac:dyDescent="0.3">
      <c r="A5" s="65"/>
      <c r="B5" s="65"/>
      <c r="C5" s="41">
        <v>5000</v>
      </c>
      <c r="D5" s="41">
        <v>7500</v>
      </c>
      <c r="E5" s="42">
        <v>10000</v>
      </c>
      <c r="F5" s="42">
        <v>12500</v>
      </c>
      <c r="G5" s="42">
        <v>15000</v>
      </c>
      <c r="H5" s="42">
        <v>17500</v>
      </c>
      <c r="I5" s="42">
        <v>20000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</row>
    <row r="6" spans="1:36" ht="15" customHeight="1" x14ac:dyDescent="0.3">
      <c r="A6" s="90" t="s">
        <v>132</v>
      </c>
      <c r="B6" s="11">
        <v>24</v>
      </c>
      <c r="C6" s="37"/>
      <c r="D6" s="37"/>
      <c r="E6" s="37"/>
      <c r="F6" s="37"/>
      <c r="G6" s="37"/>
      <c r="H6" s="37"/>
      <c r="I6" s="37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</row>
    <row r="7" spans="1:36" x14ac:dyDescent="0.3">
      <c r="A7" s="91"/>
      <c r="B7" s="12">
        <v>27</v>
      </c>
      <c r="C7" s="37"/>
      <c r="D7" s="37"/>
      <c r="E7" s="37"/>
      <c r="F7" s="37"/>
      <c r="G7" s="37"/>
      <c r="H7" s="37"/>
      <c r="I7" s="37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</row>
    <row r="8" spans="1:36" x14ac:dyDescent="0.3">
      <c r="A8" s="91"/>
      <c r="B8" s="12">
        <v>30</v>
      </c>
      <c r="C8" s="37"/>
      <c r="D8" s="37"/>
      <c r="E8" s="37"/>
      <c r="F8" s="37"/>
      <c r="G8" s="37"/>
      <c r="H8" s="37"/>
      <c r="I8" s="37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</row>
    <row r="9" spans="1:36" x14ac:dyDescent="0.3">
      <c r="A9" s="91"/>
      <c r="B9" s="12">
        <v>33</v>
      </c>
      <c r="C9" s="37"/>
      <c r="D9" s="37"/>
      <c r="E9" s="37"/>
      <c r="F9" s="37"/>
      <c r="G9" s="37"/>
      <c r="H9" s="37"/>
      <c r="I9" s="37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</row>
    <row r="10" spans="1:36" x14ac:dyDescent="0.3">
      <c r="A10" s="91"/>
      <c r="B10" s="12">
        <v>36</v>
      </c>
      <c r="C10" s="37"/>
      <c r="D10" s="37"/>
      <c r="E10" s="37"/>
      <c r="F10" s="37"/>
      <c r="G10" s="37"/>
      <c r="H10" s="37"/>
      <c r="I10" s="37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</row>
    <row r="11" spans="1:36" x14ac:dyDescent="0.3">
      <c r="A11" s="91"/>
      <c r="B11" s="12">
        <v>39</v>
      </c>
      <c r="C11" s="37"/>
      <c r="D11" s="37"/>
      <c r="E11" s="37"/>
      <c r="F11" s="37"/>
      <c r="G11" s="37"/>
      <c r="H11" s="37"/>
      <c r="I11" s="37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</row>
    <row r="12" spans="1:36" x14ac:dyDescent="0.3">
      <c r="A12" s="91"/>
      <c r="B12" s="12">
        <v>42</v>
      </c>
      <c r="C12" s="37"/>
      <c r="D12" s="37"/>
      <c r="E12" s="37"/>
      <c r="F12" s="37"/>
      <c r="G12" s="37"/>
      <c r="H12" s="37"/>
      <c r="I12" s="37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</row>
    <row r="13" spans="1:36" x14ac:dyDescent="0.3">
      <c r="A13" s="91"/>
      <c r="B13" s="12">
        <v>45</v>
      </c>
      <c r="C13" s="37"/>
      <c r="D13" s="37"/>
      <c r="E13" s="37"/>
      <c r="F13" s="37"/>
      <c r="G13" s="37"/>
      <c r="H13" s="37"/>
      <c r="I13" s="37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</row>
    <row r="14" spans="1:36" x14ac:dyDescent="0.3">
      <c r="A14" s="91"/>
      <c r="B14" s="12">
        <v>48</v>
      </c>
      <c r="C14" s="37"/>
      <c r="D14" s="37"/>
      <c r="E14" s="37"/>
      <c r="F14" s="37"/>
      <c r="G14" s="37"/>
      <c r="H14" s="37"/>
      <c r="I14" s="37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</row>
    <row r="15" spans="1:36" x14ac:dyDescent="0.3">
      <c r="A15" s="91"/>
      <c r="B15" s="12">
        <v>51</v>
      </c>
      <c r="C15" s="37"/>
      <c r="D15" s="37"/>
      <c r="E15" s="37"/>
      <c r="F15" s="37"/>
      <c r="G15" s="37"/>
      <c r="H15" s="37"/>
      <c r="I15" s="37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</row>
    <row r="16" spans="1:36" x14ac:dyDescent="0.3">
      <c r="A16" s="91"/>
      <c r="B16" s="12">
        <v>54</v>
      </c>
      <c r="C16" s="37"/>
      <c r="D16" s="37"/>
      <c r="E16" s="37"/>
      <c r="F16" s="37"/>
      <c r="G16" s="37"/>
      <c r="H16" s="37"/>
      <c r="I16" s="37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</row>
    <row r="17" spans="1:36" x14ac:dyDescent="0.3">
      <c r="A17" s="91"/>
      <c r="B17" s="12">
        <v>57</v>
      </c>
      <c r="C17" s="37"/>
      <c r="D17" s="37"/>
      <c r="E17" s="37"/>
      <c r="F17" s="37"/>
      <c r="G17" s="37"/>
      <c r="H17" s="37"/>
      <c r="I17" s="37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</row>
    <row r="18" spans="1:36" x14ac:dyDescent="0.3">
      <c r="A18" s="91"/>
      <c r="B18" s="12">
        <v>60</v>
      </c>
      <c r="C18" s="37"/>
      <c r="D18" s="37"/>
      <c r="E18" s="40"/>
      <c r="F18" s="37"/>
      <c r="G18" s="37"/>
      <c r="H18" s="37"/>
      <c r="I18" s="37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</row>
    <row r="19" spans="1:36" x14ac:dyDescent="0.3">
      <c r="A19" s="91"/>
      <c r="B19" s="12">
        <v>63</v>
      </c>
      <c r="C19" s="37"/>
      <c r="D19" s="37"/>
      <c r="E19" s="37"/>
      <c r="F19" s="37"/>
      <c r="G19" s="37"/>
      <c r="H19" s="37"/>
      <c r="I19" s="37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</row>
    <row r="20" spans="1:36" x14ac:dyDescent="0.3">
      <c r="A20" s="91"/>
      <c r="B20" s="12">
        <v>66</v>
      </c>
      <c r="C20" s="37"/>
      <c r="D20" s="37"/>
      <c r="E20" s="37"/>
      <c r="F20" s="37"/>
      <c r="G20" s="37"/>
      <c r="H20" s="37"/>
      <c r="I20" s="37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</row>
    <row r="21" spans="1:36" x14ac:dyDescent="0.3">
      <c r="A21" s="91"/>
      <c r="B21" s="12">
        <v>69</v>
      </c>
      <c r="C21" s="37"/>
      <c r="D21" s="37"/>
      <c r="E21" s="37"/>
      <c r="F21" s="37"/>
      <c r="G21" s="37"/>
      <c r="H21" s="37"/>
      <c r="I21" s="37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</row>
    <row r="22" spans="1:36" x14ac:dyDescent="0.3">
      <c r="A22" s="91"/>
      <c r="B22" s="12">
        <v>72</v>
      </c>
      <c r="C22" s="37"/>
      <c r="D22" s="37"/>
      <c r="E22" s="37"/>
      <c r="F22" s="37"/>
      <c r="G22" s="37"/>
      <c r="H22" s="37"/>
      <c r="I22" s="37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</row>
    <row r="23" spans="1:36" x14ac:dyDescent="0.3">
      <c r="A23" s="91"/>
      <c r="B23" s="12">
        <v>75</v>
      </c>
      <c r="C23" s="37"/>
      <c r="D23" s="37"/>
      <c r="E23" s="37"/>
      <c r="F23" s="37"/>
      <c r="G23" s="37"/>
      <c r="H23" s="37"/>
      <c r="I23" s="37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</row>
    <row r="24" spans="1:36" x14ac:dyDescent="0.3">
      <c r="A24" s="91"/>
      <c r="B24" s="12">
        <v>78</v>
      </c>
      <c r="C24" s="37"/>
      <c r="D24" s="37"/>
      <c r="E24" s="37"/>
      <c r="F24" s="37"/>
      <c r="G24" s="37"/>
      <c r="H24" s="37"/>
      <c r="I24" s="37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</row>
    <row r="25" spans="1:36" x14ac:dyDescent="0.3">
      <c r="A25" s="91"/>
      <c r="B25" s="12">
        <v>81</v>
      </c>
      <c r="C25" s="37"/>
      <c r="D25" s="37"/>
      <c r="E25" s="37"/>
      <c r="F25" s="37"/>
      <c r="G25" s="37"/>
      <c r="H25" s="37"/>
      <c r="I25" s="37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</row>
    <row r="26" spans="1:36" x14ac:dyDescent="0.3">
      <c r="A26" s="92"/>
      <c r="B26" s="12">
        <v>84</v>
      </c>
      <c r="C26" s="37"/>
      <c r="D26" s="37"/>
      <c r="E26" s="37"/>
      <c r="F26" s="37"/>
      <c r="G26" s="37"/>
      <c r="H26" s="37"/>
      <c r="I26" s="37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</row>
    <row r="27" spans="1:36" x14ac:dyDescent="0.3">
      <c r="A27" s="66"/>
      <c r="B27" s="66"/>
      <c r="C27" s="66"/>
      <c r="D27" s="66"/>
      <c r="E27" s="66"/>
      <c r="F27" s="66"/>
      <c r="G27" s="66"/>
      <c r="H27" s="66"/>
      <c r="I27" s="66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</row>
    <row r="28" spans="1:36" x14ac:dyDescent="0.3">
      <c r="A28" s="49"/>
      <c r="B28" s="15">
        <f>E18</f>
        <v>0</v>
      </c>
      <c r="C28" s="7" t="s">
        <v>133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</row>
    <row r="29" spans="1:36" x14ac:dyDescent="0.3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</row>
    <row r="30" spans="1:36" x14ac:dyDescent="0.3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</row>
    <row r="31" spans="1:36" x14ac:dyDescent="0.3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</row>
    <row r="32" spans="1:36" x14ac:dyDescent="0.3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</row>
    <row r="33" spans="1:36" x14ac:dyDescent="0.3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</row>
    <row r="34" spans="1:36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</row>
    <row r="35" spans="1:36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</row>
    <row r="36" spans="1:36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</row>
    <row r="37" spans="1:36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</row>
    <row r="38" spans="1:36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</row>
    <row r="39" spans="1:36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</row>
    <row r="40" spans="1:36" x14ac:dyDescent="0.3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</row>
    <row r="41" spans="1:36" x14ac:dyDescent="0.3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</row>
    <row r="42" spans="1:36" x14ac:dyDescent="0.3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</row>
    <row r="43" spans="1:36" x14ac:dyDescent="0.3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</row>
    <row r="44" spans="1:36" x14ac:dyDescent="0.3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</row>
    <row r="45" spans="1:36" x14ac:dyDescent="0.3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</row>
    <row r="46" spans="1:36" x14ac:dyDescent="0.3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</row>
    <row r="47" spans="1:36" x14ac:dyDescent="0.3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</row>
    <row r="48" spans="1:36" x14ac:dyDescent="0.3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</row>
    <row r="49" spans="1:36" x14ac:dyDescent="0.3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</row>
    <row r="50" spans="1:36" x14ac:dyDescent="0.3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</row>
    <row r="51" spans="1:36" x14ac:dyDescent="0.3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</row>
    <row r="52" spans="1:36" x14ac:dyDescent="0.3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</row>
    <row r="53" spans="1:36" x14ac:dyDescent="0.3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</row>
  </sheetData>
  <sheetProtection algorithmName="SHA-512" hashValue="pgZXDL9zaLIUPqqhhpIt2cTs2gZOH81Kuewk9LnjAMmAwWlS8rg4w2aKMTBX1bMry34mOeJ+uNiM3jYc8pochg==" saltValue="98MD0ctyWTsyFjxE3J0uzw==" spinCount="100000" sheet="1" objects="1" scenarios="1"/>
  <mergeCells count="11">
    <mergeCell ref="B29:C53"/>
    <mergeCell ref="A1:I1"/>
    <mergeCell ref="J1:AJ53"/>
    <mergeCell ref="A2:I2"/>
    <mergeCell ref="A3:B5"/>
    <mergeCell ref="C3:I3"/>
    <mergeCell ref="C4:I4"/>
    <mergeCell ref="A6:A26"/>
    <mergeCell ref="A27:C27"/>
    <mergeCell ref="D27:I53"/>
    <mergeCell ref="A28:A5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71DB43-DBE8-4B66-ADF1-DCBA70B6A1E5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df334da4-c630-45b1-95f0-858e998e8867"/>
    <ds:schemaRef ds:uri="118699ed-b0bb-4314-a950-7636bf7a902d"/>
  </ds:schemaRefs>
</ds:datastoreItem>
</file>

<file path=customXml/itemProps2.xml><?xml version="1.0" encoding="utf-8"?>
<ds:datastoreItem xmlns:ds="http://schemas.openxmlformats.org/officeDocument/2006/customXml" ds:itemID="{719AFA7B-10ED-4DCD-B28C-8D95A7E95A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BE4E10-F7F1-410B-BE3B-8557C55DEC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16</vt:i4>
      </vt:variant>
    </vt:vector>
  </HeadingPairs>
  <TitlesOfParts>
    <vt:vector size="16" baseType="lpstr">
      <vt:lpstr>Voorblad</vt:lpstr>
      <vt:lpstr>Lease</vt:lpstr>
      <vt:lpstr>Huur</vt:lpstr>
      <vt:lpstr>Overige kosten</vt:lpstr>
      <vt:lpstr>Calculatiematrix categorie 1 A</vt:lpstr>
      <vt:lpstr>Calculatiematrix categorie 1 B</vt:lpstr>
      <vt:lpstr>Calculatiematrix categorie 2 A</vt:lpstr>
      <vt:lpstr>Calculatiematrix categorie 2 B</vt:lpstr>
      <vt:lpstr>Calculatiematrix categorie 3 A</vt:lpstr>
      <vt:lpstr>Calculatiematrix categorie 3 B</vt:lpstr>
      <vt:lpstr>Calculatiematrix categorie 4 A</vt:lpstr>
      <vt:lpstr>Calculatiematrix categorie 4 B</vt:lpstr>
      <vt:lpstr>Calculatiematrix categorie 5 A</vt:lpstr>
      <vt:lpstr>Calculatiematrix categorie 5 B</vt:lpstr>
      <vt:lpstr>Calculatiematrix categorie 6 A</vt:lpstr>
      <vt:lpstr>Calculatiematrix categorie 6 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Kleiwert</dc:creator>
  <cp:keywords/>
  <dc:description/>
  <cp:lastModifiedBy>Schellingerhout, PG (Petie)</cp:lastModifiedBy>
  <cp:revision/>
  <dcterms:created xsi:type="dcterms:W3CDTF">2024-05-02T08:31:19Z</dcterms:created>
  <dcterms:modified xsi:type="dcterms:W3CDTF">2024-11-08T07:37:33Z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