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2. ICT en bouwkundig\ICT\2024 EA Telefonie I240700012\02 Specificatie\02 NvI\03 Definitief\NvI II\"/>
    </mc:Choice>
  </mc:AlternateContent>
  <xr:revisionPtr revIDLastSave="0" documentId="13_ncr:1_{2899F76F-E3BC-47D3-8AAF-A6CAE6598523}" xr6:coauthVersionLast="47" xr6:coauthVersionMax="47" xr10:uidLastSave="{00000000-0000-0000-0000-000000000000}"/>
  <bookViews>
    <workbookView xWindow="-120" yWindow="-120" windowWidth="29040" windowHeight="15840" tabRatio="852" activeTab="1" xr2:uid="{00000000-000D-0000-FFFF-FFFF00000000}"/>
  </bookViews>
  <sheets>
    <sheet name="Dashboard totale kosten" sheetId="32" r:id="rId1"/>
    <sheet name="Invulformulier mobiel" sheetId="17" r:id="rId2"/>
    <sheet name="Invulformulier vast" sheetId="11" r:id="rId3"/>
    <sheet name="Invulformulier UC functional." sheetId="3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1" l="1"/>
  <c r="D15" i="32"/>
  <c r="F21" i="17"/>
  <c r="H21" i="17" s="1"/>
  <c r="F19" i="30" l="1"/>
  <c r="H19" i="30" s="1"/>
  <c r="J29" i="30" l="1"/>
  <c r="L29" i="30" s="1"/>
  <c r="F29" i="30"/>
  <c r="H29" i="30" s="1"/>
  <c r="J28" i="30"/>
  <c r="L28" i="30" s="1"/>
  <c r="F28" i="30"/>
  <c r="H28" i="30" s="1"/>
  <c r="J27" i="30"/>
  <c r="L27" i="30" s="1"/>
  <c r="F27" i="30"/>
  <c r="H27" i="30" s="1"/>
  <c r="J11" i="30"/>
  <c r="L11" i="30" s="1"/>
  <c r="F11" i="30"/>
  <c r="H11" i="30" s="1"/>
  <c r="F24" i="30"/>
  <c r="H24" i="30" s="1"/>
  <c r="H28" i="17" l="1"/>
  <c r="F24" i="11"/>
  <c r="H24" i="11" s="1"/>
  <c r="H6" i="11"/>
  <c r="H7" i="11"/>
  <c r="H8" i="11"/>
  <c r="H9" i="11"/>
  <c r="H5" i="11"/>
  <c r="D29" i="17"/>
  <c r="J12" i="30" l="1"/>
  <c r="L12" i="30" s="1"/>
  <c r="F12" i="30"/>
  <c r="H12" i="30" s="1"/>
  <c r="B15" i="32"/>
  <c r="F22" i="30" l="1"/>
  <c r="F16" i="11" l="1"/>
  <c r="H16" i="11" s="1"/>
  <c r="J24" i="30" l="1"/>
  <c r="H25" i="11"/>
  <c r="H5" i="17" l="1"/>
  <c r="H13" i="17"/>
  <c r="H12" i="17"/>
  <c r="H11" i="17"/>
  <c r="H10" i="17"/>
  <c r="H9" i="17"/>
  <c r="H6" i="17"/>
  <c r="H7" i="17"/>
  <c r="H8" i="17"/>
  <c r="F9" i="30" l="1"/>
  <c r="H9" i="30" s="1"/>
  <c r="F15" i="30"/>
  <c r="H15" i="30" s="1"/>
  <c r="F8" i="30"/>
  <c r="H8" i="30" s="1"/>
  <c r="F10" i="30"/>
  <c r="H10" i="30" s="1"/>
  <c r="F14" i="30"/>
  <c r="H14" i="30" s="1"/>
  <c r="F17" i="30"/>
  <c r="H17" i="30" s="1"/>
  <c r="F18" i="30"/>
  <c r="H18" i="30" s="1"/>
  <c r="F20" i="30"/>
  <c r="H20" i="30" s="1"/>
  <c r="H22" i="30"/>
  <c r="F26" i="30"/>
  <c r="H26" i="30" s="1"/>
  <c r="J9" i="30"/>
  <c r="L9" i="30" s="1"/>
  <c r="J15" i="30"/>
  <c r="L15" i="30" s="1"/>
  <c r="J8" i="30"/>
  <c r="L8" i="30" s="1"/>
  <c r="J10" i="30"/>
  <c r="L10" i="30" s="1"/>
  <c r="J14" i="30"/>
  <c r="L14" i="30" s="1"/>
  <c r="L24" i="30"/>
  <c r="J26" i="30"/>
  <c r="L26" i="30" s="1"/>
  <c r="F19" i="17"/>
  <c r="H19" i="17" s="1"/>
  <c r="F20" i="17"/>
  <c r="H20" i="17" s="1"/>
  <c r="C17" i="32"/>
  <c r="F18" i="11"/>
  <c r="H18" i="11" s="1"/>
  <c r="F17" i="11"/>
  <c r="H17" i="11" s="1"/>
  <c r="F15" i="11"/>
  <c r="H15" i="11" s="1"/>
  <c r="H29" i="17"/>
  <c r="H22" i="17" l="1"/>
  <c r="H19" i="11"/>
  <c r="C16" i="32" s="1"/>
  <c r="L31" i="30"/>
  <c r="D16" i="32" s="1"/>
  <c r="H31" i="30" l="1"/>
  <c r="B16" i="32"/>
  <c r="H31" i="17"/>
  <c r="H24" i="17"/>
  <c r="H10" i="11"/>
  <c r="B17" i="32"/>
  <c r="H33" i="30" l="1"/>
  <c r="D17" i="32"/>
  <c r="D18" i="32" s="1"/>
  <c r="C15" i="32"/>
  <c r="C18" i="32" s="1"/>
  <c r="B18" i="32"/>
  <c r="B20" i="32" l="1"/>
</calcChain>
</file>

<file path=xl/sharedStrings.xml><?xml version="1.0" encoding="utf-8"?>
<sst xmlns="http://schemas.openxmlformats.org/spreadsheetml/2006/main" count="232" uniqueCount="122">
  <si>
    <t>Gesprekskosten</t>
  </si>
  <si>
    <t>A. Gesprekskosten:</t>
  </si>
  <si>
    <t>Aantal</t>
  </si>
  <si>
    <t xml:space="preserve">Gespreks duur (min/MB) </t>
  </si>
  <si>
    <t>Start tarief</t>
  </si>
  <si>
    <t>Minuut/MB  tarief</t>
  </si>
  <si>
    <t>Totaal bruto per jaar</t>
  </si>
  <si>
    <t>Korting %</t>
  </si>
  <si>
    <t>Totaal netto per jaar</t>
  </si>
  <si>
    <t>Totaal vaste kosten</t>
  </si>
  <si>
    <t>Gespreks duur (min)</t>
  </si>
  <si>
    <t>Minuut tarief</t>
  </si>
  <si>
    <t>Per maand</t>
  </si>
  <si>
    <t>Totaal netto Investering</t>
  </si>
  <si>
    <t>Totaal</t>
  </si>
  <si>
    <t>Apparatuur 
/ Software</t>
  </si>
  <si>
    <t>Installatie/
Configuratie</t>
  </si>
  <si>
    <t>Totaal bruto Investering</t>
  </si>
  <si>
    <t>Maandelijkse kosten per eenheid</t>
  </si>
  <si>
    <t>Eenheid / uren</t>
  </si>
  <si>
    <t>licentie</t>
  </si>
  <si>
    <t>2. Apparatuur &amp; programmatuur</t>
  </si>
  <si>
    <t>3. Documentatie &amp; training</t>
  </si>
  <si>
    <t>Beheerdocumentatie platform (nederlands)</t>
  </si>
  <si>
    <t>hardkopie</t>
  </si>
  <si>
    <t>Handleiding functioneel beheer (nederlands)</t>
  </si>
  <si>
    <t>4. Projectkosten</t>
  </si>
  <si>
    <t>5. Operationele support kosten</t>
  </si>
  <si>
    <t>6. Overige kosten (te specificeren)</t>
  </si>
  <si>
    <t>B. Vaste kosten:</t>
  </si>
  <si>
    <t>Mobiel</t>
  </si>
  <si>
    <t>Vast</t>
  </si>
  <si>
    <t>Vaste Kosten (operationeel)</t>
  </si>
  <si>
    <t>Eenmalige kosten / investeringskosten</t>
  </si>
  <si>
    <t>Kosten</t>
  </si>
  <si>
    <t>Eerste nummerblok 1000-tal</t>
  </si>
  <si>
    <t>Volgend nummberblok 100-tal</t>
  </si>
  <si>
    <t>Training functioneel beheer en changemanagement</t>
  </si>
  <si>
    <t>UC functionaliteit</t>
  </si>
  <si>
    <t>Spraak abonnement (incl. Werkkracht)</t>
  </si>
  <si>
    <t>Huidige kosten extrapolatie 4 jaar</t>
  </si>
  <si>
    <t>Totale kosten over 4 jaar per onderdeel</t>
  </si>
  <si>
    <t>Dashboard totale kosten gemeente Ede</t>
  </si>
  <si>
    <t>Indien van toepassing door leverancier in te vullen</t>
  </si>
  <si>
    <t>Totale eenmalige inrichtingskosten</t>
  </si>
  <si>
    <t>Totale gesprekskosten</t>
  </si>
  <si>
    <t>Totale kosten mobiele telefonie</t>
  </si>
  <si>
    <t>Totale kosten voor 4 jaar  (voor direct vergelijk)</t>
  </si>
  <si>
    <t>Totale kosten</t>
  </si>
  <si>
    <t>N.v.t.</t>
  </si>
  <si>
    <t xml:space="preserve">N.v.t. </t>
  </si>
  <si>
    <t>Totale kosten vaste telefonie</t>
  </si>
  <si>
    <t>SIP Trunk/connectiviteit Raadhuisplein 3 (indien van toepassing)</t>
  </si>
  <si>
    <t>SIP Trunk/connectiviteit Asakkerweg 8 redundant (indien van toepassing)</t>
  </si>
  <si>
    <t>Bellen naar Service nummers (buiten scope)</t>
  </si>
  <si>
    <t>Totale kosten UC functionaliteit</t>
  </si>
  <si>
    <t>Kostensoort</t>
  </si>
  <si>
    <t>Profiel 1: Medewerker</t>
  </si>
  <si>
    <t>Profiel 3: KCC Supervisor</t>
  </si>
  <si>
    <t>Profiel 2: KCC Medewerker</t>
  </si>
  <si>
    <t>Profiel 4: Groepslid</t>
  </si>
  <si>
    <t>Totale kosten over 4 jaar</t>
  </si>
  <si>
    <t>Training medewerkers en KCC</t>
  </si>
  <si>
    <t>KCC instellen keuzemogelijkheden tijdens wachtrij</t>
  </si>
  <si>
    <t>Videobellen</t>
  </si>
  <si>
    <t>Videovergaderen</t>
  </si>
  <si>
    <t>Integratie met Office 365</t>
  </si>
  <si>
    <t>Integratie met Office 365 TEAMS</t>
  </si>
  <si>
    <t>Integratie met Zaak systeem</t>
  </si>
  <si>
    <t>Integratie KCC meekijkfunctie op de website</t>
  </si>
  <si>
    <t>Integratie met live chat voor bellers</t>
  </si>
  <si>
    <t>Integratie met social media (facebook, twitter en whatsapp)</t>
  </si>
  <si>
    <t>Prijs</t>
  </si>
  <si>
    <t>Bovenstaande lijst aan te vullen door inschrijver naar aanleiding van gunningscriteria</t>
  </si>
  <si>
    <t>Toelichting op prijs 
(per medewerker/totaal/eenmalig/maandelijks)</t>
  </si>
  <si>
    <t>Conform SLA</t>
  </si>
  <si>
    <t>Functionele vast-mobiel integratie / koppeling persona's</t>
  </si>
  <si>
    <t>PC-tooling alle persona's</t>
  </si>
  <si>
    <t xml:space="preserve">Totaal netto eenmalig </t>
  </si>
  <si>
    <t>Totaal netto eenmalig</t>
  </si>
  <si>
    <t>Totaal bruto eenmalig</t>
  </si>
  <si>
    <t>C. Eenmalige inrichtingskosten:</t>
  </si>
  <si>
    <t>Exploitatie (per jaar)</t>
  </si>
  <si>
    <t>Investering (eenmalig)</t>
  </si>
  <si>
    <t>Aanvulling door leverancier</t>
  </si>
  <si>
    <t>Graag kolommen aanvullen indien zaken ontbreken die wel onderdeel uitmaken van uw inschrijving</t>
  </si>
  <si>
    <t xml:space="preserve">Alle genoemde prijzen zijn exclusief BTW. </t>
  </si>
  <si>
    <t>Opmerkingen:</t>
  </si>
  <si>
    <t>Beschikbaarheid oplossing conform SLA (inclusief gevraagde helpdesk)</t>
  </si>
  <si>
    <t xml:space="preserve">Afhankelijk van de soort inschrijving, kan het zijn dat bepaalde onderdelen in de invulformulieren niet van toepassing zijn. Inschrijver wordt dan verzocht om deze velden leeg te laten. </t>
  </si>
  <si>
    <t>Implementatie totale aangeboden bereikbaarheidsoplossing</t>
  </si>
  <si>
    <t>Graag in het invulformulier UC functionaliteiten bij gunninscriteria de gevraagde zaken in de witte velden invullen. Deze maken geen onderdeel uit van de totale kosten waarop uw inschrijving wordt beoordeeld.</t>
  </si>
  <si>
    <t>Spraakgestuurde routering</t>
  </si>
  <si>
    <t>Flatfee</t>
  </si>
  <si>
    <t>Bellen naar vaste nummers</t>
  </si>
  <si>
    <t>Bellen naar mobiele nummers</t>
  </si>
  <si>
    <t>Bellen naar het buitenland EU</t>
  </si>
  <si>
    <t>Gesprekken ontvangen in buitenland EU</t>
  </si>
  <si>
    <t>SMS Nederland</t>
  </si>
  <si>
    <t>SMS buiten Nederland EU met uitzondering van betaaldiensten</t>
  </si>
  <si>
    <t>Data nationaal</t>
  </si>
  <si>
    <t xml:space="preserve">Data roaming EU </t>
  </si>
  <si>
    <t>Voicemail</t>
  </si>
  <si>
    <t>Bellen naar nationale nummers</t>
  </si>
  <si>
    <t>Bellen naar regionale nummers</t>
  </si>
  <si>
    <r>
      <t>1. Profielen  op basis van persona's</t>
    </r>
    <r>
      <rPr>
        <b/>
        <sz val="14"/>
        <color rgb="FFFF0000"/>
        <rFont val="Arial"/>
        <family val="2"/>
      </rPr>
      <t xml:space="preserve"> (zie PVE)</t>
    </r>
  </si>
  <si>
    <t>Live chat en chatbot</t>
  </si>
  <si>
    <t>Wensen (vanuit gunningscriteria) zonder afnameverplichting</t>
  </si>
  <si>
    <t>E-mail</t>
  </si>
  <si>
    <t>Berichtenservice / SMS dienst</t>
  </si>
  <si>
    <t>Mobiel data only abonnement onbeperkt, dus buiten groepsbundel, b.v. ten behoeve van camera's</t>
  </si>
  <si>
    <t>Spraakherkenning</t>
  </si>
  <si>
    <t>Conform programma van eisen</t>
  </si>
  <si>
    <t>Alle vermelde prijzen dienen gesteld te zijn in euro's exclusief BTW</t>
  </si>
  <si>
    <t>De door u aangeboden prijzen dienen inclusief alle kosten en overige belastingen en/of heffingen te zijn</t>
  </si>
  <si>
    <t xml:space="preserve">De inschrijfprijs is de TCO waarvoor de opdracht uitgevoerd wordt </t>
  </si>
  <si>
    <t>Enkel de in deze prijslijst genoemde bedragen kunnen gefactureerd worden</t>
  </si>
  <si>
    <t>Enkel de gele cellen dienen ingevuld te worden. De prijstabel rekent alle totalen automatisch door.</t>
  </si>
  <si>
    <t>Profiel 5: Beheerder</t>
  </si>
  <si>
    <t>[eventueel regels toevoegen]</t>
  </si>
  <si>
    <t>Data addon (groepsbundel, minimaal 10 Gb per gebruiker)</t>
  </si>
  <si>
    <t>Data only (groepsbundel, minimaal 10 Gb per gebruiker)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</si>
</sst>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  <numFmt numFmtId="166" formatCode="&quot;€&quot;\ #,##0.00"/>
    <numFmt numFmtId="167" formatCode="_ * #,##0_ ;_ * \-#,##0_ ;_ * &quot;-&quot;??_ ;_ @_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b/>
      <sz val="14"/>
      <color indexed="8"/>
      <name val="Calibri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theme="2" tint="-0.89999084444715716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theme="1" tint="4.9989318521683403E-2"/>
      <name val="Arial"/>
      <family val="2"/>
    </font>
    <font>
      <b/>
      <sz val="9"/>
      <color indexed="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2" tint="-0.89999084444715716"/>
      <name val="Arial"/>
      <family val="2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9"/>
      <color theme="2" tint="-0.89999084444715716"/>
      <name val="Arial"/>
      <family val="2"/>
    </font>
    <font>
      <b/>
      <sz val="14"/>
      <color rgb="FFFF0000"/>
      <name val="Arial"/>
      <family val="2"/>
    </font>
    <font>
      <sz val="9"/>
      <color theme="0" tint="-0.3499862666707357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450666829432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9" fontId="2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Border="1"/>
    <xf numFmtId="3" fontId="6" fillId="0" borderId="1" xfId="0" applyNumberFormat="1" applyFont="1" applyBorder="1" applyAlignment="1">
      <alignment horizontal="right" vertical="center"/>
    </xf>
    <xf numFmtId="9" fontId="6" fillId="2" borderId="1" xfId="1" applyFont="1" applyFill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66" fontId="5" fillId="3" borderId="1" xfId="0" applyNumberFormat="1" applyFont="1" applyFill="1" applyBorder="1" applyAlignment="1">
      <alignment vertical="center"/>
    </xf>
    <xf numFmtId="166" fontId="8" fillId="5" borderId="1" xfId="0" applyNumberFormat="1" applyFont="1" applyFill="1" applyBorder="1" applyAlignment="1">
      <alignment horizontal="right" vertical="center"/>
    </xf>
    <xf numFmtId="9" fontId="6" fillId="2" borderId="1" xfId="1" applyFont="1" applyFill="1" applyBorder="1" applyAlignment="1" applyProtection="1">
      <alignment vertical="center"/>
      <protection locked="0"/>
    </xf>
    <xf numFmtId="164" fontId="6" fillId="2" borderId="1" xfId="2" applyFont="1" applyFill="1" applyBorder="1" applyAlignment="1" applyProtection="1">
      <alignment horizontal="right" vertical="center"/>
      <protection locked="0"/>
    </xf>
    <xf numFmtId="164" fontId="6" fillId="0" borderId="1" xfId="2" applyFont="1" applyFill="1" applyBorder="1" applyAlignment="1">
      <alignment horizontal="right" vertical="center"/>
    </xf>
    <xf numFmtId="164" fontId="6" fillId="0" borderId="1" xfId="2" applyFont="1" applyFill="1" applyBorder="1" applyAlignment="1">
      <alignment vertical="center"/>
    </xf>
    <xf numFmtId="0" fontId="6" fillId="0" borderId="0" xfId="0" applyFont="1"/>
    <xf numFmtId="0" fontId="0" fillId="0" borderId="0" xfId="0" applyAlignment="1">
      <alignment horizontal="left"/>
    </xf>
    <xf numFmtId="165" fontId="0" fillId="0" borderId="0" xfId="0" applyNumberFormat="1"/>
    <xf numFmtId="0" fontId="7" fillId="0" borderId="1" xfId="0" applyFont="1" applyBorder="1" applyAlignment="1">
      <alignment horizontal="left"/>
    </xf>
    <xf numFmtId="44" fontId="0" fillId="0" borderId="0" xfId="0" applyNumberFormat="1"/>
    <xf numFmtId="0" fontId="5" fillId="4" borderId="6" xfId="0" applyFont="1" applyFill="1" applyBorder="1" applyAlignment="1">
      <alignment horizontal="center" vertical="center" wrapText="1"/>
    </xf>
    <xf numFmtId="44" fontId="9" fillId="0" borderId="0" xfId="0" applyNumberFormat="1" applyFont="1"/>
    <xf numFmtId="44" fontId="3" fillId="0" borderId="0" xfId="0" applyNumberFormat="1" applyFont="1"/>
    <xf numFmtId="44" fontId="5" fillId="0" borderId="1" xfId="2" applyNumberFormat="1" applyFont="1" applyFill="1" applyBorder="1" applyAlignment="1">
      <alignment horizontal="right" vertical="center"/>
    </xf>
    <xf numFmtId="44" fontId="6" fillId="3" borderId="1" xfId="2" applyNumberFormat="1" applyFont="1" applyFill="1" applyBorder="1" applyAlignment="1">
      <alignment vertical="center"/>
    </xf>
    <xf numFmtId="44" fontId="8" fillId="5" borderId="1" xfId="2" applyNumberFormat="1" applyFont="1" applyFill="1" applyBorder="1" applyAlignment="1">
      <alignment horizontal="right" vertical="center"/>
    </xf>
    <xf numFmtId="44" fontId="8" fillId="0" borderId="0" xfId="0" applyNumberFormat="1" applyFont="1" applyFill="1" applyBorder="1" applyAlignment="1">
      <alignment horizontal="right" vertical="center"/>
    </xf>
    <xf numFmtId="44" fontId="5" fillId="3" borderId="1" xfId="2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1" xfId="0" applyNumberFormat="1" applyFont="1" applyBorder="1"/>
    <xf numFmtId="1" fontId="12" fillId="0" borderId="0" xfId="52" applyNumberFormat="1"/>
    <xf numFmtId="0" fontId="12" fillId="0" borderId="0" xfId="52"/>
    <xf numFmtId="0" fontId="6" fillId="0" borderId="0" xfId="0" applyFont="1" applyBorder="1"/>
    <xf numFmtId="0" fontId="0" fillId="0" borderId="0" xfId="0" applyFill="1" applyAlignment="1">
      <alignment horizontal="left"/>
    </xf>
    <xf numFmtId="165" fontId="0" fillId="0" borderId="0" xfId="0" applyNumberFormat="1" applyFill="1"/>
    <xf numFmtId="43" fontId="0" fillId="0" borderId="0" xfId="51" applyFont="1" applyFill="1"/>
    <xf numFmtId="164" fontId="6" fillId="0" borderId="1" xfId="2" applyFont="1" applyFill="1" applyBorder="1" applyAlignment="1">
      <alignment horizontal="left" vertical="center"/>
    </xf>
    <xf numFmtId="0" fontId="0" fillId="0" borderId="0" xfId="0" applyFill="1"/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7" fontId="6" fillId="0" borderId="1" xfId="51" applyNumberFormat="1" applyFont="1" applyBorder="1"/>
    <xf numFmtId="167" fontId="0" fillId="0" borderId="0" xfId="0" applyNumberFormat="1"/>
    <xf numFmtId="167" fontId="9" fillId="0" borderId="0" xfId="0" applyNumberFormat="1" applyFont="1" applyAlignment="1">
      <alignment horizontal="left"/>
    </xf>
    <xf numFmtId="44" fontId="0" fillId="0" borderId="0" xfId="0" applyNumberFormat="1" applyFill="1" applyBorder="1"/>
    <xf numFmtId="167" fontId="9" fillId="0" borderId="0" xfId="0" applyNumberFormat="1" applyFont="1" applyFill="1" applyAlignment="1">
      <alignment horizontal="left"/>
    </xf>
    <xf numFmtId="0" fontId="9" fillId="0" borderId="0" xfId="0" applyFont="1" applyFill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44" fontId="5" fillId="0" borderId="6" xfId="2" applyNumberFormat="1" applyFont="1" applyFill="1" applyBorder="1" applyAlignment="1">
      <alignment horizontal="right" vertical="center"/>
    </xf>
    <xf numFmtId="0" fontId="14" fillId="0" borderId="0" xfId="0" applyFont="1" applyAlignme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Fill="1" applyAlignment="1" applyProtection="1">
      <alignment horizontal="center"/>
      <protection locked="0"/>
    </xf>
    <xf numFmtId="164" fontId="16" fillId="0" borderId="0" xfId="2" applyFont="1" applyProtection="1">
      <protection locked="0"/>
    </xf>
    <xf numFmtId="0" fontId="16" fillId="0" borderId="0" xfId="0" applyFont="1" applyProtection="1">
      <protection locked="0"/>
    </xf>
    <xf numFmtId="0" fontId="17" fillId="0" borderId="12" xfId="0" applyFont="1" applyFill="1" applyBorder="1" applyAlignment="1" applyProtection="1">
      <protection locked="0"/>
    </xf>
    <xf numFmtId="0" fontId="18" fillId="0" borderId="12" xfId="0" applyFont="1" applyFill="1" applyBorder="1" applyProtection="1">
      <protection locked="0"/>
    </xf>
    <xf numFmtId="0" fontId="19" fillId="0" borderId="12" xfId="0" applyFont="1" applyFill="1" applyBorder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21" fillId="4" borderId="8" xfId="0" applyFont="1" applyFill="1" applyBorder="1" applyAlignment="1" applyProtection="1">
      <alignment horizontal="center" vertical="center"/>
      <protection locked="0"/>
    </xf>
    <xf numFmtId="0" fontId="21" fillId="4" borderId="14" xfId="0" applyFont="1" applyFill="1" applyBorder="1" applyAlignment="1" applyProtection="1">
      <alignment horizontal="center" vertical="center"/>
      <protection locked="0"/>
    </xf>
    <xf numFmtId="0" fontId="21" fillId="4" borderId="11" xfId="0" applyFont="1" applyFill="1" applyBorder="1" applyAlignment="1" applyProtection="1">
      <alignment horizontal="center" vertical="center"/>
      <protection locked="0"/>
    </xf>
    <xf numFmtId="0" fontId="21" fillId="4" borderId="2" xfId="0" applyFont="1" applyFill="1" applyBorder="1" applyAlignment="1" applyProtection="1">
      <alignment vertical="center"/>
      <protection locked="0"/>
    </xf>
    <xf numFmtId="0" fontId="13" fillId="4" borderId="3" xfId="0" applyFont="1" applyFill="1" applyBorder="1" applyAlignment="1" applyProtection="1">
      <alignment vertical="center"/>
      <protection locked="0"/>
    </xf>
    <xf numFmtId="0" fontId="21" fillId="4" borderId="3" xfId="0" applyFont="1" applyFill="1" applyBorder="1" applyAlignment="1" applyProtection="1">
      <alignment horizontal="center" vertical="center"/>
      <protection locked="0"/>
    </xf>
    <xf numFmtId="164" fontId="21" fillId="4" borderId="26" xfId="2" applyFont="1" applyFill="1" applyBorder="1" applyAlignment="1" applyProtection="1">
      <alignment vertical="center"/>
      <protection locked="0"/>
    </xf>
    <xf numFmtId="164" fontId="21" fillId="4" borderId="3" xfId="2" applyFont="1" applyFill="1" applyBorder="1" applyAlignment="1" applyProtection="1">
      <alignment vertical="center"/>
      <protection locked="0"/>
    </xf>
    <xf numFmtId="0" fontId="21" fillId="4" borderId="3" xfId="0" applyFont="1" applyFill="1" applyBorder="1" applyAlignment="1" applyProtection="1">
      <alignment vertical="center"/>
      <protection locked="0"/>
    </xf>
    <xf numFmtId="164" fontId="21" fillId="4" borderId="27" xfId="2" applyFont="1" applyFill="1" applyBorder="1" applyAlignment="1" applyProtection="1">
      <alignment vertical="center"/>
      <protection locked="0"/>
    </xf>
    <xf numFmtId="3" fontId="7" fillId="0" borderId="1" xfId="0" applyNumberFormat="1" applyFont="1" applyFill="1" applyBorder="1" applyAlignment="1" applyProtection="1">
      <alignment horizontal="center" vertical="center"/>
      <protection locked="0"/>
    </xf>
    <xf numFmtId="164" fontId="23" fillId="6" borderId="16" xfId="2" applyFont="1" applyFill="1" applyBorder="1" applyAlignment="1" applyProtection="1">
      <alignment vertical="center"/>
      <protection locked="0"/>
    </xf>
    <xf numFmtId="164" fontId="23" fillId="6" borderId="1" xfId="2" applyFont="1" applyFill="1" applyBorder="1" applyAlignment="1" applyProtection="1">
      <alignment vertical="center"/>
      <protection locked="0"/>
    </xf>
    <xf numFmtId="164" fontId="23" fillId="0" borderId="1" xfId="2" applyFont="1" applyFill="1" applyBorder="1" applyAlignment="1" applyProtection="1">
      <alignment vertical="center"/>
    </xf>
    <xf numFmtId="9" fontId="23" fillId="6" borderId="1" xfId="53" applyFont="1" applyFill="1" applyBorder="1" applyAlignment="1" applyProtection="1">
      <alignment vertical="center"/>
      <protection locked="0"/>
    </xf>
    <xf numFmtId="164" fontId="23" fillId="0" borderId="25" xfId="2" applyFont="1" applyFill="1" applyBorder="1" applyAlignment="1" applyProtection="1">
      <alignment vertical="center"/>
    </xf>
    <xf numFmtId="0" fontId="21" fillId="4" borderId="11" xfId="0" applyFont="1" applyFill="1" applyBorder="1" applyAlignment="1" applyProtection="1">
      <alignment vertical="center"/>
      <protection locked="0"/>
    </xf>
    <xf numFmtId="0" fontId="13" fillId="4" borderId="12" xfId="0" applyFont="1" applyFill="1" applyBorder="1" applyAlignment="1" applyProtection="1">
      <alignment vertical="center"/>
      <protection locked="0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164" fontId="21" fillId="4" borderId="28" xfId="2" applyFont="1" applyFill="1" applyBorder="1" applyAlignment="1" applyProtection="1">
      <alignment vertical="center"/>
      <protection locked="0"/>
    </xf>
    <xf numFmtId="164" fontId="21" fillId="4" borderId="12" xfId="2" applyFont="1" applyFill="1" applyBorder="1" applyAlignment="1" applyProtection="1">
      <alignment vertical="center"/>
      <protection locked="0"/>
    </xf>
    <xf numFmtId="164" fontId="21" fillId="4" borderId="12" xfId="2" applyFont="1" applyFill="1" applyBorder="1" applyAlignment="1" applyProtection="1">
      <alignment vertical="center"/>
    </xf>
    <xf numFmtId="9" fontId="21" fillId="4" borderId="12" xfId="53" applyFont="1" applyFill="1" applyBorder="1" applyAlignment="1" applyProtection="1">
      <alignment vertical="center"/>
      <protection locked="0"/>
    </xf>
    <xf numFmtId="164" fontId="21" fillId="4" borderId="29" xfId="2" applyFont="1" applyFill="1" applyBorder="1" applyAlignment="1" applyProtection="1">
      <alignment vertical="center"/>
    </xf>
    <xf numFmtId="3" fontId="7" fillId="0" borderId="1" xfId="0" quotePrefix="1" applyNumberFormat="1" applyFont="1" applyFill="1" applyBorder="1" applyAlignment="1" applyProtection="1">
      <alignment horizontal="center" vertical="center"/>
    </xf>
    <xf numFmtId="0" fontId="23" fillId="0" borderId="1" xfId="0" quotePrefix="1" applyFont="1" applyBorder="1" applyAlignment="1" applyProtection="1">
      <alignment vertical="center"/>
      <protection locked="0"/>
    </xf>
    <xf numFmtId="164" fontId="23" fillId="0" borderId="4" xfId="2" applyFont="1" applyFill="1" applyBorder="1" applyAlignment="1" applyProtection="1">
      <alignment vertical="center"/>
    </xf>
    <xf numFmtId="164" fontId="21" fillId="4" borderId="3" xfId="2" applyFont="1" applyFill="1" applyBorder="1" applyAlignment="1" applyProtection="1">
      <alignment vertical="center"/>
    </xf>
    <xf numFmtId="164" fontId="21" fillId="4" borderId="27" xfId="2" applyFont="1" applyFill="1" applyBorder="1" applyAlignment="1" applyProtection="1">
      <alignment vertical="center"/>
    </xf>
    <xf numFmtId="9" fontId="21" fillId="4" borderId="3" xfId="53" applyFont="1" applyFill="1" applyBorder="1" applyAlignment="1" applyProtection="1">
      <alignment vertical="center"/>
      <protection locked="0"/>
    </xf>
    <xf numFmtId="0" fontId="23" fillId="0" borderId="5" xfId="0" quotePrefix="1" applyFont="1" applyBorder="1" applyAlignment="1" applyProtection="1">
      <alignment vertical="center"/>
      <protection locked="0"/>
    </xf>
    <xf numFmtId="3" fontId="7" fillId="0" borderId="5" xfId="0" quotePrefix="1" applyNumberFormat="1" applyFont="1" applyFill="1" applyBorder="1" applyAlignment="1" applyProtection="1">
      <alignment horizontal="center" vertical="center"/>
      <protection locked="0"/>
    </xf>
    <xf numFmtId="3" fontId="23" fillId="0" borderId="11" xfId="0" quotePrefix="1" applyNumberFormat="1" applyFont="1" applyBorder="1" applyAlignment="1" applyProtection="1">
      <alignment horizontal="center" vertical="center"/>
      <protection locked="0"/>
    </xf>
    <xf numFmtId="164" fontId="23" fillId="0" borderId="5" xfId="2" applyFont="1" applyFill="1" applyBorder="1" applyAlignment="1" applyProtection="1">
      <alignment vertical="center"/>
    </xf>
    <xf numFmtId="164" fontId="23" fillId="4" borderId="16" xfId="2" applyFont="1" applyFill="1" applyBorder="1" applyAlignment="1" applyProtection="1">
      <alignment vertical="center"/>
      <protection locked="0"/>
    </xf>
    <xf numFmtId="164" fontId="23" fillId="4" borderId="4" xfId="2" applyFont="1" applyFill="1" applyBorder="1" applyAlignment="1" applyProtection="1">
      <alignment vertical="center"/>
    </xf>
    <xf numFmtId="9" fontId="23" fillId="4" borderId="1" xfId="53" applyFont="1" applyFill="1" applyBorder="1" applyAlignment="1" applyProtection="1">
      <alignment vertical="center"/>
      <protection locked="0"/>
    </xf>
    <xf numFmtId="3" fontId="7" fillId="0" borderId="1" xfId="0" quotePrefix="1" applyNumberFormat="1" applyFont="1" applyFill="1" applyBorder="1" applyAlignment="1" applyProtection="1">
      <alignment horizontal="center" vertical="center"/>
      <protection locked="0"/>
    </xf>
    <xf numFmtId="3" fontId="23" fillId="0" borderId="2" xfId="0" quotePrefix="1" applyNumberFormat="1" applyFont="1" applyBorder="1" applyAlignment="1" applyProtection="1">
      <alignment horizontal="center" vertical="center"/>
      <protection locked="0"/>
    </xf>
    <xf numFmtId="3" fontId="23" fillId="0" borderId="2" xfId="0" quotePrefix="1" applyNumberFormat="1" applyFont="1" applyFill="1" applyBorder="1" applyAlignment="1" applyProtection="1">
      <alignment horizontal="center" vertical="center"/>
      <protection locked="0"/>
    </xf>
    <xf numFmtId="164" fontId="23" fillId="4" borderId="16" xfId="2" applyFont="1" applyFill="1" applyBorder="1" applyAlignment="1" applyProtection="1">
      <alignment horizontal="right" vertical="center"/>
      <protection locked="0"/>
    </xf>
    <xf numFmtId="9" fontId="24" fillId="4" borderId="3" xfId="53" applyFont="1" applyFill="1" applyBorder="1" applyAlignment="1" applyProtection="1">
      <alignment vertical="center"/>
      <protection locked="0"/>
    </xf>
    <xf numFmtId="164" fontId="23" fillId="4" borderId="17" xfId="2" applyFont="1" applyFill="1" applyBorder="1" applyAlignment="1" applyProtection="1">
      <alignment horizontal="right" vertical="center"/>
      <protection locked="0"/>
    </xf>
    <xf numFmtId="0" fontId="23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0" fillId="0" borderId="0" xfId="0" applyProtection="1">
      <protection locked="0"/>
    </xf>
    <xf numFmtId="0" fontId="23" fillId="6" borderId="5" xfId="0" quotePrefix="1" applyFont="1" applyFill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164" fontId="21" fillId="0" borderId="0" xfId="2" applyFont="1" applyFill="1" applyBorder="1" applyAlignment="1" applyProtection="1">
      <alignment vertical="center"/>
      <protection locked="0"/>
    </xf>
    <xf numFmtId="164" fontId="21" fillId="0" borderId="0" xfId="2" applyFont="1" applyFill="1" applyBorder="1" applyAlignment="1" applyProtection="1">
      <alignment vertical="center"/>
    </xf>
    <xf numFmtId="166" fontId="21" fillId="0" borderId="0" xfId="0" applyNumberFormat="1" applyFont="1" applyFill="1" applyBorder="1" applyAlignment="1" applyProtection="1">
      <alignment vertical="center"/>
    </xf>
    <xf numFmtId="0" fontId="26" fillId="4" borderId="1" xfId="0" applyFont="1" applyFill="1" applyBorder="1" applyAlignment="1" applyProtection="1">
      <alignment vertical="center"/>
      <protection locked="0"/>
    </xf>
    <xf numFmtId="0" fontId="13" fillId="4" borderId="1" xfId="0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164" fontId="21" fillId="4" borderId="1" xfId="2" applyFont="1" applyFill="1" applyBorder="1" applyAlignment="1" applyProtection="1">
      <alignment vertical="center"/>
    </xf>
    <xf numFmtId="164" fontId="21" fillId="4" borderId="1" xfId="2" applyFont="1" applyFill="1" applyBorder="1" applyAlignment="1" applyProtection="1">
      <alignment horizontal="right" vertical="center"/>
    </xf>
    <xf numFmtId="0" fontId="27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164" fontId="27" fillId="0" borderId="0" xfId="2" applyFont="1" applyFill="1" applyBorder="1" applyAlignment="1" applyProtection="1">
      <alignment vertical="center"/>
      <protection locked="0"/>
    </xf>
    <xf numFmtId="164" fontId="27" fillId="0" borderId="0" xfId="2" applyFont="1" applyFill="1" applyBorder="1" applyAlignment="1" applyProtection="1">
      <alignment horizontal="right" vertical="center"/>
      <protection locked="0"/>
    </xf>
    <xf numFmtId="166" fontId="27" fillId="0" borderId="0" xfId="0" applyNumberFormat="1" applyFont="1" applyFill="1" applyBorder="1" applyAlignment="1" applyProtection="1">
      <alignment horizontal="right" vertical="center"/>
      <protection locked="0"/>
    </xf>
    <xf numFmtId="164" fontId="23" fillId="0" borderId="0" xfId="2" applyFont="1" applyProtection="1">
      <protection locked="0"/>
    </xf>
    <xf numFmtId="0" fontId="7" fillId="0" borderId="1" xfId="0" quotePrefix="1" applyFont="1" applyFill="1" applyBorder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64" fontId="19" fillId="0" borderId="0" xfId="2" applyFont="1" applyProtection="1">
      <protection locked="0"/>
    </xf>
    <xf numFmtId="3" fontId="19" fillId="0" borderId="0" xfId="0" applyNumberFormat="1" applyFont="1" applyProtection="1">
      <protection locked="0"/>
    </xf>
    <xf numFmtId="0" fontId="19" fillId="0" borderId="0" xfId="2" applyNumberFormat="1" applyFont="1" applyProtection="1">
      <protection locked="0"/>
    </xf>
    <xf numFmtId="164" fontId="23" fillId="6" borderId="4" xfId="2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left"/>
    </xf>
    <xf numFmtId="0" fontId="0" fillId="0" borderId="1" xfId="0" applyBorder="1"/>
    <xf numFmtId="44" fontId="5" fillId="0" borderId="1" xfId="0" applyNumberFormat="1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23" fillId="0" borderId="25" xfId="0" quotePrefix="1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vertical="center"/>
    </xf>
    <xf numFmtId="164" fontId="5" fillId="0" borderId="1" xfId="2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 wrapText="1"/>
    </xf>
    <xf numFmtId="166" fontId="6" fillId="7" borderId="1" xfId="0" applyNumberFormat="1" applyFont="1" applyFill="1" applyBorder="1" applyAlignment="1">
      <alignment vertical="center"/>
    </xf>
    <xf numFmtId="0" fontId="22" fillId="0" borderId="1" xfId="0" quotePrefix="1" applyFont="1" applyFill="1" applyBorder="1" applyAlignment="1" applyProtection="1">
      <alignment vertical="center" wrapText="1"/>
      <protection locked="0"/>
    </xf>
    <xf numFmtId="3" fontId="23" fillId="0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/>
    <xf numFmtId="44" fontId="3" fillId="0" borderId="0" xfId="0" applyNumberFormat="1" applyFont="1" applyFill="1"/>
    <xf numFmtId="3" fontId="6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/>
    </xf>
    <xf numFmtId="0" fontId="23" fillId="3" borderId="1" xfId="0" quotePrefix="1" applyFont="1" applyFill="1" applyBorder="1" applyAlignment="1" applyProtection="1">
      <alignment vertical="center"/>
      <protection locked="0"/>
    </xf>
    <xf numFmtId="3" fontId="7" fillId="3" borderId="1" xfId="0" quotePrefix="1" applyNumberFormat="1" applyFont="1" applyFill="1" applyBorder="1" applyAlignment="1" applyProtection="1">
      <alignment horizontal="center" vertical="center"/>
    </xf>
    <xf numFmtId="0" fontId="28" fillId="4" borderId="31" xfId="0" applyFont="1" applyFill="1" applyBorder="1" applyAlignment="1" applyProtection="1">
      <alignment vertical="center"/>
    </xf>
    <xf numFmtId="0" fontId="29" fillId="0" borderId="28" xfId="0" applyFont="1" applyBorder="1" applyProtection="1"/>
    <xf numFmtId="0" fontId="29" fillId="0" borderId="26" xfId="0" applyFont="1" applyBorder="1" applyProtection="1"/>
    <xf numFmtId="0" fontId="30" fillId="4" borderId="31" xfId="0" applyFont="1" applyFill="1" applyBorder="1" applyAlignment="1" applyProtection="1">
      <alignment horizontal="left" vertical="center"/>
    </xf>
    <xf numFmtId="44" fontId="30" fillId="4" borderId="18" xfId="54" applyFont="1" applyFill="1" applyBorder="1" applyAlignment="1" applyProtection="1">
      <alignment horizontal="left" vertical="center"/>
    </xf>
    <xf numFmtId="44" fontId="30" fillId="4" borderId="19" xfId="54" applyFont="1" applyFill="1" applyBorder="1" applyAlignment="1" applyProtection="1">
      <alignment horizontal="left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0" fillId="0" borderId="0" xfId="0" applyFont="1" applyFill="1" applyBorder="1" applyAlignment="1" applyProtection="1">
      <alignment horizontal="left" vertical="center"/>
    </xf>
    <xf numFmtId="44" fontId="30" fillId="0" borderId="0" xfId="54" applyFont="1" applyFill="1" applyBorder="1" applyAlignment="1" applyProtection="1">
      <alignment horizontal="left" vertical="center"/>
    </xf>
    <xf numFmtId="0" fontId="8" fillId="5" borderId="8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44" fontId="8" fillId="5" borderId="6" xfId="2" applyNumberFormat="1" applyFont="1" applyFill="1" applyBorder="1" applyAlignment="1">
      <alignment horizontal="right" vertical="center"/>
    </xf>
    <xf numFmtId="164" fontId="8" fillId="5" borderId="6" xfId="2" applyFont="1" applyFill="1" applyBorder="1" applyAlignment="1">
      <alignment horizontal="center" vertical="center"/>
    </xf>
    <xf numFmtId="166" fontId="8" fillId="5" borderId="6" xfId="0" applyNumberFormat="1" applyFont="1" applyFill="1" applyBorder="1" applyAlignment="1">
      <alignment vertical="center"/>
    </xf>
    <xf numFmtId="166" fontId="8" fillId="5" borderId="6" xfId="0" applyNumberFormat="1" applyFont="1" applyFill="1" applyBorder="1" applyAlignment="1">
      <alignment horizontal="right" vertical="center"/>
    </xf>
    <xf numFmtId="0" fontId="21" fillId="4" borderId="2" xfId="0" applyFont="1" applyFill="1" applyBorder="1" applyAlignment="1" applyProtection="1">
      <alignment vertical="center"/>
      <protection locked="0"/>
    </xf>
    <xf numFmtId="0" fontId="21" fillId="4" borderId="3" xfId="0" applyFont="1" applyFill="1" applyBorder="1" applyAlignment="1" applyProtection="1">
      <alignment vertical="center"/>
      <protection locked="0"/>
    </xf>
    <xf numFmtId="164" fontId="27" fillId="5" borderId="6" xfId="2" applyFont="1" applyFill="1" applyBorder="1" applyAlignment="1" applyProtection="1">
      <alignment horizontal="right" vertical="center"/>
    </xf>
    <xf numFmtId="0" fontId="34" fillId="0" borderId="0" xfId="0" applyFont="1"/>
    <xf numFmtId="164" fontId="21" fillId="4" borderId="4" xfId="2" applyFont="1" applyFill="1" applyBorder="1" applyAlignment="1" applyProtection="1">
      <alignment vertical="center"/>
      <protection locked="0"/>
    </xf>
    <xf numFmtId="164" fontId="21" fillId="4" borderId="13" xfId="2" applyFont="1" applyFill="1" applyBorder="1" applyAlignment="1" applyProtection="1">
      <alignment vertical="center"/>
    </xf>
    <xf numFmtId="164" fontId="21" fillId="4" borderId="4" xfId="2" applyFont="1" applyFill="1" applyBorder="1" applyAlignment="1" applyProtection="1">
      <alignment vertical="center"/>
    </xf>
    <xf numFmtId="164" fontId="23" fillId="4" borderId="1" xfId="2" applyFont="1" applyFill="1" applyBorder="1" applyAlignment="1" applyProtection="1">
      <alignment vertical="center"/>
    </xf>
    <xf numFmtId="166" fontId="6" fillId="0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44" fontId="5" fillId="0" borderId="1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9" fontId="6" fillId="0" borderId="1" xfId="1" applyNumberFormat="1" applyFont="1" applyFill="1" applyBorder="1" applyAlignment="1" applyProtection="1">
      <alignment horizontal="center" vertical="center"/>
      <protection locked="0"/>
    </xf>
    <xf numFmtId="167" fontId="6" fillId="0" borderId="1" xfId="5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6" fillId="2" borderId="1" xfId="1" applyFont="1" applyFill="1" applyBorder="1" applyAlignment="1" applyProtection="1">
      <alignment horizontal="right" vertical="center"/>
      <protection locked="0"/>
    </xf>
    <xf numFmtId="0" fontId="8" fillId="5" borderId="6" xfId="0" applyFont="1" applyFill="1" applyBorder="1" applyAlignment="1">
      <alignment horizontal="center" vertical="center"/>
    </xf>
    <xf numFmtId="9" fontId="6" fillId="0" borderId="1" xfId="1" applyFont="1" applyFill="1" applyBorder="1" applyAlignment="1" applyProtection="1">
      <alignment horizontal="center" vertical="center"/>
      <protection locked="0"/>
    </xf>
    <xf numFmtId="9" fontId="6" fillId="0" borderId="1" xfId="1" applyFont="1" applyFill="1" applyBorder="1" applyAlignment="1">
      <alignment vertical="center"/>
    </xf>
    <xf numFmtId="167" fontId="6" fillId="0" borderId="1" xfId="51" applyNumberFormat="1" applyFont="1" applyBorder="1" applyAlignment="1">
      <alignment horizontal="center"/>
    </xf>
    <xf numFmtId="0" fontId="36" fillId="4" borderId="2" xfId="0" applyFont="1" applyFill="1" applyBorder="1" applyAlignment="1" applyProtection="1">
      <alignment vertical="center"/>
      <protection locked="0"/>
    </xf>
    <xf numFmtId="0" fontId="28" fillId="8" borderId="18" xfId="0" applyFont="1" applyFill="1" applyBorder="1" applyAlignment="1" applyProtection="1">
      <alignment vertical="center"/>
    </xf>
    <xf numFmtId="44" fontId="28" fillId="8" borderId="35" xfId="0" applyNumberFormat="1" applyFont="1" applyFill="1" applyBorder="1" applyAlignment="1">
      <alignment vertical="center"/>
    </xf>
    <xf numFmtId="0" fontId="19" fillId="0" borderId="33" xfId="2" applyNumberFormat="1" applyFont="1" applyBorder="1" applyProtection="1">
      <protection locked="0"/>
    </xf>
    <xf numFmtId="0" fontId="18" fillId="0" borderId="33" xfId="0" applyFont="1" applyBorder="1" applyProtection="1">
      <protection locked="0"/>
    </xf>
    <xf numFmtId="0" fontId="18" fillId="0" borderId="39" xfId="0" applyFont="1" applyBorder="1" applyProtection="1">
      <protection locked="0"/>
    </xf>
    <xf numFmtId="3" fontId="21" fillId="4" borderId="31" xfId="0" applyNumberFormat="1" applyFont="1" applyFill="1" applyBorder="1" applyAlignment="1" applyProtection="1">
      <alignment vertical="center"/>
      <protection locked="0"/>
    </xf>
    <xf numFmtId="0" fontId="21" fillId="4" borderId="32" xfId="2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3" fontId="23" fillId="0" borderId="36" xfId="0" applyNumberFormat="1" applyFont="1" applyBorder="1" applyProtection="1">
      <protection locked="0"/>
    </xf>
    <xf numFmtId="0" fontId="23" fillId="0" borderId="36" xfId="0" applyFont="1" applyBorder="1" applyProtection="1">
      <protection locked="0"/>
    </xf>
    <xf numFmtId="0" fontId="23" fillId="0" borderId="37" xfId="0" applyFont="1" applyBorder="1" applyProtection="1">
      <protection locked="0"/>
    </xf>
    <xf numFmtId="164" fontId="21" fillId="4" borderId="32" xfId="2" applyFont="1" applyFill="1" applyBorder="1" applyAlignment="1" applyProtection="1">
      <alignment horizontal="center" vertical="center" wrapText="1"/>
      <protection locked="0"/>
    </xf>
    <xf numFmtId="0" fontId="7" fillId="0" borderId="5" xfId="0" quotePrefix="1" applyFont="1" applyFill="1" applyBorder="1" applyAlignment="1" applyProtection="1">
      <alignment horizontal="center" vertical="center"/>
      <protection locked="0"/>
    </xf>
    <xf numFmtId="0" fontId="23" fillId="0" borderId="2" xfId="0" quotePrefix="1" applyFont="1" applyFill="1" applyBorder="1" applyAlignment="1" applyProtection="1">
      <alignment horizontal="center" vertical="center"/>
      <protection locked="0"/>
    </xf>
    <xf numFmtId="0" fontId="23" fillId="0" borderId="11" xfId="0" quotePrefix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164" fontId="21" fillId="4" borderId="3" xfId="0" applyNumberFormat="1" applyFont="1" applyFill="1" applyBorder="1" applyAlignment="1" applyProtection="1">
      <alignment vertical="center"/>
      <protection locked="0"/>
    </xf>
    <xf numFmtId="0" fontId="21" fillId="4" borderId="4" xfId="0" applyFont="1" applyFill="1" applyBorder="1" applyAlignment="1" applyProtection="1">
      <alignment horizontal="right" vertical="center"/>
      <protection locked="0"/>
    </xf>
    <xf numFmtId="0" fontId="21" fillId="4" borderId="3" xfId="0" applyFont="1" applyFill="1" applyBorder="1" applyAlignment="1" applyProtection="1">
      <alignment horizontal="right" vertical="center"/>
      <protection locked="0"/>
    </xf>
    <xf numFmtId="0" fontId="28" fillId="4" borderId="18" xfId="0" applyFont="1" applyFill="1" applyBorder="1" applyAlignment="1" applyProtection="1">
      <alignment horizontal="center" vertical="center"/>
    </xf>
    <xf numFmtId="44" fontId="29" fillId="0" borderId="41" xfId="54" applyFont="1" applyBorder="1"/>
    <xf numFmtId="44" fontId="29" fillId="0" borderId="27" xfId="54" applyFont="1" applyBorder="1"/>
    <xf numFmtId="44" fontId="29" fillId="0" borderId="30" xfId="54" applyFont="1" applyBorder="1"/>
    <xf numFmtId="44" fontId="29" fillId="0" borderId="42" xfId="54" applyFont="1" applyBorder="1"/>
    <xf numFmtId="44" fontId="29" fillId="0" borderId="43" xfId="54" applyFont="1" applyBorder="1"/>
    <xf numFmtId="44" fontId="29" fillId="0" borderId="44" xfId="54" applyFont="1" applyBorder="1"/>
    <xf numFmtId="164" fontId="38" fillId="0" borderId="1" xfId="2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right" vertical="center"/>
      <protection locked="0"/>
    </xf>
    <xf numFmtId="0" fontId="19" fillId="2" borderId="33" xfId="0" applyFont="1" applyFill="1" applyBorder="1" applyProtection="1">
      <protection locked="0"/>
    </xf>
    <xf numFmtId="164" fontId="19" fillId="2" borderId="33" xfId="2" applyFont="1" applyFill="1" applyBorder="1" applyProtection="1">
      <protection locked="0"/>
    </xf>
    <xf numFmtId="0" fontId="19" fillId="2" borderId="33" xfId="0" applyFont="1" applyFill="1" applyBorder="1" applyAlignment="1" applyProtection="1">
      <alignment horizontal="center"/>
      <protection locked="0"/>
    </xf>
    <xf numFmtId="0" fontId="19" fillId="2" borderId="3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0" fontId="35" fillId="4" borderId="0" xfId="0" applyFont="1" applyFill="1"/>
    <xf numFmtId="0" fontId="0" fillId="4" borderId="0" xfId="0" applyFill="1"/>
    <xf numFmtId="0" fontId="34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34" fillId="4" borderId="0" xfId="0" applyFont="1" applyFill="1" applyAlignment="1">
      <alignment horizontal="left" vertical="top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4" fontId="5" fillId="0" borderId="0" xfId="0" applyNumberFormat="1" applyFont="1" applyFill="1" applyBorder="1" applyAlignment="1">
      <alignment horizontal="center" vertical="center" wrapText="1"/>
    </xf>
    <xf numFmtId="44" fontId="5" fillId="4" borderId="6" xfId="0" applyNumberFormat="1" applyFont="1" applyFill="1" applyBorder="1" applyAlignment="1">
      <alignment horizontal="center" vertical="center" wrapText="1"/>
    </xf>
    <xf numFmtId="44" fontId="5" fillId="4" borderId="5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4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164" fontId="19" fillId="0" borderId="36" xfId="2" applyFont="1" applyFill="1" applyBorder="1" applyAlignment="1" applyProtection="1">
      <alignment horizontal="center"/>
      <protection locked="0"/>
    </xf>
    <xf numFmtId="164" fontId="19" fillId="0" borderId="0" xfId="2" applyFont="1" applyFill="1" applyBorder="1" applyAlignment="1" applyProtection="1">
      <alignment horizontal="center"/>
      <protection locked="0"/>
    </xf>
    <xf numFmtId="164" fontId="19" fillId="0" borderId="33" xfId="2" applyFont="1" applyFill="1" applyBorder="1" applyAlignment="1" applyProtection="1">
      <alignment horizontal="center"/>
      <protection locked="0"/>
    </xf>
    <xf numFmtId="164" fontId="19" fillId="0" borderId="37" xfId="2" applyFont="1" applyFill="1" applyBorder="1" applyAlignment="1" applyProtection="1">
      <alignment horizontal="center"/>
      <protection locked="0"/>
    </xf>
    <xf numFmtId="164" fontId="19" fillId="0" borderId="38" xfId="2" applyFont="1" applyFill="1" applyBorder="1" applyAlignment="1" applyProtection="1">
      <alignment horizontal="center"/>
      <protection locked="0"/>
    </xf>
    <xf numFmtId="164" fontId="19" fillId="0" borderId="39" xfId="2" applyFont="1" applyFill="1" applyBorder="1" applyAlignment="1" applyProtection="1">
      <alignment horizontal="center"/>
      <protection locked="0"/>
    </xf>
    <xf numFmtId="0" fontId="27" fillId="5" borderId="8" xfId="0" applyFont="1" applyFill="1" applyBorder="1" applyAlignment="1" applyProtection="1">
      <alignment horizontal="left" vertical="center"/>
      <protection locked="0"/>
    </xf>
    <xf numFmtId="0" fontId="27" fillId="5" borderId="9" xfId="0" applyFont="1" applyFill="1" applyBorder="1" applyAlignment="1" applyProtection="1">
      <alignment horizontal="left" vertical="center"/>
      <protection locked="0"/>
    </xf>
    <xf numFmtId="0" fontId="27" fillId="5" borderId="10" xfId="0" applyFont="1" applyFill="1" applyBorder="1" applyAlignment="1" applyProtection="1">
      <alignment horizontal="left" vertical="center"/>
      <protection locked="0"/>
    </xf>
    <xf numFmtId="164" fontId="21" fillId="8" borderId="31" xfId="2" applyFont="1" applyFill="1" applyBorder="1" applyAlignment="1" applyProtection="1">
      <alignment horizontal="center" vertical="center" wrapText="1"/>
      <protection locked="0"/>
    </xf>
    <xf numFmtId="164" fontId="21" fillId="8" borderId="40" xfId="2" applyFont="1" applyFill="1" applyBorder="1" applyAlignment="1" applyProtection="1">
      <alignment horizontal="center" vertical="center" wrapText="1"/>
      <protection locked="0"/>
    </xf>
    <xf numFmtId="164" fontId="21" fillId="8" borderId="32" xfId="2" applyFont="1" applyFill="1" applyBorder="1" applyAlignment="1" applyProtection="1">
      <alignment horizontal="center" vertical="center" wrapText="1"/>
      <protection locked="0"/>
    </xf>
    <xf numFmtId="0" fontId="19" fillId="0" borderId="45" xfId="0" applyFont="1" applyFill="1" applyBorder="1" applyAlignment="1" applyProtection="1">
      <alignment horizontal="center"/>
      <protection locked="0"/>
    </xf>
    <xf numFmtId="0" fontId="19" fillId="0" borderId="46" xfId="0" applyFont="1" applyFill="1" applyBorder="1" applyAlignment="1" applyProtection="1">
      <alignment horizontal="center"/>
      <protection locked="0"/>
    </xf>
    <xf numFmtId="0" fontId="19" fillId="0" borderId="47" xfId="0" applyFont="1" applyFill="1" applyBorder="1" applyAlignment="1" applyProtection="1">
      <alignment horizontal="center"/>
      <protection locked="0"/>
    </xf>
    <xf numFmtId="0" fontId="19" fillId="0" borderId="36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0" fontId="19" fillId="0" borderId="33" xfId="0" applyFont="1" applyFill="1" applyBorder="1" applyAlignment="1" applyProtection="1">
      <alignment horizontal="center"/>
      <protection locked="0"/>
    </xf>
    <xf numFmtId="0" fontId="21" fillId="4" borderId="6" xfId="0" applyFont="1" applyFill="1" applyBorder="1" applyAlignment="1" applyProtection="1">
      <alignment horizontal="left" vertical="center"/>
      <protection locked="0"/>
    </xf>
    <xf numFmtId="0" fontId="21" fillId="4" borderId="7" xfId="0" applyFont="1" applyFill="1" applyBorder="1" applyAlignment="1" applyProtection="1">
      <alignment horizontal="left" vertical="center"/>
      <protection locked="0"/>
    </xf>
    <xf numFmtId="0" fontId="21" fillId="4" borderId="5" xfId="0" applyFont="1" applyFill="1" applyBorder="1" applyAlignment="1" applyProtection="1">
      <alignment horizontal="left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164" fontId="21" fillId="4" borderId="23" xfId="2" applyFont="1" applyFill="1" applyBorder="1" applyAlignment="1" applyProtection="1">
      <alignment horizontal="center" vertical="center" wrapText="1"/>
      <protection locked="0"/>
    </xf>
    <xf numFmtId="164" fontId="21" fillId="4" borderId="17" xfId="2" applyFont="1" applyFill="1" applyBorder="1" applyAlignment="1" applyProtection="1">
      <alignment horizontal="center" vertical="center"/>
      <protection locked="0"/>
    </xf>
    <xf numFmtId="164" fontId="21" fillId="4" borderId="14" xfId="2" applyFont="1" applyFill="1" applyBorder="1" applyAlignment="1" applyProtection="1">
      <alignment horizontal="center" vertical="center" wrapText="1"/>
      <protection locked="0"/>
    </xf>
    <xf numFmtId="164" fontId="21" fillId="4" borderId="11" xfId="2" applyFont="1" applyFill="1" applyBorder="1" applyAlignment="1" applyProtection="1">
      <alignment horizontal="center" vertical="center" wrapText="1"/>
      <protection locked="0"/>
    </xf>
    <xf numFmtId="164" fontId="21" fillId="4" borderId="7" xfId="2" applyFont="1" applyFill="1" applyBorder="1" applyAlignment="1" applyProtection="1">
      <alignment horizontal="center" vertical="center" wrapText="1"/>
      <protection locked="0"/>
    </xf>
    <xf numFmtId="164" fontId="21" fillId="4" borderId="5" xfId="2" applyFont="1" applyFill="1" applyBorder="1" applyAlignment="1" applyProtection="1">
      <alignment horizontal="center" vertical="center" wrapText="1"/>
      <protection locked="0"/>
    </xf>
    <xf numFmtId="0" fontId="21" fillId="4" borderId="2" xfId="0" applyFont="1" applyFill="1" applyBorder="1" applyAlignment="1" applyProtection="1">
      <alignment horizontal="center" vertical="center"/>
    </xf>
    <xf numFmtId="0" fontId="21" fillId="4" borderId="3" xfId="0" applyFont="1" applyFill="1" applyBorder="1" applyAlignment="1" applyProtection="1">
      <alignment horizontal="center" vertical="center"/>
    </xf>
    <xf numFmtId="0" fontId="21" fillId="4" borderId="4" xfId="0" applyFont="1" applyFill="1" applyBorder="1" applyAlignment="1" applyProtection="1">
      <alignment horizontal="center" vertical="center"/>
    </xf>
    <xf numFmtId="0" fontId="20" fillId="4" borderId="21" xfId="0" applyFont="1" applyFill="1" applyBorder="1" applyAlignment="1" applyProtection="1">
      <alignment horizontal="center" vertical="center"/>
      <protection locked="0"/>
    </xf>
    <xf numFmtId="0" fontId="20" fillId="4" borderId="22" xfId="0" applyFont="1" applyFill="1" applyBorder="1" applyAlignment="1" applyProtection="1">
      <alignment horizontal="center" vertical="center"/>
      <protection locked="0"/>
    </xf>
    <xf numFmtId="0" fontId="20" fillId="4" borderId="41" xfId="0" applyFont="1" applyFill="1" applyBorder="1" applyAlignment="1" applyProtection="1">
      <alignment horizontal="center" vertical="center"/>
      <protection locked="0"/>
    </xf>
    <xf numFmtId="0" fontId="20" fillId="4" borderId="34" xfId="0" applyFont="1" applyFill="1" applyBorder="1" applyAlignment="1" applyProtection="1">
      <alignment horizontal="center" vertical="center"/>
      <protection locked="0"/>
    </xf>
    <xf numFmtId="0" fontId="21" fillId="4" borderId="7" xfId="0" applyFont="1" applyFill="1" applyBorder="1" applyAlignment="1" applyProtection="1">
      <alignment horizontal="center" vertical="center" wrapText="1"/>
      <protection locked="0"/>
    </xf>
    <xf numFmtId="0" fontId="21" fillId="4" borderId="5" xfId="0" applyFont="1" applyFill="1" applyBorder="1" applyAlignment="1" applyProtection="1">
      <alignment horizontal="center" vertical="center" wrapText="1"/>
      <protection locked="0"/>
    </xf>
    <xf numFmtId="164" fontId="21" fillId="4" borderId="24" xfId="2" applyFont="1" applyFill="1" applyBorder="1" applyAlignment="1" applyProtection="1">
      <alignment horizontal="center" vertical="center" wrapText="1"/>
      <protection locked="0"/>
    </xf>
    <xf numFmtId="164" fontId="21" fillId="4" borderId="20" xfId="2" applyFont="1" applyFill="1" applyBorder="1" applyAlignment="1" applyProtection="1">
      <alignment horizontal="center" vertical="center" wrapText="1"/>
      <protection locked="0"/>
    </xf>
    <xf numFmtId="164" fontId="21" fillId="4" borderId="15" xfId="2" applyFont="1" applyFill="1" applyBorder="1" applyAlignment="1" applyProtection="1">
      <alignment horizontal="center" vertical="center" wrapText="1"/>
      <protection locked="0"/>
    </xf>
    <xf numFmtId="164" fontId="21" fillId="4" borderId="17" xfId="2" applyFont="1" applyFill="1" applyBorder="1" applyAlignment="1" applyProtection="1">
      <alignment horizontal="center" vertical="center" wrapText="1"/>
      <protection locked="0"/>
    </xf>
    <xf numFmtId="164" fontId="21" fillId="4" borderId="6" xfId="2" applyFont="1" applyFill="1" applyBorder="1" applyAlignment="1" applyProtection="1">
      <alignment horizontal="center" vertical="center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164" fontId="6" fillId="2" borderId="1" xfId="2" applyFont="1" applyFill="1" applyBorder="1" applyAlignment="1" applyProtection="1">
      <alignment vertical="center"/>
      <protection locked="0"/>
    </xf>
  </cellXfs>
  <cellStyles count="55">
    <cellStyle name="Gevolgde hyperlink" xfId="22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50" builtinId="9" hidden="1"/>
    <cellStyle name="Gevolgde hyperlink" xfId="48" builtinId="9" hidden="1"/>
    <cellStyle name="Gevolgde hyperlink" xfId="40" builtinId="9" hidden="1"/>
    <cellStyle name="Gevolgde hyperlink" xfId="32" builtinId="9" hidden="1"/>
    <cellStyle name="Gevolgde hyperlink" xfId="24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6" builtinId="9" hidden="1"/>
    <cellStyle name="Gevolgde hyperlink" xfId="10" builtinId="9" hidden="1"/>
    <cellStyle name="Gevolgde hyperlink" xfId="8" builtinId="9" hidden="1"/>
    <cellStyle name="Gevolgde hyperlink" xfId="4" builtinId="9" hidden="1"/>
    <cellStyle name="Hyperlink" xfId="39" builtinId="8" hidden="1"/>
    <cellStyle name="Hyperlink" xfId="41" builtinId="8" hidden="1"/>
    <cellStyle name="Hyperlink" xfId="43" builtinId="8" hidden="1"/>
    <cellStyle name="Hyperlink" xfId="47" builtinId="8" hidden="1"/>
    <cellStyle name="Hyperlink" xfId="49" builtinId="8" hidden="1"/>
    <cellStyle name="Hyperlink" xfId="45" builtinId="8" hidden="1"/>
    <cellStyle name="Hyperlink" xfId="37" builtinId="8" hidden="1"/>
    <cellStyle name="Hyperlink" xfId="17" builtinId="8" hidden="1"/>
    <cellStyle name="Hyperlink" xfId="19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21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5" builtinId="8" hidden="1"/>
    <cellStyle name="Hyperlink" xfId="7" builtinId="8" hidden="1"/>
    <cellStyle name="Hyperlink" xfId="3" builtinId="8" hidden="1"/>
    <cellStyle name="Komma" xfId="51" builtinId="3"/>
    <cellStyle name="Procent" xfId="1" builtinId="5"/>
    <cellStyle name="Procent 2" xfId="53" xr:uid="{00000000-0005-0000-0000-000032000000}"/>
    <cellStyle name="Standaard" xfId="0" builtinId="0"/>
    <cellStyle name="Standaard_euphony" xfId="52" xr:uid="{00000000-0005-0000-0000-000034000000}"/>
    <cellStyle name="Valuta" xfId="2" builtinId="4"/>
    <cellStyle name="Valuta 2" xfId="54" xr:uid="{00000000-0005-0000-0000-00003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5">
    <pageSetUpPr fitToPage="1"/>
  </sheetPr>
  <dimension ref="A2:F23"/>
  <sheetViews>
    <sheetView zoomScale="90" zoomScaleNormal="90" workbookViewId="0">
      <selection activeCell="A16" sqref="A16"/>
    </sheetView>
  </sheetViews>
  <sheetFormatPr defaultRowHeight="15" x14ac:dyDescent="0.25"/>
  <cols>
    <col min="1" max="1" width="74.7109375" customWidth="1"/>
    <col min="2" max="2" width="24.42578125" customWidth="1"/>
    <col min="3" max="3" width="20.5703125" customWidth="1"/>
    <col min="4" max="4" width="26.28515625" customWidth="1"/>
    <col min="5" max="5" width="19.140625" customWidth="1"/>
    <col min="6" max="6" width="23" customWidth="1"/>
  </cols>
  <sheetData>
    <row r="2" spans="1:6" ht="31.5" x14ac:dyDescent="0.5">
      <c r="A2" s="161" t="s">
        <v>42</v>
      </c>
      <c r="B2" s="159"/>
      <c r="C2" s="160"/>
    </row>
    <row r="3" spans="1:6" x14ac:dyDescent="0.25">
      <c r="A3" s="229" t="s">
        <v>87</v>
      </c>
      <c r="B3" s="230"/>
      <c r="C3" s="230"/>
      <c r="D3" s="230"/>
      <c r="E3" s="230"/>
      <c r="F3" s="230"/>
    </row>
    <row r="4" spans="1:6" s="228" customFormat="1" x14ac:dyDescent="0.25">
      <c r="A4" s="233" t="s">
        <v>117</v>
      </c>
      <c r="B4" s="233"/>
      <c r="C4" s="233"/>
      <c r="D4" s="233"/>
      <c r="E4" s="233"/>
      <c r="F4" s="233"/>
    </row>
    <row r="5" spans="1:6" s="228" customFormat="1" x14ac:dyDescent="0.25">
      <c r="A5" s="233" t="s">
        <v>85</v>
      </c>
      <c r="B5" s="233"/>
      <c r="C5" s="233"/>
      <c r="D5" s="233"/>
      <c r="E5" s="233"/>
      <c r="F5" s="233"/>
    </row>
    <row r="6" spans="1:6" s="228" customFormat="1" x14ac:dyDescent="0.25">
      <c r="A6" s="233" t="s">
        <v>91</v>
      </c>
      <c r="B6" s="233"/>
      <c r="C6" s="233"/>
      <c r="D6" s="233"/>
      <c r="E6" s="233"/>
      <c r="F6" s="233"/>
    </row>
    <row r="7" spans="1:6" s="228" customFormat="1" x14ac:dyDescent="0.25">
      <c r="A7" s="233" t="s">
        <v>89</v>
      </c>
      <c r="B7" s="233"/>
      <c r="C7" s="233"/>
      <c r="D7" s="233"/>
      <c r="E7" s="233"/>
      <c r="F7" s="233"/>
    </row>
    <row r="8" spans="1:6" s="228" customFormat="1" x14ac:dyDescent="0.25">
      <c r="A8" s="233" t="s">
        <v>86</v>
      </c>
      <c r="B8" s="233"/>
      <c r="C8" s="233"/>
      <c r="D8" s="233"/>
      <c r="E8" s="233"/>
      <c r="F8" s="233"/>
    </row>
    <row r="9" spans="1:6" s="228" customFormat="1" x14ac:dyDescent="0.25">
      <c r="A9" s="233" t="s">
        <v>113</v>
      </c>
      <c r="B9" s="233"/>
      <c r="C9" s="233"/>
      <c r="D9" s="233"/>
      <c r="E9" s="233"/>
      <c r="F9" s="233"/>
    </row>
    <row r="10" spans="1:6" s="228" customFormat="1" x14ac:dyDescent="0.25">
      <c r="A10" s="233" t="s">
        <v>114</v>
      </c>
      <c r="B10" s="233"/>
      <c r="C10" s="233"/>
      <c r="D10" s="233"/>
      <c r="E10" s="233"/>
      <c r="F10" s="233"/>
    </row>
    <row r="11" spans="1:6" s="228" customFormat="1" x14ac:dyDescent="0.25">
      <c r="A11" s="233" t="s">
        <v>115</v>
      </c>
      <c r="B11" s="233"/>
      <c r="C11" s="233"/>
      <c r="D11" s="233"/>
      <c r="E11" s="233"/>
      <c r="F11" s="233"/>
    </row>
    <row r="12" spans="1:6" s="228" customFormat="1" x14ac:dyDescent="0.25">
      <c r="A12" s="231" t="s">
        <v>116</v>
      </c>
      <c r="B12" s="231"/>
      <c r="C12" s="231"/>
      <c r="D12" s="231"/>
      <c r="E12" s="231"/>
      <c r="F12" s="232"/>
    </row>
    <row r="13" spans="1:6" ht="15.75" thickBot="1" x14ac:dyDescent="0.3"/>
    <row r="14" spans="1:6" ht="25.5" customHeight="1" thickBot="1" x14ac:dyDescent="0.3">
      <c r="A14" s="153" t="s">
        <v>40</v>
      </c>
      <c r="B14" s="215" t="s">
        <v>30</v>
      </c>
      <c r="C14" s="215" t="s">
        <v>31</v>
      </c>
      <c r="D14" s="215" t="s">
        <v>38</v>
      </c>
    </row>
    <row r="15" spans="1:6" ht="15.75" x14ac:dyDescent="0.25">
      <c r="A15" s="154" t="s">
        <v>0</v>
      </c>
      <c r="B15" s="219">
        <f>'Invulformulier mobiel'!H14*4</f>
        <v>0</v>
      </c>
      <c r="C15" s="216">
        <f>'Invulformulier vast'!H10*4</f>
        <v>0</v>
      </c>
      <c r="D15" s="217">
        <f>'Invulformulier UC functional.'!L30*4</f>
        <v>0</v>
      </c>
    </row>
    <row r="16" spans="1:6" ht="15.75" x14ac:dyDescent="0.25">
      <c r="A16" s="155" t="s">
        <v>32</v>
      </c>
      <c r="B16" s="220">
        <f>'Invulformulier mobiel'!H22*4</f>
        <v>0</v>
      </c>
      <c r="C16" s="217">
        <f>'Invulformulier vast'!H19*4</f>
        <v>0</v>
      </c>
      <c r="D16" s="217">
        <f>'Invulformulier UC functional.'!L31*4</f>
        <v>0</v>
      </c>
    </row>
    <row r="17" spans="1:5" ht="16.5" thickBot="1" x14ac:dyDescent="0.3">
      <c r="A17" s="155" t="s">
        <v>33</v>
      </c>
      <c r="B17" s="221">
        <f>'Invulformulier mobiel'!H29</f>
        <v>0</v>
      </c>
      <c r="C17" s="218">
        <f>'Invulformulier vast'!H25</f>
        <v>0</v>
      </c>
      <c r="D17" s="218">
        <f>'Invulformulier UC functional.'!H31</f>
        <v>0</v>
      </c>
    </row>
    <row r="18" spans="1:5" ht="18.75" customHeight="1" thickBot="1" x14ac:dyDescent="0.3">
      <c r="A18" s="156" t="s">
        <v>41</v>
      </c>
      <c r="B18" s="157">
        <f>SUM(B15:B17)</f>
        <v>0</v>
      </c>
      <c r="C18" s="158">
        <f>SUM(C15:C17)</f>
        <v>0</v>
      </c>
      <c r="D18" s="158">
        <f>SUM(D15:D17)</f>
        <v>0</v>
      </c>
    </row>
    <row r="19" spans="1:5" ht="71.25" customHeight="1" thickBot="1" x14ac:dyDescent="0.3">
      <c r="A19" s="162"/>
      <c r="B19" s="163"/>
      <c r="C19" s="163"/>
      <c r="D19" s="163"/>
    </row>
    <row r="20" spans="1:5" ht="27.75" customHeight="1" thickBot="1" x14ac:dyDescent="0.3">
      <c r="A20" s="196" t="s">
        <v>61</v>
      </c>
      <c r="B20" s="197">
        <f>SUM(B18:D18)</f>
        <v>0</v>
      </c>
    </row>
    <row r="23" spans="1:5" x14ac:dyDescent="0.25">
      <c r="A23" s="174"/>
      <c r="B23" s="174"/>
      <c r="C23" s="174"/>
      <c r="D23" s="174"/>
      <c r="E23" s="174"/>
    </row>
  </sheetData>
  <sheetProtection algorithmName="SHA-512" hashValue="cLIgS4eVZsA3b7rHTZ/QNaLZiDW3tDdqC3QPlAIyriPSpQSg8zmSyOOjdvlRpgnnhGheY5k2orflBLo89obWsQ==" saltValue="p+kR5LtoXkSysT9gdM+Tug==" spinCount="100000" sheet="1" insertHyperlinks="0" sort="0"/>
  <mergeCells count="8">
    <mergeCell ref="A8:F8"/>
    <mergeCell ref="A9:F9"/>
    <mergeCell ref="A10:F10"/>
    <mergeCell ref="A11:F11"/>
    <mergeCell ref="A4:F4"/>
    <mergeCell ref="A5:F5"/>
    <mergeCell ref="A6:F6"/>
    <mergeCell ref="A7:F7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N77"/>
  <sheetViews>
    <sheetView tabSelected="1" zoomScaleNormal="100" workbookViewId="0">
      <selection activeCell="G20" sqref="G20"/>
    </sheetView>
  </sheetViews>
  <sheetFormatPr defaultColWidth="8.85546875" defaultRowHeight="15" x14ac:dyDescent="0.25"/>
  <cols>
    <col min="1" max="1" width="57.85546875" bestFit="1" customWidth="1"/>
    <col min="2" max="5" width="12.42578125" style="1" customWidth="1"/>
    <col min="6" max="6" width="14.42578125" style="1" customWidth="1"/>
    <col min="7" max="7" width="10.42578125" style="1" customWidth="1"/>
    <col min="8" max="8" width="23.85546875" style="22" customWidth="1"/>
    <col min="9" max="9" width="21.42578125" bestFit="1" customWidth="1"/>
    <col min="10" max="10" width="29.7109375" customWidth="1"/>
    <col min="11" max="11" width="15.28515625" bestFit="1" customWidth="1"/>
    <col min="12" max="12" width="27.5703125" bestFit="1" customWidth="1"/>
    <col min="13" max="13" width="15.85546875" bestFit="1" customWidth="1"/>
    <col min="14" max="14" width="11.140625" bestFit="1" customWidth="1"/>
  </cols>
  <sheetData>
    <row r="1" spans="1:11" s="2" customFormat="1" ht="28.5" customHeight="1" x14ac:dyDescent="0.3">
      <c r="A1" s="182" t="s">
        <v>46</v>
      </c>
      <c r="B1" s="1"/>
      <c r="C1" s="1"/>
      <c r="D1" s="1"/>
      <c r="E1" s="1"/>
      <c r="F1" s="1"/>
      <c r="G1" s="1"/>
      <c r="H1" s="22"/>
    </row>
    <row r="2" spans="1:11" s="2" customFormat="1" ht="15" customHeight="1" x14ac:dyDescent="0.3">
      <c r="A2" s="238" t="s">
        <v>1</v>
      </c>
      <c r="B2" s="240" t="s">
        <v>2</v>
      </c>
      <c r="C2" s="242" t="s">
        <v>3</v>
      </c>
      <c r="D2" s="242" t="s">
        <v>4</v>
      </c>
      <c r="E2" s="242" t="s">
        <v>5</v>
      </c>
      <c r="F2" s="242" t="s">
        <v>6</v>
      </c>
      <c r="G2" s="242" t="s">
        <v>7</v>
      </c>
      <c r="H2" s="245" t="s">
        <v>8</v>
      </c>
    </row>
    <row r="3" spans="1:11" ht="15" customHeight="1" x14ac:dyDescent="0.25">
      <c r="A3" s="249"/>
      <c r="B3" s="250"/>
      <c r="C3" s="247"/>
      <c r="D3" s="247"/>
      <c r="E3" s="247"/>
      <c r="F3" s="247"/>
      <c r="G3" s="247"/>
      <c r="H3" s="248"/>
    </row>
    <row r="4" spans="1:11" ht="15" customHeight="1" x14ac:dyDescent="0.25">
      <c r="A4" s="239"/>
      <c r="B4" s="241"/>
      <c r="C4" s="243"/>
      <c r="D4" s="243"/>
      <c r="E4" s="243"/>
      <c r="F4" s="243"/>
      <c r="G4" s="243"/>
      <c r="H4" s="246"/>
    </row>
    <row r="5" spans="1:11" x14ac:dyDescent="0.25">
      <c r="A5" s="28" t="s">
        <v>94</v>
      </c>
      <c r="B5" s="184" t="s">
        <v>50</v>
      </c>
      <c r="C5" s="184" t="s">
        <v>50</v>
      </c>
      <c r="D5" s="222" t="s">
        <v>93</v>
      </c>
      <c r="E5" s="222" t="s">
        <v>93</v>
      </c>
      <c r="F5" s="14">
        <v>0</v>
      </c>
      <c r="G5" s="183" t="s">
        <v>49</v>
      </c>
      <c r="H5" s="36">
        <f>F5</f>
        <v>0</v>
      </c>
      <c r="I5" s="43"/>
      <c r="J5" s="43"/>
      <c r="K5" s="17"/>
    </row>
    <row r="6" spans="1:11" x14ac:dyDescent="0.25">
      <c r="A6" s="28" t="s">
        <v>95</v>
      </c>
      <c r="B6" s="184" t="s">
        <v>50</v>
      </c>
      <c r="C6" s="184" t="s">
        <v>50</v>
      </c>
      <c r="D6" s="222" t="s">
        <v>93</v>
      </c>
      <c r="E6" s="222" t="s">
        <v>93</v>
      </c>
      <c r="F6" s="14">
        <v>0</v>
      </c>
      <c r="G6" s="183" t="s">
        <v>49</v>
      </c>
      <c r="H6" s="36">
        <f t="shared" ref="H6:H13" si="0">F6</f>
        <v>0</v>
      </c>
      <c r="J6" s="17"/>
      <c r="K6" s="17"/>
    </row>
    <row r="7" spans="1:11" x14ac:dyDescent="0.25">
      <c r="A7" s="28" t="s">
        <v>96</v>
      </c>
      <c r="B7" s="184" t="s">
        <v>50</v>
      </c>
      <c r="C7" s="184" t="s">
        <v>50</v>
      </c>
      <c r="D7" s="222" t="s">
        <v>93</v>
      </c>
      <c r="E7" s="222" t="s">
        <v>93</v>
      </c>
      <c r="F7" s="14">
        <v>0</v>
      </c>
      <c r="G7" s="183" t="s">
        <v>49</v>
      </c>
      <c r="H7" s="36">
        <f t="shared" si="0"/>
        <v>0</v>
      </c>
      <c r="I7" s="33"/>
      <c r="J7" s="33"/>
      <c r="K7" s="34"/>
    </row>
    <row r="8" spans="1:11" x14ac:dyDescent="0.25">
      <c r="A8" s="28" t="s">
        <v>97</v>
      </c>
      <c r="B8" s="184" t="s">
        <v>50</v>
      </c>
      <c r="C8" s="184" t="s">
        <v>50</v>
      </c>
      <c r="D8" s="222" t="s">
        <v>93</v>
      </c>
      <c r="E8" s="222" t="s">
        <v>93</v>
      </c>
      <c r="F8" s="14">
        <v>0</v>
      </c>
      <c r="G8" s="183" t="s">
        <v>49</v>
      </c>
      <c r="H8" s="36">
        <f t="shared" si="0"/>
        <v>0</v>
      </c>
      <c r="I8" s="45"/>
      <c r="J8" s="35"/>
      <c r="K8" s="34"/>
    </row>
    <row r="9" spans="1:11" x14ac:dyDescent="0.25">
      <c r="A9" s="28" t="s">
        <v>98</v>
      </c>
      <c r="B9" s="184" t="s">
        <v>50</v>
      </c>
      <c r="C9" s="184" t="s">
        <v>50</v>
      </c>
      <c r="D9" s="222" t="s">
        <v>93</v>
      </c>
      <c r="E9" s="222" t="s">
        <v>93</v>
      </c>
      <c r="F9" s="14">
        <v>0</v>
      </c>
      <c r="G9" s="183" t="s">
        <v>49</v>
      </c>
      <c r="H9" s="36">
        <f t="shared" si="0"/>
        <v>0</v>
      </c>
      <c r="I9" s="16"/>
      <c r="J9" s="17"/>
      <c r="K9" s="17"/>
    </row>
    <row r="10" spans="1:11" x14ac:dyDescent="0.25">
      <c r="A10" s="28" t="s">
        <v>99</v>
      </c>
      <c r="B10" s="184" t="s">
        <v>50</v>
      </c>
      <c r="C10" s="184" t="s">
        <v>50</v>
      </c>
      <c r="D10" s="222" t="s">
        <v>93</v>
      </c>
      <c r="E10" s="222" t="s">
        <v>93</v>
      </c>
      <c r="F10" s="14">
        <v>0</v>
      </c>
      <c r="G10" s="183" t="s">
        <v>49</v>
      </c>
      <c r="H10" s="36">
        <f t="shared" si="0"/>
        <v>0</v>
      </c>
      <c r="I10" s="3"/>
    </row>
    <row r="11" spans="1:11" x14ac:dyDescent="0.25">
      <c r="A11" s="135" t="s">
        <v>100</v>
      </c>
      <c r="B11" s="184" t="s">
        <v>50</v>
      </c>
      <c r="C11" s="184" t="s">
        <v>50</v>
      </c>
      <c r="D11" s="222" t="s">
        <v>93</v>
      </c>
      <c r="E11" s="222" t="s">
        <v>93</v>
      </c>
      <c r="F11" s="14">
        <v>0</v>
      </c>
      <c r="G11" s="183" t="s">
        <v>49</v>
      </c>
      <c r="H11" s="36">
        <f t="shared" si="0"/>
        <v>0</v>
      </c>
      <c r="I11" s="32"/>
    </row>
    <row r="12" spans="1:11" x14ac:dyDescent="0.25">
      <c r="A12" s="135" t="s">
        <v>101</v>
      </c>
      <c r="B12" s="184" t="s">
        <v>50</v>
      </c>
      <c r="C12" s="184" t="s">
        <v>50</v>
      </c>
      <c r="D12" s="222" t="s">
        <v>93</v>
      </c>
      <c r="E12" s="222" t="s">
        <v>93</v>
      </c>
      <c r="F12" s="14">
        <v>0</v>
      </c>
      <c r="G12" s="183" t="s">
        <v>49</v>
      </c>
      <c r="H12" s="36">
        <f t="shared" si="0"/>
        <v>0</v>
      </c>
      <c r="I12" s="32"/>
    </row>
    <row r="13" spans="1:11" x14ac:dyDescent="0.25">
      <c r="A13" s="135" t="s">
        <v>102</v>
      </c>
      <c r="B13" s="184" t="s">
        <v>50</v>
      </c>
      <c r="C13" s="184" t="s">
        <v>50</v>
      </c>
      <c r="D13" s="222" t="s">
        <v>93</v>
      </c>
      <c r="E13" s="222" t="s">
        <v>93</v>
      </c>
      <c r="F13" s="14">
        <v>0</v>
      </c>
      <c r="G13" s="183" t="s">
        <v>49</v>
      </c>
      <c r="H13" s="36">
        <f t="shared" si="0"/>
        <v>0</v>
      </c>
      <c r="I13" s="32"/>
    </row>
    <row r="14" spans="1:11" x14ac:dyDescent="0.25">
      <c r="A14" s="38" t="s">
        <v>45</v>
      </c>
      <c r="B14" s="40"/>
      <c r="C14" s="40"/>
      <c r="D14" s="40"/>
      <c r="E14" s="40"/>
      <c r="F14" s="40"/>
      <c r="G14" s="39"/>
      <c r="H14" s="181">
        <v>0</v>
      </c>
      <c r="I14" s="32"/>
      <c r="K14" s="17"/>
    </row>
    <row r="15" spans="1:11" x14ac:dyDescent="0.25">
      <c r="A15" s="15"/>
    </row>
    <row r="16" spans="1:11" ht="15" customHeight="1" x14ac:dyDescent="0.25">
      <c r="A16" s="238" t="s">
        <v>29</v>
      </c>
      <c r="B16" s="240" t="s">
        <v>2</v>
      </c>
      <c r="C16" s="240"/>
      <c r="D16" s="242" t="s">
        <v>12</v>
      </c>
      <c r="E16" s="242"/>
      <c r="F16" s="242" t="s">
        <v>6</v>
      </c>
      <c r="G16" s="242" t="s">
        <v>7</v>
      </c>
      <c r="H16" s="245" t="s">
        <v>8</v>
      </c>
      <c r="I16" s="244"/>
      <c r="J16" s="244"/>
    </row>
    <row r="17" spans="1:14" x14ac:dyDescent="0.25">
      <c r="A17" s="249"/>
      <c r="B17" s="250"/>
      <c r="C17" s="250"/>
      <c r="D17" s="247"/>
      <c r="E17" s="247"/>
      <c r="F17" s="247"/>
      <c r="G17" s="247"/>
      <c r="H17" s="248"/>
      <c r="I17" s="244"/>
      <c r="J17" s="244"/>
    </row>
    <row r="18" spans="1:14" ht="15" customHeight="1" x14ac:dyDescent="0.25">
      <c r="A18" s="239"/>
      <c r="B18" s="241"/>
      <c r="C18" s="241"/>
      <c r="D18" s="243"/>
      <c r="E18" s="243"/>
      <c r="F18" s="243"/>
      <c r="G18" s="243"/>
      <c r="H18" s="246"/>
      <c r="I18" s="244"/>
      <c r="J18" s="244"/>
    </row>
    <row r="19" spans="1:14" x14ac:dyDescent="0.25">
      <c r="A19" s="6" t="s">
        <v>39</v>
      </c>
      <c r="B19" s="149">
        <v>1305</v>
      </c>
      <c r="C19" s="138"/>
      <c r="D19" s="299">
        <v>0</v>
      </c>
      <c r="E19" s="179"/>
      <c r="F19" s="13">
        <f t="shared" ref="F19:F20" si="1">D19*12*B19</f>
        <v>0</v>
      </c>
      <c r="G19" s="11">
        <v>0</v>
      </c>
      <c r="H19" s="13">
        <f t="shared" ref="H19:H21" si="2">F19*(1-G19)</f>
        <v>0</v>
      </c>
      <c r="I19" s="44"/>
      <c r="J19" s="3"/>
    </row>
    <row r="20" spans="1:14" x14ac:dyDescent="0.25">
      <c r="A20" s="6" t="s">
        <v>120</v>
      </c>
      <c r="B20" s="4">
        <v>1305</v>
      </c>
      <c r="C20" s="138"/>
      <c r="D20" s="299">
        <v>0</v>
      </c>
      <c r="E20" s="179"/>
      <c r="F20" s="13">
        <f t="shared" si="1"/>
        <v>0</v>
      </c>
      <c r="G20" s="11">
        <v>0</v>
      </c>
      <c r="H20" s="13">
        <f t="shared" si="2"/>
        <v>0</v>
      </c>
      <c r="I20" s="44"/>
      <c r="J20" s="3"/>
    </row>
    <row r="21" spans="1:14" x14ac:dyDescent="0.25">
      <c r="A21" s="6" t="s">
        <v>121</v>
      </c>
      <c r="B21" s="4">
        <v>317</v>
      </c>
      <c r="C21" s="138"/>
      <c r="D21" s="299">
        <v>0</v>
      </c>
      <c r="E21" s="179"/>
      <c r="F21" s="13">
        <f>D21*12*B21</f>
        <v>0</v>
      </c>
      <c r="G21" s="11">
        <v>0</v>
      </c>
      <c r="H21" s="13">
        <f t="shared" si="2"/>
        <v>0</v>
      </c>
    </row>
    <row r="22" spans="1:14" x14ac:dyDescent="0.25">
      <c r="A22" s="38" t="s">
        <v>9</v>
      </c>
      <c r="B22" s="40"/>
      <c r="C22" s="40"/>
      <c r="D22" s="40"/>
      <c r="E22" s="40"/>
      <c r="F22" s="40"/>
      <c r="G22" s="39"/>
      <c r="H22" s="23">
        <f>SUM(H19:H21)</f>
        <v>0</v>
      </c>
      <c r="I22" s="19"/>
    </row>
    <row r="23" spans="1:14" x14ac:dyDescent="0.25">
      <c r="A23" s="15"/>
      <c r="I23" s="19"/>
    </row>
    <row r="24" spans="1:14" x14ac:dyDescent="0.25">
      <c r="A24" s="236" t="s">
        <v>48</v>
      </c>
      <c r="B24" s="237"/>
      <c r="C24" s="237"/>
      <c r="D24" s="237"/>
      <c r="E24" s="10"/>
      <c r="F24" s="10"/>
      <c r="G24" s="10"/>
      <c r="H24" s="25">
        <f>H22+H14</f>
        <v>0</v>
      </c>
      <c r="I24" s="21"/>
    </row>
    <row r="25" spans="1:14" ht="22.5" customHeight="1" x14ac:dyDescent="0.25">
      <c r="A25" s="7"/>
      <c r="B25" s="7"/>
      <c r="C25" s="7"/>
      <c r="D25" s="7"/>
      <c r="E25" s="7"/>
      <c r="F25" s="7"/>
      <c r="G25" s="7"/>
      <c r="H25" s="26"/>
      <c r="I25" s="19"/>
    </row>
    <row r="26" spans="1:14" x14ac:dyDescent="0.25">
      <c r="A26" s="238" t="s">
        <v>81</v>
      </c>
      <c r="B26" s="240"/>
      <c r="C26" s="240"/>
      <c r="D26" s="242" t="s">
        <v>34</v>
      </c>
      <c r="E26" s="242"/>
      <c r="F26" s="20"/>
      <c r="G26" s="242" t="s">
        <v>7</v>
      </c>
      <c r="H26" s="245" t="s">
        <v>78</v>
      </c>
      <c r="I26" s="19"/>
      <c r="J26" s="19"/>
      <c r="K26" s="19"/>
      <c r="L26" s="19"/>
      <c r="M26" s="19"/>
      <c r="N26" s="19"/>
    </row>
    <row r="27" spans="1:14" x14ac:dyDescent="0.25">
      <c r="A27" s="239"/>
      <c r="B27" s="241"/>
      <c r="C27" s="241"/>
      <c r="D27" s="243"/>
      <c r="E27" s="243"/>
      <c r="F27" s="143"/>
      <c r="G27" s="243"/>
      <c r="H27" s="246"/>
      <c r="I27" s="19"/>
      <c r="J27" s="19"/>
      <c r="K27" s="19"/>
      <c r="L27" s="19"/>
      <c r="M27" s="19"/>
    </row>
    <row r="28" spans="1:14" x14ac:dyDescent="0.25">
      <c r="A28" s="180" t="s">
        <v>43</v>
      </c>
      <c r="B28" s="8"/>
      <c r="C28" s="140"/>
      <c r="D28" s="299">
        <v>0</v>
      </c>
      <c r="E28" s="193"/>
      <c r="F28" s="144"/>
      <c r="G28" s="5">
        <v>0</v>
      </c>
      <c r="H28" s="24">
        <f>D28*(1-G28)</f>
        <v>0</v>
      </c>
      <c r="I28" s="19"/>
      <c r="J28" s="19"/>
      <c r="K28" s="19"/>
      <c r="L28" s="19"/>
      <c r="M28" s="19"/>
    </row>
    <row r="29" spans="1:14" ht="15" customHeight="1" x14ac:dyDescent="0.25">
      <c r="A29" s="234" t="s">
        <v>44</v>
      </c>
      <c r="B29" s="235"/>
      <c r="C29" s="141"/>
      <c r="D29" s="142">
        <f>SUM(D28:D28)</f>
        <v>0</v>
      </c>
      <c r="E29" s="141"/>
      <c r="F29" s="141"/>
      <c r="G29" s="141"/>
      <c r="H29" s="27">
        <f>SUM(H28:H28)</f>
        <v>0</v>
      </c>
    </row>
    <row r="30" spans="1:14" x14ac:dyDescent="0.25">
      <c r="A30" s="7"/>
      <c r="B30" s="7"/>
      <c r="C30" s="7"/>
      <c r="D30" s="7"/>
      <c r="E30" s="7"/>
      <c r="F30" s="7"/>
      <c r="G30" s="7"/>
      <c r="H30" s="26"/>
    </row>
    <row r="31" spans="1:14" ht="22.5" customHeight="1" x14ac:dyDescent="0.25">
      <c r="A31" s="164" t="s">
        <v>47</v>
      </c>
      <c r="B31" s="165"/>
      <c r="C31" s="165"/>
      <c r="D31" s="165"/>
      <c r="E31" s="166"/>
      <c r="F31" s="168"/>
      <c r="G31" s="166"/>
      <c r="H31" s="167">
        <f>((H14+H22)*4)+H29</f>
        <v>0</v>
      </c>
    </row>
    <row r="32" spans="1:14" x14ac:dyDescent="0.25">
      <c r="A32" s="37"/>
      <c r="B32" s="147"/>
      <c r="C32" s="147"/>
      <c r="D32" s="147"/>
      <c r="E32" s="147"/>
      <c r="F32" s="147"/>
      <c r="G32" s="147"/>
      <c r="H32" s="148"/>
    </row>
    <row r="33" spans="1:3" x14ac:dyDescent="0.25">
      <c r="A33" s="31"/>
      <c r="B33" s="31"/>
      <c r="C33" s="30"/>
    </row>
    <row r="34" spans="1:3" x14ac:dyDescent="0.25">
      <c r="A34" s="31"/>
      <c r="B34" s="31"/>
      <c r="C34" s="30"/>
    </row>
    <row r="35" spans="1:3" x14ac:dyDescent="0.25">
      <c r="A35" s="31"/>
      <c r="B35" s="31"/>
      <c r="C35" s="30"/>
    </row>
    <row r="36" spans="1:3" x14ac:dyDescent="0.25">
      <c r="A36" s="31"/>
      <c r="B36" s="31"/>
      <c r="C36" s="30"/>
    </row>
    <row r="37" spans="1:3" x14ac:dyDescent="0.25">
      <c r="A37" s="31"/>
      <c r="B37" s="31"/>
      <c r="C37" s="30"/>
    </row>
    <row r="38" spans="1:3" x14ac:dyDescent="0.25">
      <c r="A38" s="31"/>
      <c r="B38" s="31"/>
      <c r="C38" s="30"/>
    </row>
    <row r="39" spans="1:3" x14ac:dyDescent="0.25">
      <c r="A39" s="31"/>
      <c r="B39" s="31"/>
      <c r="C39" s="30"/>
    </row>
    <row r="40" spans="1:3" x14ac:dyDescent="0.25">
      <c r="A40" s="31"/>
      <c r="B40" s="31"/>
      <c r="C40" s="30"/>
    </row>
    <row r="41" spans="1:3" x14ac:dyDescent="0.25">
      <c r="A41" s="31"/>
      <c r="B41" s="31"/>
      <c r="C41" s="30"/>
    </row>
    <row r="42" spans="1:3" x14ac:dyDescent="0.25">
      <c r="A42" s="31"/>
      <c r="B42" s="31"/>
      <c r="C42" s="30"/>
    </row>
    <row r="43" spans="1:3" x14ac:dyDescent="0.25">
      <c r="A43" s="31"/>
      <c r="B43" s="31"/>
      <c r="C43" s="30"/>
    </row>
    <row r="44" spans="1:3" x14ac:dyDescent="0.25">
      <c r="A44" s="31"/>
      <c r="B44" s="31"/>
      <c r="C44" s="30"/>
    </row>
    <row r="45" spans="1:3" x14ac:dyDescent="0.25">
      <c r="A45" s="31"/>
      <c r="B45" s="31"/>
      <c r="C45" s="30"/>
    </row>
    <row r="46" spans="1:3" x14ac:dyDescent="0.25">
      <c r="A46" s="31"/>
      <c r="B46" s="31"/>
      <c r="C46" s="30"/>
    </row>
    <row r="47" spans="1:3" x14ac:dyDescent="0.25">
      <c r="A47" s="31"/>
      <c r="B47" s="31"/>
      <c r="C47" s="30"/>
    </row>
    <row r="48" spans="1:3" x14ac:dyDescent="0.25">
      <c r="A48" s="31"/>
      <c r="B48" s="31"/>
      <c r="C48" s="30"/>
    </row>
    <row r="49" spans="1:3" x14ac:dyDescent="0.25">
      <c r="A49" s="31"/>
      <c r="B49" s="31"/>
      <c r="C49" s="30"/>
    </row>
    <row r="50" spans="1:3" x14ac:dyDescent="0.25">
      <c r="A50" s="31"/>
      <c r="B50" s="31"/>
      <c r="C50" s="30"/>
    </row>
    <row r="51" spans="1:3" x14ac:dyDescent="0.25">
      <c r="A51" s="31"/>
      <c r="B51" s="31"/>
      <c r="C51" s="30"/>
    </row>
    <row r="52" spans="1:3" x14ac:dyDescent="0.25">
      <c r="A52" s="31"/>
      <c r="B52" s="31"/>
      <c r="C52" s="30"/>
    </row>
    <row r="53" spans="1:3" x14ac:dyDescent="0.25">
      <c r="A53" s="31"/>
      <c r="B53" s="31"/>
      <c r="C53" s="30"/>
    </row>
    <row r="54" spans="1:3" x14ac:dyDescent="0.25">
      <c r="A54" s="31"/>
      <c r="B54" s="31"/>
      <c r="C54" s="30"/>
    </row>
    <row r="55" spans="1:3" x14ac:dyDescent="0.25">
      <c r="A55" s="31"/>
      <c r="B55" s="31"/>
      <c r="C55" s="30"/>
    </row>
    <row r="56" spans="1:3" x14ac:dyDescent="0.25">
      <c r="A56" s="31"/>
      <c r="B56" s="31"/>
      <c r="C56" s="30"/>
    </row>
    <row r="57" spans="1:3" x14ac:dyDescent="0.25">
      <c r="A57" s="31"/>
      <c r="B57" s="31"/>
      <c r="C57" s="30"/>
    </row>
    <row r="58" spans="1:3" x14ac:dyDescent="0.25">
      <c r="A58" s="31"/>
      <c r="B58" s="31"/>
      <c r="C58" s="30"/>
    </row>
    <row r="59" spans="1:3" x14ac:dyDescent="0.25">
      <c r="A59" s="31"/>
      <c r="B59" s="31"/>
      <c r="C59" s="30"/>
    </row>
    <row r="60" spans="1:3" x14ac:dyDescent="0.25">
      <c r="A60" s="31"/>
      <c r="B60" s="31"/>
      <c r="C60" s="30"/>
    </row>
    <row r="61" spans="1:3" x14ac:dyDescent="0.25">
      <c r="A61" s="31"/>
      <c r="B61" s="31"/>
      <c r="C61" s="30"/>
    </row>
    <row r="62" spans="1:3" x14ac:dyDescent="0.25">
      <c r="A62" s="31"/>
      <c r="B62" s="31"/>
      <c r="C62" s="30"/>
    </row>
    <row r="63" spans="1:3" x14ac:dyDescent="0.25">
      <c r="A63" s="31"/>
      <c r="B63" s="31"/>
      <c r="C63" s="30"/>
    </row>
    <row r="64" spans="1:3" x14ac:dyDescent="0.25">
      <c r="A64" s="31"/>
      <c r="B64" s="31"/>
      <c r="C64" s="30"/>
    </row>
    <row r="65" spans="1:3" x14ac:dyDescent="0.25">
      <c r="A65" s="31"/>
      <c r="B65" s="31"/>
      <c r="C65" s="30"/>
    </row>
    <row r="66" spans="1:3" x14ac:dyDescent="0.25">
      <c r="A66" s="31"/>
      <c r="B66" s="31"/>
      <c r="C66" s="30"/>
    </row>
    <row r="67" spans="1:3" x14ac:dyDescent="0.25">
      <c r="A67" s="31"/>
      <c r="B67" s="31"/>
      <c r="C67" s="30"/>
    </row>
    <row r="68" spans="1:3" x14ac:dyDescent="0.25">
      <c r="A68" s="31"/>
      <c r="B68" s="31"/>
      <c r="C68" s="30"/>
    </row>
    <row r="69" spans="1:3" x14ac:dyDescent="0.25">
      <c r="A69" s="31"/>
      <c r="B69" s="31"/>
      <c r="C69" s="30"/>
    </row>
    <row r="70" spans="1:3" x14ac:dyDescent="0.25">
      <c r="A70" s="31"/>
      <c r="B70" s="31"/>
      <c r="C70" s="30"/>
    </row>
    <row r="71" spans="1:3" x14ac:dyDescent="0.25">
      <c r="A71" s="31"/>
      <c r="B71" s="31"/>
      <c r="C71" s="30"/>
    </row>
    <row r="72" spans="1:3" x14ac:dyDescent="0.25">
      <c r="A72" s="31"/>
      <c r="B72" s="31"/>
      <c r="C72" s="30"/>
    </row>
    <row r="73" spans="1:3" x14ac:dyDescent="0.25">
      <c r="A73" s="31"/>
      <c r="B73" s="31"/>
      <c r="C73" s="30"/>
    </row>
    <row r="74" spans="1:3" x14ac:dyDescent="0.25">
      <c r="A74" s="31"/>
      <c r="B74" s="31"/>
      <c r="C74" s="30"/>
    </row>
    <row r="75" spans="1:3" x14ac:dyDescent="0.25">
      <c r="A75" s="31"/>
      <c r="B75" s="31"/>
      <c r="C75" s="30"/>
    </row>
    <row r="76" spans="1:3" x14ac:dyDescent="0.25">
      <c r="A76" s="31"/>
      <c r="B76" s="31"/>
      <c r="C76" s="30"/>
    </row>
    <row r="77" spans="1:3" x14ac:dyDescent="0.25">
      <c r="A77" s="31"/>
      <c r="B77" s="31"/>
      <c r="C77" s="30"/>
    </row>
  </sheetData>
  <sheetProtection algorithmName="SHA-512" hashValue="Iwl3j9j5+zEGXLRnYwy8stS1K/c1OyvTuQahz9LOvc3oPqEuappimUQzdL9EtsYGPiWOTeyt5H92vxJQPNMoSg==" saltValue="uDQhbWXBxJZQxZHL/yiBWw==" spinCount="100000" sheet="1" objects="1" scenarios="1"/>
  <sortState xmlns:xlrd2="http://schemas.microsoft.com/office/spreadsheetml/2017/richdata2" ref="A5:F20">
    <sortCondition descending="1" ref="C5:C20"/>
  </sortState>
  <mergeCells count="27">
    <mergeCell ref="H2:H4"/>
    <mergeCell ref="A16:A18"/>
    <mergeCell ref="B16:B18"/>
    <mergeCell ref="F2:F4"/>
    <mergeCell ref="G2:G4"/>
    <mergeCell ref="C16:C18"/>
    <mergeCell ref="D16:D18"/>
    <mergeCell ref="A2:A4"/>
    <mergeCell ref="B2:B4"/>
    <mergeCell ref="C2:C4"/>
    <mergeCell ref="D2:D4"/>
    <mergeCell ref="E2:E4"/>
    <mergeCell ref="I16:I18"/>
    <mergeCell ref="J16:J18"/>
    <mergeCell ref="E26:E27"/>
    <mergeCell ref="H26:H27"/>
    <mergeCell ref="E16:E18"/>
    <mergeCell ref="G26:G27"/>
    <mergeCell ref="F16:F18"/>
    <mergeCell ref="G16:G18"/>
    <mergeCell ref="H16:H18"/>
    <mergeCell ref="A29:B29"/>
    <mergeCell ref="A24:D24"/>
    <mergeCell ref="A26:A27"/>
    <mergeCell ref="B26:B27"/>
    <mergeCell ref="C26:C27"/>
    <mergeCell ref="D26:D27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>
    <pageSetUpPr fitToPage="1"/>
  </sheetPr>
  <dimension ref="A1:J29"/>
  <sheetViews>
    <sheetView zoomScaleNormal="100" workbookViewId="0">
      <selection activeCell="C8" sqref="C8"/>
    </sheetView>
  </sheetViews>
  <sheetFormatPr defaultColWidth="8.85546875" defaultRowHeight="15" x14ac:dyDescent="0.25"/>
  <cols>
    <col min="1" max="1" width="58.5703125" customWidth="1"/>
    <col min="2" max="5" width="12.42578125" style="1" customWidth="1"/>
    <col min="6" max="6" width="20.28515625" style="1" customWidth="1"/>
    <col min="7" max="7" width="12.7109375" style="185" customWidth="1"/>
    <col min="8" max="8" width="22" style="1" bestFit="1" customWidth="1"/>
    <col min="9" max="9" width="13.140625" bestFit="1" customWidth="1"/>
  </cols>
  <sheetData>
    <row r="1" spans="1:10" s="2" customFormat="1" ht="35.25" customHeight="1" x14ac:dyDescent="0.3">
      <c r="A1" s="182" t="s">
        <v>51</v>
      </c>
      <c r="B1" s="1"/>
      <c r="C1" s="1"/>
      <c r="D1" s="1"/>
      <c r="E1" s="1"/>
      <c r="F1" s="1"/>
      <c r="G1" s="185"/>
      <c r="H1" s="1"/>
    </row>
    <row r="2" spans="1:10" s="2" customFormat="1" ht="15" customHeight="1" x14ac:dyDescent="0.3">
      <c r="A2" s="238" t="s">
        <v>1</v>
      </c>
      <c r="B2" s="240" t="s">
        <v>2</v>
      </c>
      <c r="C2" s="242" t="s">
        <v>10</v>
      </c>
      <c r="D2" s="242" t="s">
        <v>4</v>
      </c>
      <c r="E2" s="242" t="s">
        <v>11</v>
      </c>
      <c r="F2" s="242" t="s">
        <v>6</v>
      </c>
      <c r="G2" s="242" t="s">
        <v>7</v>
      </c>
      <c r="H2" s="242" t="s">
        <v>8</v>
      </c>
    </row>
    <row r="3" spans="1:10" s="2" customFormat="1" ht="15" customHeight="1" x14ac:dyDescent="0.3">
      <c r="A3" s="249"/>
      <c r="B3" s="250"/>
      <c r="C3" s="247"/>
      <c r="D3" s="247"/>
      <c r="E3" s="247"/>
      <c r="F3" s="247"/>
      <c r="G3" s="247"/>
      <c r="H3" s="247"/>
    </row>
    <row r="4" spans="1:10" ht="15" customHeight="1" x14ac:dyDescent="0.25">
      <c r="A4" s="239"/>
      <c r="B4" s="241"/>
      <c r="C4" s="243"/>
      <c r="D4" s="243"/>
      <c r="E4" s="243"/>
      <c r="F4" s="243"/>
      <c r="G4" s="243"/>
      <c r="H4" s="243"/>
      <c r="I4" s="42"/>
      <c r="J4" s="42"/>
    </row>
    <row r="5" spans="1:10" x14ac:dyDescent="0.25">
      <c r="A5" s="28" t="s">
        <v>103</v>
      </c>
      <c r="B5" s="194" t="s">
        <v>49</v>
      </c>
      <c r="C5" s="41"/>
      <c r="D5" s="222" t="s">
        <v>93</v>
      </c>
      <c r="E5" s="222" t="s">
        <v>93</v>
      </c>
      <c r="F5" s="14">
        <v>0</v>
      </c>
      <c r="G5" s="192" t="s">
        <v>49</v>
      </c>
      <c r="H5" s="36">
        <f>F5</f>
        <v>0</v>
      </c>
      <c r="I5" s="42"/>
      <c r="J5" s="42"/>
    </row>
    <row r="6" spans="1:10" x14ac:dyDescent="0.25">
      <c r="A6" s="28" t="s">
        <v>104</v>
      </c>
      <c r="B6" s="194" t="s">
        <v>49</v>
      </c>
      <c r="C6" s="41"/>
      <c r="D6" s="222" t="s">
        <v>93</v>
      </c>
      <c r="E6" s="222" t="s">
        <v>93</v>
      </c>
      <c r="F6" s="14">
        <v>0</v>
      </c>
      <c r="G6" s="192" t="s">
        <v>49</v>
      </c>
      <c r="H6" s="36">
        <f t="shared" ref="H6:H9" si="0">F6</f>
        <v>0</v>
      </c>
      <c r="I6" s="42"/>
      <c r="J6" s="42"/>
    </row>
    <row r="7" spans="1:10" x14ac:dyDescent="0.25">
      <c r="A7" s="28" t="s">
        <v>95</v>
      </c>
      <c r="B7" s="194" t="s">
        <v>49</v>
      </c>
      <c r="C7" s="41"/>
      <c r="D7" s="222" t="s">
        <v>93</v>
      </c>
      <c r="E7" s="222" t="s">
        <v>93</v>
      </c>
      <c r="F7" s="14">
        <v>0</v>
      </c>
      <c r="G7" s="192" t="s">
        <v>49</v>
      </c>
      <c r="H7" s="36">
        <f t="shared" si="0"/>
        <v>0</v>
      </c>
      <c r="I7" s="42"/>
      <c r="J7" s="42"/>
    </row>
    <row r="8" spans="1:10" x14ac:dyDescent="0.25">
      <c r="A8" s="28" t="s">
        <v>54</v>
      </c>
      <c r="B8" s="194" t="s">
        <v>49</v>
      </c>
      <c r="C8" s="41"/>
      <c r="D8" s="222" t="s">
        <v>93</v>
      </c>
      <c r="E8" s="222" t="s">
        <v>93</v>
      </c>
      <c r="F8" s="14">
        <v>0</v>
      </c>
      <c r="G8" s="192" t="s">
        <v>49</v>
      </c>
      <c r="H8" s="36">
        <f t="shared" si="0"/>
        <v>0</v>
      </c>
      <c r="I8" s="42"/>
      <c r="J8" s="42"/>
    </row>
    <row r="9" spans="1:10" x14ac:dyDescent="0.25">
      <c r="A9" s="28" t="s">
        <v>96</v>
      </c>
      <c r="B9" s="194" t="s">
        <v>49</v>
      </c>
      <c r="C9" s="41"/>
      <c r="D9" s="222" t="s">
        <v>93</v>
      </c>
      <c r="E9" s="222" t="s">
        <v>93</v>
      </c>
      <c r="F9" s="14">
        <v>0</v>
      </c>
      <c r="G9" s="192" t="s">
        <v>49</v>
      </c>
      <c r="H9" s="36">
        <f t="shared" si="0"/>
        <v>0</v>
      </c>
      <c r="I9" s="42"/>
      <c r="J9" s="42"/>
    </row>
    <row r="10" spans="1:10" x14ac:dyDescent="0.25">
      <c r="A10" s="47" t="s">
        <v>45</v>
      </c>
      <c r="B10" s="48"/>
      <c r="C10" s="48"/>
      <c r="D10" s="48"/>
      <c r="E10" s="48"/>
      <c r="F10" s="48"/>
      <c r="G10" s="186"/>
      <c r="H10" s="137">
        <f>SUM(H5:H9)</f>
        <v>0</v>
      </c>
      <c r="I10" s="37"/>
    </row>
    <row r="11" spans="1:10" x14ac:dyDescent="0.25">
      <c r="A11" s="15"/>
      <c r="I11" s="37"/>
    </row>
    <row r="12" spans="1:10" ht="15" customHeight="1" x14ac:dyDescent="0.25">
      <c r="A12" s="238" t="s">
        <v>29</v>
      </c>
      <c r="B12" s="240" t="s">
        <v>2</v>
      </c>
      <c r="C12" s="240"/>
      <c r="D12" s="242" t="s">
        <v>12</v>
      </c>
      <c r="E12" s="242"/>
      <c r="F12" s="242" t="s">
        <v>6</v>
      </c>
      <c r="G12" s="242" t="s">
        <v>7</v>
      </c>
      <c r="H12" s="242" t="s">
        <v>8</v>
      </c>
      <c r="I12" s="46"/>
    </row>
    <row r="13" spans="1:10" x14ac:dyDescent="0.25">
      <c r="A13" s="249"/>
      <c r="B13" s="250"/>
      <c r="C13" s="250"/>
      <c r="D13" s="247"/>
      <c r="E13" s="247"/>
      <c r="F13" s="247"/>
      <c r="G13" s="247"/>
      <c r="H13" s="247"/>
      <c r="I13" s="37"/>
    </row>
    <row r="14" spans="1:10" ht="15" customHeight="1" x14ac:dyDescent="0.25">
      <c r="A14" s="239"/>
      <c r="B14" s="241"/>
      <c r="C14" s="241"/>
      <c r="D14" s="243"/>
      <c r="E14" s="243"/>
      <c r="F14" s="243"/>
      <c r="G14" s="247"/>
      <c r="H14" s="247"/>
    </row>
    <row r="15" spans="1:10" x14ac:dyDescent="0.25">
      <c r="A15" s="150" t="s">
        <v>52</v>
      </c>
      <c r="B15" s="29">
        <v>1</v>
      </c>
      <c r="C15" s="136"/>
      <c r="D15" s="12">
        <v>0</v>
      </c>
      <c r="E15" s="179"/>
      <c r="F15" s="13">
        <f t="shared" ref="F15:F18" si="1">B15*D15*12</f>
        <v>0</v>
      </c>
      <c r="G15" s="190">
        <v>0</v>
      </c>
      <c r="H15" s="36">
        <f t="shared" ref="H15:H18" si="2">F15*(1-G15)</f>
        <v>0</v>
      </c>
    </row>
    <row r="16" spans="1:10" x14ac:dyDescent="0.25">
      <c r="A16" s="150" t="s">
        <v>53</v>
      </c>
      <c r="B16" s="29">
        <v>1</v>
      </c>
      <c r="C16" s="136"/>
      <c r="D16" s="12">
        <v>0</v>
      </c>
      <c r="E16" s="179"/>
      <c r="F16" s="13">
        <f t="shared" si="1"/>
        <v>0</v>
      </c>
      <c r="G16" s="190">
        <v>0</v>
      </c>
      <c r="H16" s="36">
        <f t="shared" ref="H16" si="3">F16*(1-G16)</f>
        <v>0</v>
      </c>
    </row>
    <row r="17" spans="1:8" x14ac:dyDescent="0.25">
      <c r="A17" s="18" t="s">
        <v>35</v>
      </c>
      <c r="B17" s="29">
        <v>1</v>
      </c>
      <c r="C17" s="136"/>
      <c r="D17" s="12">
        <v>0</v>
      </c>
      <c r="E17" s="179"/>
      <c r="F17" s="13">
        <f t="shared" si="1"/>
        <v>0</v>
      </c>
      <c r="G17" s="190">
        <v>0</v>
      </c>
      <c r="H17" s="36">
        <f t="shared" si="2"/>
        <v>0</v>
      </c>
    </row>
    <row r="18" spans="1:8" x14ac:dyDescent="0.25">
      <c r="A18" s="18" t="s">
        <v>36</v>
      </c>
      <c r="B18" s="29">
        <v>4</v>
      </c>
      <c r="C18" s="136"/>
      <c r="D18" s="12">
        <v>0</v>
      </c>
      <c r="E18" s="179"/>
      <c r="F18" s="13">
        <f t="shared" si="1"/>
        <v>0</v>
      </c>
      <c r="G18" s="190">
        <v>0</v>
      </c>
      <c r="H18" s="36">
        <f t="shared" si="2"/>
        <v>0</v>
      </c>
    </row>
    <row r="19" spans="1:8" x14ac:dyDescent="0.25">
      <c r="A19" s="50" t="s">
        <v>9</v>
      </c>
      <c r="B19" s="48"/>
      <c r="C19" s="48"/>
      <c r="D19" s="48"/>
      <c r="E19" s="48"/>
      <c r="F19" s="48"/>
      <c r="G19" s="186"/>
      <c r="H19" s="23">
        <f>SUM(H15:H18)</f>
        <v>0</v>
      </c>
    </row>
    <row r="20" spans="1:8" x14ac:dyDescent="0.25">
      <c r="A20" s="51"/>
      <c r="B20" s="52"/>
      <c r="C20" s="52"/>
      <c r="D20" s="52"/>
      <c r="E20" s="52"/>
      <c r="F20" s="52"/>
      <c r="G20" s="187"/>
      <c r="H20" s="53"/>
    </row>
    <row r="21" spans="1:8" x14ac:dyDescent="0.25">
      <c r="A21" s="251" t="s">
        <v>81</v>
      </c>
      <c r="B21" s="240"/>
      <c r="C21" s="240"/>
      <c r="D21" s="240"/>
      <c r="E21" s="240"/>
      <c r="F21" s="242" t="s">
        <v>80</v>
      </c>
      <c r="G21" s="242" t="s">
        <v>7</v>
      </c>
      <c r="H21" s="242" t="s">
        <v>79</v>
      </c>
    </row>
    <row r="22" spans="1:8" x14ac:dyDescent="0.25">
      <c r="A22" s="252"/>
      <c r="B22" s="250"/>
      <c r="C22" s="250"/>
      <c r="D22" s="250"/>
      <c r="E22" s="250"/>
      <c r="F22" s="247"/>
      <c r="G22" s="247"/>
      <c r="H22" s="247"/>
    </row>
    <row r="23" spans="1:8" ht="6" customHeight="1" x14ac:dyDescent="0.25">
      <c r="A23" s="253"/>
      <c r="B23" s="241"/>
      <c r="C23" s="241"/>
      <c r="D23" s="241"/>
      <c r="E23" s="241"/>
      <c r="F23" s="243"/>
      <c r="G23" s="243"/>
      <c r="H23" s="243"/>
    </row>
    <row r="24" spans="1:8" x14ac:dyDescent="0.25">
      <c r="A24" s="180" t="s">
        <v>43</v>
      </c>
      <c r="B24" s="223">
        <v>1</v>
      </c>
      <c r="C24" s="8"/>
      <c r="D24" s="12">
        <v>0</v>
      </c>
      <c r="E24" s="8"/>
      <c r="F24" s="13">
        <f t="shared" ref="F24" si="4">B24*D24*12</f>
        <v>0</v>
      </c>
      <c r="G24" s="190">
        <v>0</v>
      </c>
      <c r="H24" s="36">
        <f t="shared" ref="H24" si="5">F24*(1-G24)</f>
        <v>0</v>
      </c>
    </row>
    <row r="25" spans="1:8" x14ac:dyDescent="0.25">
      <c r="A25" s="47" t="s">
        <v>44</v>
      </c>
      <c r="B25" s="48"/>
      <c r="C25" s="48"/>
      <c r="D25" s="48"/>
      <c r="E25" s="49"/>
      <c r="F25" s="9"/>
      <c r="G25" s="188"/>
      <c r="H25" s="9">
        <f>SUM(H24:H24)</f>
        <v>0</v>
      </c>
    </row>
    <row r="27" spans="1:8" ht="27.75" customHeight="1" x14ac:dyDescent="0.25">
      <c r="A27" s="164" t="s">
        <v>47</v>
      </c>
      <c r="B27" s="165"/>
      <c r="C27" s="165"/>
      <c r="D27" s="165"/>
      <c r="E27" s="166"/>
      <c r="F27" s="169"/>
      <c r="G27" s="191"/>
      <c r="H27" s="170">
        <f>((H10+H19)*4)+H25</f>
        <v>0</v>
      </c>
    </row>
    <row r="29" spans="1:8" x14ac:dyDescent="0.25">
      <c r="B29"/>
      <c r="C29"/>
      <c r="D29"/>
      <c r="E29"/>
      <c r="F29"/>
      <c r="G29" s="189"/>
      <c r="H29"/>
    </row>
  </sheetData>
  <sheetProtection algorithmName="SHA-512" hashValue="3NjQIjl7ajBgFhF/yREL7pPxb73jypSZqMLY27n6Kg5l/J8bi7TB+OngcdpS0Jj9V6ZchKAvu65dHnLr7JaVDQ==" saltValue="jM+73vQ4aJd/Lfdm8gzMyA==" spinCount="100000" sheet="1" objects="1" scenarios="1"/>
  <sortState xmlns:xlrd2="http://schemas.microsoft.com/office/spreadsheetml/2017/richdata2" ref="A5:G13">
    <sortCondition descending="1" ref="C5:C13"/>
  </sortState>
  <mergeCells count="24">
    <mergeCell ref="G21:G23"/>
    <mergeCell ref="H21:H23"/>
    <mergeCell ref="G2:G4"/>
    <mergeCell ref="H2:H4"/>
    <mergeCell ref="F12:F14"/>
    <mergeCell ref="G12:G14"/>
    <mergeCell ref="H12:H14"/>
    <mergeCell ref="A2:A4"/>
    <mergeCell ref="B2:B4"/>
    <mergeCell ref="C2:C4"/>
    <mergeCell ref="D2:D4"/>
    <mergeCell ref="F2:F4"/>
    <mergeCell ref="E2:E4"/>
    <mergeCell ref="A12:A14"/>
    <mergeCell ref="B12:B14"/>
    <mergeCell ref="C12:C14"/>
    <mergeCell ref="D12:D14"/>
    <mergeCell ref="F21:F23"/>
    <mergeCell ref="A21:A23"/>
    <mergeCell ref="B21:B23"/>
    <mergeCell ref="C21:C23"/>
    <mergeCell ref="D21:D23"/>
    <mergeCell ref="E21:E23"/>
    <mergeCell ref="E12:E1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">
    <pageSetUpPr fitToPage="1"/>
  </sheetPr>
  <dimension ref="A1:S52"/>
  <sheetViews>
    <sheetView zoomScaleNormal="100" zoomScalePageLayoutView="90" workbookViewId="0">
      <selection activeCell="B9" sqref="B9"/>
    </sheetView>
  </sheetViews>
  <sheetFormatPr defaultColWidth="9.140625" defaultRowHeight="14.25" x14ac:dyDescent="0.2"/>
  <cols>
    <col min="1" max="1" width="67.42578125" style="62" customWidth="1"/>
    <col min="2" max="2" width="9.42578125" style="129" customWidth="1"/>
    <col min="3" max="3" width="25.42578125" style="130" customWidth="1"/>
    <col min="4" max="4" width="17.85546875" style="131" customWidth="1"/>
    <col min="5" max="5" width="14" style="131" customWidth="1"/>
    <col min="6" max="6" width="15.7109375" style="131" customWidth="1"/>
    <col min="7" max="7" width="13.85546875" style="62" customWidth="1"/>
    <col min="8" max="8" width="16.42578125" style="131" customWidth="1"/>
    <col min="9" max="9" width="14" style="131" customWidth="1"/>
    <col min="10" max="10" width="18.42578125" style="131" customWidth="1"/>
    <col min="11" max="11" width="10.140625" style="62" customWidth="1"/>
    <col min="12" max="12" width="19.28515625" style="131" customWidth="1"/>
    <col min="13" max="13" width="13" style="62" customWidth="1"/>
    <col min="14" max="14" width="19.7109375" style="62" customWidth="1"/>
    <col min="15" max="19" width="13" style="62" customWidth="1"/>
    <col min="20" max="16384" width="9.140625" style="62"/>
  </cols>
  <sheetData>
    <row r="1" spans="1:19" s="58" customFormat="1" ht="18" x14ac:dyDescent="0.25">
      <c r="A1" s="54" t="s">
        <v>55</v>
      </c>
      <c r="B1" s="55"/>
      <c r="C1" s="56"/>
      <c r="D1" s="57"/>
      <c r="E1" s="57"/>
      <c r="F1" s="57"/>
      <c r="H1" s="57"/>
      <c r="I1" s="57"/>
      <c r="J1" s="57"/>
      <c r="L1" s="57"/>
      <c r="M1"/>
      <c r="N1"/>
      <c r="O1"/>
      <c r="P1"/>
      <c r="Q1"/>
      <c r="R1"/>
      <c r="S1"/>
    </row>
    <row r="2" spans="1:19" s="58" customFormat="1" ht="18.75" thickBot="1" x14ac:dyDescent="0.3">
      <c r="A2" s="54"/>
      <c r="B2" s="55"/>
      <c r="C2" s="56"/>
      <c r="D2" s="57"/>
      <c r="E2" s="57"/>
      <c r="F2" s="57"/>
      <c r="H2" s="57"/>
      <c r="I2" s="57"/>
      <c r="J2" s="57"/>
      <c r="L2" s="57"/>
      <c r="M2"/>
      <c r="N2"/>
      <c r="O2"/>
      <c r="P2"/>
      <c r="Q2"/>
      <c r="R2"/>
      <c r="S2"/>
    </row>
    <row r="3" spans="1:19" ht="24" customHeight="1" x14ac:dyDescent="0.3">
      <c r="A3" s="59"/>
      <c r="B3" s="60"/>
      <c r="C3" s="61"/>
      <c r="D3" s="287" t="s">
        <v>83</v>
      </c>
      <c r="E3" s="288"/>
      <c r="F3" s="288"/>
      <c r="G3" s="288"/>
      <c r="H3" s="289"/>
      <c r="I3" s="287" t="s">
        <v>82</v>
      </c>
      <c r="J3" s="288"/>
      <c r="K3" s="288"/>
      <c r="L3" s="290"/>
      <c r="M3"/>
      <c r="N3"/>
      <c r="O3"/>
      <c r="P3"/>
      <c r="Q3"/>
      <c r="R3"/>
      <c r="S3"/>
    </row>
    <row r="4" spans="1:19" ht="24" customHeight="1" x14ac:dyDescent="0.25">
      <c r="A4" s="272" t="s">
        <v>56</v>
      </c>
      <c r="B4" s="275" t="s">
        <v>2</v>
      </c>
      <c r="C4" s="63"/>
      <c r="D4" s="278" t="s">
        <v>15</v>
      </c>
      <c r="E4" s="280" t="s">
        <v>16</v>
      </c>
      <c r="F4" s="282" t="s">
        <v>17</v>
      </c>
      <c r="G4" s="291" t="s">
        <v>7</v>
      </c>
      <c r="H4" s="293" t="s">
        <v>13</v>
      </c>
      <c r="I4" s="295" t="s">
        <v>18</v>
      </c>
      <c r="J4" s="297" t="s">
        <v>6</v>
      </c>
      <c r="K4" s="298" t="s">
        <v>7</v>
      </c>
      <c r="L4" s="297" t="s">
        <v>8</v>
      </c>
      <c r="M4"/>
      <c r="N4"/>
      <c r="O4"/>
      <c r="P4"/>
      <c r="Q4"/>
      <c r="R4"/>
      <c r="S4"/>
    </row>
    <row r="5" spans="1:19" ht="14.25" customHeight="1" x14ac:dyDescent="0.25">
      <c r="A5" s="273"/>
      <c r="B5" s="276"/>
      <c r="C5" s="64" t="s">
        <v>19</v>
      </c>
      <c r="D5" s="278"/>
      <c r="E5" s="280"/>
      <c r="F5" s="282"/>
      <c r="G5" s="291"/>
      <c r="H5" s="293"/>
      <c r="I5" s="278"/>
      <c r="J5" s="282"/>
      <c r="K5" s="291"/>
      <c r="L5" s="282"/>
      <c r="M5"/>
      <c r="N5"/>
      <c r="O5"/>
      <c r="P5"/>
      <c r="Q5"/>
      <c r="R5"/>
      <c r="S5"/>
    </row>
    <row r="6" spans="1:19" ht="15" customHeight="1" x14ac:dyDescent="0.25">
      <c r="A6" s="274"/>
      <c r="B6" s="277"/>
      <c r="C6" s="65"/>
      <c r="D6" s="279"/>
      <c r="E6" s="281"/>
      <c r="F6" s="283"/>
      <c r="G6" s="292"/>
      <c r="H6" s="294"/>
      <c r="I6" s="296"/>
      <c r="J6" s="283"/>
      <c r="K6" s="292"/>
      <c r="L6" s="283"/>
      <c r="M6"/>
      <c r="N6"/>
      <c r="O6"/>
      <c r="P6"/>
      <c r="Q6"/>
      <c r="R6"/>
      <c r="S6"/>
    </row>
    <row r="7" spans="1:19" s="203" customFormat="1" ht="24" customHeight="1" x14ac:dyDescent="0.25">
      <c r="A7" s="195" t="s">
        <v>105</v>
      </c>
      <c r="B7" s="67"/>
      <c r="C7" s="68"/>
      <c r="D7" s="69"/>
      <c r="E7" s="70"/>
      <c r="F7" s="70"/>
      <c r="G7" s="172"/>
      <c r="H7" s="72"/>
      <c r="I7" s="69"/>
      <c r="J7" s="70"/>
      <c r="K7" s="172"/>
      <c r="L7" s="175"/>
      <c r="M7" s="211"/>
      <c r="N7" s="211"/>
      <c r="O7" s="211"/>
      <c r="P7" s="211"/>
      <c r="Q7" s="211"/>
      <c r="R7" s="211"/>
      <c r="S7" s="211"/>
    </row>
    <row r="8" spans="1:19" ht="16.5" customHeight="1" x14ac:dyDescent="0.25">
      <c r="A8" s="145" t="s">
        <v>57</v>
      </c>
      <c r="B8" s="73">
        <v>1450</v>
      </c>
      <c r="C8" s="146" t="s">
        <v>20</v>
      </c>
      <c r="D8" s="134">
        <v>0</v>
      </c>
      <c r="E8" s="75">
        <v>0</v>
      </c>
      <c r="F8" s="76">
        <f>(E8*B8)+(B8*D8)</f>
        <v>0</v>
      </c>
      <c r="G8" s="77">
        <v>0</v>
      </c>
      <c r="H8" s="78">
        <f>(1-G8)*F8</f>
        <v>0</v>
      </c>
      <c r="I8" s="74">
        <v>0</v>
      </c>
      <c r="J8" s="76">
        <f>12*B8*I8</f>
        <v>0</v>
      </c>
      <c r="K8" s="77">
        <v>0</v>
      </c>
      <c r="L8" s="76">
        <f>(1-K8)*J8</f>
        <v>0</v>
      </c>
      <c r="M8"/>
      <c r="N8"/>
      <c r="O8"/>
      <c r="P8"/>
      <c r="Q8"/>
      <c r="R8"/>
      <c r="S8"/>
    </row>
    <row r="9" spans="1:19" ht="15" x14ac:dyDescent="0.25">
      <c r="A9" s="145" t="s">
        <v>59</v>
      </c>
      <c r="B9" s="73">
        <v>63</v>
      </c>
      <c r="C9" s="146" t="s">
        <v>20</v>
      </c>
      <c r="D9" s="134">
        <v>0</v>
      </c>
      <c r="E9" s="75">
        <v>0</v>
      </c>
      <c r="F9" s="76">
        <f>(E9*B9)+(B9*D9)</f>
        <v>0</v>
      </c>
      <c r="G9" s="77">
        <v>0</v>
      </c>
      <c r="H9" s="78">
        <f>(1-G9)*F9</f>
        <v>0</v>
      </c>
      <c r="I9" s="74">
        <v>0</v>
      </c>
      <c r="J9" s="76">
        <f>12*B9*I9</f>
        <v>0</v>
      </c>
      <c r="K9" s="77">
        <v>0</v>
      </c>
      <c r="L9" s="76">
        <f t="shared" ref="L9:L12" si="0">(1-K9)*J9</f>
        <v>0</v>
      </c>
      <c r="M9"/>
      <c r="N9"/>
      <c r="O9"/>
      <c r="P9"/>
      <c r="Q9"/>
      <c r="R9"/>
      <c r="S9"/>
    </row>
    <row r="10" spans="1:19" ht="15" x14ac:dyDescent="0.25">
      <c r="A10" s="145" t="s">
        <v>58</v>
      </c>
      <c r="B10" s="73">
        <v>3</v>
      </c>
      <c r="C10" s="146" t="s">
        <v>20</v>
      </c>
      <c r="D10" s="134">
        <v>0</v>
      </c>
      <c r="E10" s="75">
        <v>0</v>
      </c>
      <c r="F10" s="76">
        <f>(E10*B10)+(B10*D10)</f>
        <v>0</v>
      </c>
      <c r="G10" s="77">
        <v>0</v>
      </c>
      <c r="H10" s="78">
        <f>(1-G10)*F10</f>
        <v>0</v>
      </c>
      <c r="I10" s="74">
        <v>0</v>
      </c>
      <c r="J10" s="76">
        <f>12*B10*I10</f>
        <v>0</v>
      </c>
      <c r="K10" s="77">
        <v>0</v>
      </c>
      <c r="L10" s="76">
        <f t="shared" si="0"/>
        <v>0</v>
      </c>
      <c r="M10"/>
      <c r="N10"/>
      <c r="O10"/>
      <c r="P10"/>
      <c r="Q10"/>
      <c r="R10"/>
      <c r="S10"/>
    </row>
    <row r="11" spans="1:19" ht="15" x14ac:dyDescent="0.25">
      <c r="A11" s="145" t="s">
        <v>60</v>
      </c>
      <c r="B11" s="73">
        <v>130</v>
      </c>
      <c r="C11" s="146" t="s">
        <v>20</v>
      </c>
      <c r="D11" s="134">
        <v>0</v>
      </c>
      <c r="E11" s="75">
        <v>0</v>
      </c>
      <c r="F11" s="76">
        <f>(E11*B11)+(B11*D11)</f>
        <v>0</v>
      </c>
      <c r="G11" s="77">
        <v>0</v>
      </c>
      <c r="H11" s="78">
        <f>(1-G11)*F11</f>
        <v>0</v>
      </c>
      <c r="I11" s="74">
        <v>0</v>
      </c>
      <c r="J11" s="76">
        <f>12*B11*I11</f>
        <v>0</v>
      </c>
      <c r="K11" s="77">
        <v>0</v>
      </c>
      <c r="L11" s="76">
        <f t="shared" si="0"/>
        <v>0</v>
      </c>
      <c r="M11"/>
      <c r="N11"/>
      <c r="O11"/>
      <c r="P11"/>
      <c r="Q11"/>
      <c r="R11"/>
      <c r="S11"/>
    </row>
    <row r="12" spans="1:19" ht="15" x14ac:dyDescent="0.25">
      <c r="A12" s="145" t="s">
        <v>118</v>
      </c>
      <c r="B12" s="73">
        <v>5</v>
      </c>
      <c r="C12" s="146" t="s">
        <v>20</v>
      </c>
      <c r="D12" s="134">
        <v>0</v>
      </c>
      <c r="E12" s="75">
        <v>0</v>
      </c>
      <c r="F12" s="76">
        <f>(E12*B12)+(B12*D12)</f>
        <v>0</v>
      </c>
      <c r="G12" s="77">
        <v>0</v>
      </c>
      <c r="H12" s="78">
        <f>(1-G12)*F12</f>
        <v>0</v>
      </c>
      <c r="I12" s="74">
        <v>0</v>
      </c>
      <c r="J12" s="76">
        <f>12*B12*I12</f>
        <v>0</v>
      </c>
      <c r="K12" s="77">
        <v>0</v>
      </c>
      <c r="L12" s="76">
        <f t="shared" si="0"/>
        <v>0</v>
      </c>
      <c r="M12"/>
      <c r="N12"/>
      <c r="O12"/>
      <c r="P12"/>
      <c r="Q12"/>
      <c r="R12"/>
      <c r="S12"/>
    </row>
    <row r="13" spans="1:19" ht="23.25" customHeight="1" x14ac:dyDescent="0.25">
      <c r="A13" s="79" t="s">
        <v>21</v>
      </c>
      <c r="B13" s="80"/>
      <c r="C13" s="81"/>
      <c r="D13" s="82"/>
      <c r="E13" s="83"/>
      <c r="F13" s="84"/>
      <c r="G13" s="85"/>
      <c r="H13" s="86"/>
      <c r="I13" s="82"/>
      <c r="J13" s="84"/>
      <c r="K13" s="85"/>
      <c r="L13" s="176"/>
      <c r="M13"/>
      <c r="N13"/>
      <c r="O13"/>
      <c r="P13"/>
      <c r="Q13"/>
      <c r="R13"/>
      <c r="S13"/>
    </row>
    <row r="14" spans="1:19" ht="15" customHeight="1" x14ac:dyDescent="0.25">
      <c r="A14" s="88" t="s">
        <v>76</v>
      </c>
      <c r="B14" s="87">
        <v>1</v>
      </c>
      <c r="C14" s="139" t="s">
        <v>112</v>
      </c>
      <c r="D14" s="134">
        <v>0</v>
      </c>
      <c r="E14" s="75">
        <v>0</v>
      </c>
      <c r="F14" s="76">
        <f>B14*D14+B14*E14</f>
        <v>0</v>
      </c>
      <c r="G14" s="77">
        <v>0</v>
      </c>
      <c r="H14" s="78">
        <f>(1-G14)*F14</f>
        <v>0</v>
      </c>
      <c r="I14" s="74">
        <v>0</v>
      </c>
      <c r="J14" s="89">
        <f>B14*I14*12</f>
        <v>0</v>
      </c>
      <c r="K14" s="77">
        <v>0</v>
      </c>
      <c r="L14" s="76">
        <f>(1-K14)*J14</f>
        <v>0</v>
      </c>
      <c r="M14"/>
      <c r="N14"/>
      <c r="O14"/>
      <c r="P14"/>
      <c r="Q14"/>
      <c r="R14"/>
      <c r="S14"/>
    </row>
    <row r="15" spans="1:19" ht="15" customHeight="1" x14ac:dyDescent="0.25">
      <c r="A15" s="151" t="s">
        <v>77</v>
      </c>
      <c r="B15" s="152">
        <v>1305</v>
      </c>
      <c r="C15" s="139" t="s">
        <v>112</v>
      </c>
      <c r="D15" s="134">
        <v>0</v>
      </c>
      <c r="E15" s="75">
        <v>0</v>
      </c>
      <c r="F15" s="76">
        <f>B15*D15+B15*E15</f>
        <v>0</v>
      </c>
      <c r="G15" s="77">
        <v>0</v>
      </c>
      <c r="H15" s="78">
        <f>(1-G15)*F15</f>
        <v>0</v>
      </c>
      <c r="I15" s="74">
        <v>0</v>
      </c>
      <c r="J15" s="89">
        <f>B15*I15*12</f>
        <v>0</v>
      </c>
      <c r="K15" s="77">
        <v>0</v>
      </c>
      <c r="L15" s="76">
        <f>(1-K15)*J15</f>
        <v>0</v>
      </c>
      <c r="M15"/>
      <c r="N15"/>
      <c r="O15"/>
      <c r="P15"/>
      <c r="Q15"/>
      <c r="R15"/>
      <c r="S15"/>
    </row>
    <row r="16" spans="1:19" ht="21.75" customHeight="1" x14ac:dyDescent="0.25">
      <c r="A16" s="79" t="s">
        <v>22</v>
      </c>
      <c r="B16" s="80"/>
      <c r="C16" s="81"/>
      <c r="D16" s="69"/>
      <c r="E16" s="70"/>
      <c r="F16" s="90"/>
      <c r="G16" s="71"/>
      <c r="H16" s="91"/>
      <c r="I16" s="69"/>
      <c r="J16" s="90"/>
      <c r="K16" s="92"/>
      <c r="L16" s="177"/>
      <c r="M16"/>
      <c r="N16"/>
      <c r="O16"/>
      <c r="P16"/>
      <c r="Q16"/>
      <c r="R16"/>
      <c r="S16"/>
    </row>
    <row r="17" spans="1:18" ht="15" customHeight="1" x14ac:dyDescent="0.2">
      <c r="A17" s="93" t="s">
        <v>23</v>
      </c>
      <c r="B17" s="94">
        <v>2</v>
      </c>
      <c r="C17" s="95" t="s">
        <v>24</v>
      </c>
      <c r="D17" s="74">
        <v>0</v>
      </c>
      <c r="E17" s="75">
        <v>0</v>
      </c>
      <c r="F17" s="96">
        <f>B17*D17+B17*E17</f>
        <v>0</v>
      </c>
      <c r="G17" s="77">
        <v>0</v>
      </c>
      <c r="H17" s="78">
        <f>(1-G17)*F17</f>
        <v>0</v>
      </c>
      <c r="I17" s="97"/>
      <c r="J17" s="98"/>
      <c r="K17" s="99"/>
      <c r="L17" s="178"/>
    </row>
    <row r="18" spans="1:18" ht="15" customHeight="1" x14ac:dyDescent="0.2">
      <c r="A18" s="88" t="s">
        <v>25</v>
      </c>
      <c r="B18" s="100">
        <v>2</v>
      </c>
      <c r="C18" s="101" t="s">
        <v>24</v>
      </c>
      <c r="D18" s="74">
        <v>0</v>
      </c>
      <c r="E18" s="75">
        <v>0</v>
      </c>
      <c r="F18" s="76">
        <f>B18*D18+B18*E18</f>
        <v>0</v>
      </c>
      <c r="G18" s="77">
        <v>0</v>
      </c>
      <c r="H18" s="78">
        <f>(1-G18)*F18</f>
        <v>0</v>
      </c>
      <c r="I18" s="97"/>
      <c r="J18" s="98"/>
      <c r="K18" s="99"/>
      <c r="L18" s="178"/>
    </row>
    <row r="19" spans="1:18" ht="15" customHeight="1" x14ac:dyDescent="0.2">
      <c r="A19" s="88" t="s">
        <v>62</v>
      </c>
      <c r="B19" s="100">
        <v>1</v>
      </c>
      <c r="C19" s="102" t="s">
        <v>112</v>
      </c>
      <c r="D19" s="74">
        <v>0</v>
      </c>
      <c r="E19" s="75">
        <v>0</v>
      </c>
      <c r="F19" s="76">
        <f>B19*D19+B19*E19</f>
        <v>0</v>
      </c>
      <c r="G19" s="77">
        <v>0</v>
      </c>
      <c r="H19" s="78">
        <f>(1-G19)*F19</f>
        <v>0</v>
      </c>
      <c r="I19" s="97"/>
      <c r="J19" s="98"/>
      <c r="K19" s="99"/>
      <c r="L19" s="178"/>
    </row>
    <row r="20" spans="1:18" x14ac:dyDescent="0.2">
      <c r="A20" s="151" t="s">
        <v>37</v>
      </c>
      <c r="B20" s="100">
        <v>1</v>
      </c>
      <c r="C20" s="102" t="s">
        <v>112</v>
      </c>
      <c r="D20" s="74">
        <v>0</v>
      </c>
      <c r="E20" s="75">
        <v>0</v>
      </c>
      <c r="F20" s="76">
        <f>B20*D20+B20*E20</f>
        <v>0</v>
      </c>
      <c r="G20" s="77">
        <v>0</v>
      </c>
      <c r="H20" s="78">
        <f>(1-G20)*F20</f>
        <v>0</v>
      </c>
      <c r="I20" s="97"/>
      <c r="J20" s="98"/>
      <c r="K20" s="99"/>
      <c r="L20" s="178"/>
    </row>
    <row r="21" spans="1:18" ht="20.25" customHeight="1" x14ac:dyDescent="0.2">
      <c r="A21" s="66" t="s">
        <v>26</v>
      </c>
      <c r="B21" s="67"/>
      <c r="C21" s="68"/>
      <c r="D21" s="69"/>
      <c r="E21" s="70"/>
      <c r="F21" s="90"/>
      <c r="G21" s="71"/>
      <c r="H21" s="91"/>
      <c r="I21" s="69"/>
      <c r="J21" s="90"/>
      <c r="K21" s="92"/>
      <c r="L21" s="177"/>
    </row>
    <row r="22" spans="1:18" ht="16.5" customHeight="1" x14ac:dyDescent="0.2">
      <c r="A22" s="88" t="s">
        <v>90</v>
      </c>
      <c r="B22" s="128">
        <v>1</v>
      </c>
      <c r="C22" s="209" t="s">
        <v>112</v>
      </c>
      <c r="D22" s="103"/>
      <c r="E22" s="74">
        <v>0</v>
      </c>
      <c r="F22" s="96">
        <f>E22</f>
        <v>0</v>
      </c>
      <c r="G22" s="77">
        <v>0</v>
      </c>
      <c r="H22" s="78">
        <f>(1-G22)*F22</f>
        <v>0</v>
      </c>
      <c r="I22" s="97"/>
      <c r="J22" s="98"/>
      <c r="K22" s="99"/>
      <c r="L22" s="178"/>
    </row>
    <row r="23" spans="1:18" ht="21" customHeight="1" x14ac:dyDescent="0.2">
      <c r="A23" s="66" t="s">
        <v>27</v>
      </c>
      <c r="B23" s="67"/>
      <c r="C23" s="68"/>
      <c r="D23" s="69"/>
      <c r="E23" s="70"/>
      <c r="F23" s="90"/>
      <c r="G23" s="71"/>
      <c r="H23" s="91"/>
      <c r="I23" s="69"/>
      <c r="J23" s="90"/>
      <c r="K23" s="104"/>
      <c r="L23" s="177"/>
    </row>
    <row r="24" spans="1:18" ht="15" customHeight="1" x14ac:dyDescent="0.2">
      <c r="A24" s="88" t="s">
        <v>88</v>
      </c>
      <c r="B24" s="128">
        <v>1</v>
      </c>
      <c r="C24" s="209" t="s">
        <v>75</v>
      </c>
      <c r="D24" s="105"/>
      <c r="E24" s="74">
        <v>0</v>
      </c>
      <c r="F24" s="96">
        <f>E24</f>
        <v>0</v>
      </c>
      <c r="G24" s="77">
        <v>0</v>
      </c>
      <c r="H24" s="78">
        <f>(1-G24)*F24</f>
        <v>0</v>
      </c>
      <c r="I24" s="74">
        <v>0</v>
      </c>
      <c r="J24" s="89">
        <f>B24*I24*12</f>
        <v>0</v>
      </c>
      <c r="K24" s="77">
        <v>0</v>
      </c>
      <c r="L24" s="76">
        <f t="shared" ref="L24" si="1">(1-K24)*J24</f>
        <v>0</v>
      </c>
    </row>
    <row r="25" spans="1:18" s="108" customFormat="1" ht="21" customHeight="1" x14ac:dyDescent="0.25">
      <c r="A25" s="66" t="s">
        <v>28</v>
      </c>
      <c r="B25" s="67"/>
      <c r="C25" s="68"/>
      <c r="D25" s="69"/>
      <c r="E25" s="70"/>
      <c r="F25" s="90"/>
      <c r="G25" s="71"/>
      <c r="H25" s="91"/>
      <c r="I25" s="69"/>
      <c r="J25" s="90"/>
      <c r="K25" s="92"/>
      <c r="L25" s="177"/>
      <c r="M25" s="106"/>
      <c r="N25" s="106"/>
      <c r="O25" s="106"/>
      <c r="P25" s="106"/>
      <c r="Q25" s="106"/>
      <c r="R25" s="107"/>
    </row>
    <row r="26" spans="1:18" x14ac:dyDescent="0.2">
      <c r="A26" s="109" t="s">
        <v>84</v>
      </c>
      <c r="B26" s="208">
        <v>1</v>
      </c>
      <c r="C26" s="210" t="s">
        <v>112</v>
      </c>
      <c r="D26" s="74">
        <v>0</v>
      </c>
      <c r="E26" s="75">
        <v>0</v>
      </c>
      <c r="F26" s="96">
        <f>B26*D26+B26*E26</f>
        <v>0</v>
      </c>
      <c r="G26" s="77">
        <v>0</v>
      </c>
      <c r="H26" s="78">
        <f>(1-G26)*F26</f>
        <v>0</v>
      </c>
      <c r="I26" s="74">
        <v>0</v>
      </c>
      <c r="J26" s="89">
        <f>B26*I26*12</f>
        <v>0</v>
      </c>
      <c r="K26" s="77">
        <v>0</v>
      </c>
      <c r="L26" s="76">
        <f t="shared" ref="L26:L29" si="2">(1-K26)*J26</f>
        <v>0</v>
      </c>
      <c r="M26" s="106"/>
      <c r="N26" s="106"/>
      <c r="O26" s="106"/>
      <c r="P26" s="106"/>
      <c r="Q26" s="106"/>
      <c r="R26" s="106"/>
    </row>
    <row r="27" spans="1:18" x14ac:dyDescent="0.2">
      <c r="A27" s="109" t="s">
        <v>84</v>
      </c>
      <c r="B27" s="208">
        <v>1</v>
      </c>
      <c r="C27" s="210" t="s">
        <v>112</v>
      </c>
      <c r="D27" s="74">
        <v>0</v>
      </c>
      <c r="E27" s="75">
        <v>0</v>
      </c>
      <c r="F27" s="96">
        <f>B27*D27+B27*E27</f>
        <v>0</v>
      </c>
      <c r="G27" s="77">
        <v>0</v>
      </c>
      <c r="H27" s="78">
        <f>(1-G27)*F27</f>
        <v>0</v>
      </c>
      <c r="I27" s="74">
        <v>0</v>
      </c>
      <c r="J27" s="89">
        <f>B27*I27*12</f>
        <v>0</v>
      </c>
      <c r="K27" s="77">
        <v>0</v>
      </c>
      <c r="L27" s="76">
        <f t="shared" si="2"/>
        <v>0</v>
      </c>
      <c r="M27" s="106"/>
      <c r="N27" s="106"/>
      <c r="O27" s="106"/>
      <c r="P27" s="106"/>
      <c r="Q27" s="106"/>
      <c r="R27" s="106"/>
    </row>
    <row r="28" spans="1:18" x14ac:dyDescent="0.2">
      <c r="A28" s="109" t="s">
        <v>84</v>
      </c>
      <c r="B28" s="208">
        <v>1</v>
      </c>
      <c r="C28" s="210" t="s">
        <v>112</v>
      </c>
      <c r="D28" s="74">
        <v>0</v>
      </c>
      <c r="E28" s="75">
        <v>0</v>
      </c>
      <c r="F28" s="96">
        <f>B28*D28+B28*E28</f>
        <v>0</v>
      </c>
      <c r="G28" s="77">
        <v>0</v>
      </c>
      <c r="H28" s="78">
        <f>(1-G28)*F28</f>
        <v>0</v>
      </c>
      <c r="I28" s="74">
        <v>0</v>
      </c>
      <c r="J28" s="89">
        <f>B28*I28*12</f>
        <v>0</v>
      </c>
      <c r="K28" s="77">
        <v>0</v>
      </c>
      <c r="L28" s="76">
        <f t="shared" si="2"/>
        <v>0</v>
      </c>
      <c r="M28" s="106"/>
      <c r="N28" s="106"/>
      <c r="O28" s="106"/>
      <c r="P28" s="106"/>
      <c r="Q28" s="106"/>
      <c r="R28" s="106"/>
    </row>
    <row r="29" spans="1:18" x14ac:dyDescent="0.2">
      <c r="A29" s="109" t="s">
        <v>84</v>
      </c>
      <c r="B29" s="208">
        <v>1</v>
      </c>
      <c r="C29" s="210" t="s">
        <v>112</v>
      </c>
      <c r="D29" s="74">
        <v>0</v>
      </c>
      <c r="E29" s="75">
        <v>0</v>
      </c>
      <c r="F29" s="96">
        <f>B29*D29+B29*E29</f>
        <v>0</v>
      </c>
      <c r="G29" s="77">
        <v>0</v>
      </c>
      <c r="H29" s="78">
        <f>(1-G29)*F29</f>
        <v>0</v>
      </c>
      <c r="I29" s="74">
        <v>0</v>
      </c>
      <c r="J29" s="89">
        <f>B29*I29*12</f>
        <v>0</v>
      </c>
      <c r="K29" s="77">
        <v>0</v>
      </c>
      <c r="L29" s="76">
        <f t="shared" si="2"/>
        <v>0</v>
      </c>
      <c r="M29" s="106"/>
      <c r="N29" s="106"/>
      <c r="O29" s="106"/>
      <c r="P29" s="106"/>
      <c r="Q29" s="106"/>
      <c r="R29" s="106"/>
    </row>
    <row r="30" spans="1:18" x14ac:dyDescent="0.2">
      <c r="A30" s="110" t="s">
        <v>119</v>
      </c>
      <c r="B30" s="111"/>
      <c r="C30" s="112"/>
      <c r="D30" s="113"/>
      <c r="E30" s="113"/>
      <c r="F30" s="114"/>
      <c r="G30" s="115"/>
      <c r="H30" s="114"/>
      <c r="I30" s="114"/>
      <c r="J30" s="114"/>
      <c r="K30" s="115"/>
      <c r="L30" s="114"/>
      <c r="M30" s="106"/>
      <c r="N30" s="106"/>
      <c r="O30" s="106"/>
      <c r="P30" s="106"/>
      <c r="Q30" s="106"/>
      <c r="R30" s="106"/>
    </row>
    <row r="31" spans="1:18" ht="19.5" customHeight="1" x14ac:dyDescent="0.2">
      <c r="A31" s="116" t="s">
        <v>14</v>
      </c>
      <c r="B31" s="117"/>
      <c r="C31" s="118"/>
      <c r="D31" s="171"/>
      <c r="E31" s="214"/>
      <c r="F31" s="212"/>
      <c r="G31" s="213"/>
      <c r="H31" s="119">
        <f>SUM(H8:H29)</f>
        <v>0</v>
      </c>
      <c r="I31" s="284"/>
      <c r="J31" s="285"/>
      <c r="K31" s="286"/>
      <c r="L31" s="120">
        <f>SUM(L8:L29)</f>
        <v>0</v>
      </c>
    </row>
    <row r="32" spans="1:18" x14ac:dyDescent="0.2">
      <c r="A32" s="121"/>
      <c r="B32" s="122"/>
      <c r="C32" s="123"/>
      <c r="D32" s="124"/>
      <c r="E32" s="124"/>
      <c r="F32" s="124"/>
      <c r="G32" s="121"/>
      <c r="H32" s="124"/>
      <c r="I32" s="124"/>
      <c r="J32" s="125"/>
      <c r="K32" s="126"/>
      <c r="L32" s="125"/>
    </row>
    <row r="33" spans="1:19" s="108" customFormat="1" ht="26.25" customHeight="1" x14ac:dyDescent="0.25">
      <c r="A33" s="260" t="s">
        <v>47</v>
      </c>
      <c r="B33" s="261"/>
      <c r="C33" s="261"/>
      <c r="D33" s="261"/>
      <c r="E33" s="261"/>
      <c r="F33" s="261"/>
      <c r="G33" s="262"/>
      <c r="H33" s="173">
        <f>(4*L31)+H31</f>
        <v>0</v>
      </c>
      <c r="I33" s="127"/>
      <c r="J33" s="127"/>
      <c r="K33" s="106"/>
      <c r="L33" s="127"/>
      <c r="M33" s="106"/>
      <c r="N33" s="106"/>
      <c r="O33" s="106"/>
      <c r="P33" s="106"/>
      <c r="Q33" s="106"/>
      <c r="R33" s="107"/>
    </row>
    <row r="34" spans="1:19" ht="15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9" ht="15.75" thickBot="1" x14ac:dyDescent="0.3">
      <c r="A35"/>
      <c r="B35"/>
      <c r="C35"/>
      <c r="D35"/>
      <c r="E35"/>
      <c r="F35"/>
      <c r="G35"/>
      <c r="H35"/>
      <c r="I35"/>
      <c r="J35"/>
      <c r="K35"/>
      <c r="L35"/>
    </row>
    <row r="36" spans="1:19" s="203" customFormat="1" ht="33.75" customHeight="1" thickBot="1" x14ac:dyDescent="0.3">
      <c r="A36" s="201" t="s">
        <v>107</v>
      </c>
      <c r="B36" s="202"/>
      <c r="C36" s="207" t="s">
        <v>72</v>
      </c>
      <c r="D36" s="263" t="s">
        <v>74</v>
      </c>
      <c r="E36" s="264"/>
      <c r="F36" s="265"/>
    </row>
    <row r="37" spans="1:19" x14ac:dyDescent="0.2">
      <c r="A37" s="204" t="s">
        <v>63</v>
      </c>
      <c r="B37" s="198"/>
      <c r="C37" s="224"/>
      <c r="D37" s="266"/>
      <c r="E37" s="267"/>
      <c r="F37" s="268"/>
      <c r="H37" s="62"/>
      <c r="I37" s="62"/>
      <c r="J37" s="62"/>
      <c r="L37" s="62"/>
    </row>
    <row r="38" spans="1:19" x14ac:dyDescent="0.2">
      <c r="A38" s="204" t="s">
        <v>106</v>
      </c>
      <c r="B38" s="198"/>
      <c r="C38" s="224"/>
      <c r="D38" s="269"/>
      <c r="E38" s="270"/>
      <c r="F38" s="271"/>
      <c r="H38" s="62"/>
      <c r="I38" s="62"/>
      <c r="J38" s="62"/>
      <c r="L38" s="62"/>
    </row>
    <row r="39" spans="1:19" x14ac:dyDescent="0.2">
      <c r="A39" s="204" t="s">
        <v>108</v>
      </c>
      <c r="B39" s="198"/>
      <c r="C39" s="224"/>
      <c r="D39" s="269"/>
      <c r="E39" s="270"/>
      <c r="F39" s="271"/>
      <c r="H39" s="62"/>
      <c r="I39" s="62"/>
      <c r="J39" s="62"/>
      <c r="L39" s="62"/>
    </row>
    <row r="40" spans="1:19" x14ac:dyDescent="0.2">
      <c r="A40" s="204" t="s">
        <v>109</v>
      </c>
      <c r="B40" s="198"/>
      <c r="C40" s="224"/>
      <c r="D40" s="269"/>
      <c r="E40" s="270"/>
      <c r="F40" s="271"/>
      <c r="H40" s="62"/>
      <c r="I40" s="62"/>
      <c r="J40" s="62"/>
      <c r="L40" s="62"/>
    </row>
    <row r="41" spans="1:19" x14ac:dyDescent="0.2">
      <c r="A41" s="204" t="s">
        <v>92</v>
      </c>
      <c r="B41" s="198"/>
      <c r="C41" s="224"/>
      <c r="D41" s="269"/>
      <c r="E41" s="270"/>
      <c r="F41" s="271"/>
      <c r="H41" s="62"/>
      <c r="I41" s="62"/>
      <c r="J41" s="62"/>
      <c r="L41" s="62"/>
    </row>
    <row r="42" spans="1:19" s="131" customFormat="1" x14ac:dyDescent="0.2">
      <c r="A42" s="204" t="s">
        <v>64</v>
      </c>
      <c r="B42" s="198"/>
      <c r="C42" s="225"/>
      <c r="D42" s="254"/>
      <c r="E42" s="255"/>
      <c r="F42" s="256"/>
      <c r="G42" s="62"/>
      <c r="H42" s="62"/>
      <c r="I42" s="62"/>
      <c r="J42" s="62"/>
      <c r="K42" s="62"/>
      <c r="L42" s="62"/>
      <c r="M42" s="62"/>
    </row>
    <row r="43" spans="1:19" s="131" customFormat="1" x14ac:dyDescent="0.2">
      <c r="A43" s="205" t="s">
        <v>65</v>
      </c>
      <c r="B43" s="199"/>
      <c r="C43" s="226"/>
      <c r="D43" s="254"/>
      <c r="E43" s="255"/>
      <c r="F43" s="256"/>
      <c r="G43" s="132"/>
      <c r="H43" s="133"/>
      <c r="K43" s="62"/>
      <c r="M43" s="62"/>
      <c r="N43" s="62"/>
      <c r="O43" s="62"/>
      <c r="P43" s="62"/>
      <c r="Q43" s="62"/>
      <c r="R43" s="62"/>
      <c r="S43" s="62"/>
    </row>
    <row r="44" spans="1:19" s="131" customFormat="1" x14ac:dyDescent="0.2">
      <c r="A44" s="205" t="s">
        <v>71</v>
      </c>
      <c r="B44" s="199"/>
      <c r="C44" s="226"/>
      <c r="D44" s="254"/>
      <c r="E44" s="255"/>
      <c r="F44" s="256"/>
      <c r="G44" s="132"/>
      <c r="H44" s="133"/>
      <c r="K44" s="62"/>
      <c r="M44" s="62"/>
      <c r="N44" s="62"/>
      <c r="O44" s="62"/>
      <c r="P44" s="62"/>
      <c r="Q44" s="62"/>
      <c r="R44" s="62"/>
      <c r="S44" s="62"/>
    </row>
    <row r="45" spans="1:19" s="131" customFormat="1" x14ac:dyDescent="0.2">
      <c r="A45" s="205" t="s">
        <v>66</v>
      </c>
      <c r="B45" s="199"/>
      <c r="C45" s="226"/>
      <c r="D45" s="254"/>
      <c r="E45" s="255"/>
      <c r="F45" s="256"/>
      <c r="G45" s="132"/>
      <c r="H45" s="133"/>
      <c r="K45" s="62"/>
      <c r="M45" s="62"/>
      <c r="N45" s="62"/>
      <c r="O45" s="62"/>
      <c r="P45" s="62"/>
      <c r="Q45" s="62"/>
      <c r="R45" s="62"/>
      <c r="S45" s="62"/>
    </row>
    <row r="46" spans="1:19" x14ac:dyDescent="0.2">
      <c r="A46" s="205" t="s">
        <v>67</v>
      </c>
      <c r="B46" s="199"/>
      <c r="C46" s="226"/>
      <c r="D46" s="254"/>
      <c r="E46" s="255"/>
      <c r="F46" s="256"/>
    </row>
    <row r="47" spans="1:19" x14ac:dyDescent="0.2">
      <c r="A47" s="205" t="s">
        <v>68</v>
      </c>
      <c r="B47" s="199"/>
      <c r="C47" s="226"/>
      <c r="D47" s="254"/>
      <c r="E47" s="255"/>
      <c r="F47" s="256"/>
    </row>
    <row r="48" spans="1:19" x14ac:dyDescent="0.2">
      <c r="A48" s="205" t="s">
        <v>69</v>
      </c>
      <c r="B48" s="199"/>
      <c r="C48" s="226"/>
      <c r="D48" s="254"/>
      <c r="E48" s="255"/>
      <c r="F48" s="256"/>
    </row>
    <row r="49" spans="1:6" x14ac:dyDescent="0.2">
      <c r="A49" s="205" t="s">
        <v>70</v>
      </c>
      <c r="B49" s="199"/>
      <c r="C49" s="226"/>
      <c r="D49" s="254"/>
      <c r="E49" s="255"/>
      <c r="F49" s="256"/>
    </row>
    <row r="50" spans="1:6" x14ac:dyDescent="0.2">
      <c r="A50" s="205" t="s">
        <v>73</v>
      </c>
      <c r="B50" s="199"/>
      <c r="C50" s="226"/>
      <c r="D50" s="254"/>
      <c r="E50" s="255"/>
      <c r="F50" s="256"/>
    </row>
    <row r="51" spans="1:6" x14ac:dyDescent="0.2">
      <c r="A51" s="205" t="s">
        <v>110</v>
      </c>
      <c r="B51" s="199"/>
      <c r="C51" s="226"/>
      <c r="D51" s="254"/>
      <c r="E51" s="255"/>
      <c r="F51" s="256"/>
    </row>
    <row r="52" spans="1:6" ht="15.75" customHeight="1" thickBot="1" x14ac:dyDescent="0.25">
      <c r="A52" s="206" t="s">
        <v>111</v>
      </c>
      <c r="B52" s="200"/>
      <c r="C52" s="227"/>
      <c r="D52" s="257"/>
      <c r="E52" s="258"/>
      <c r="F52" s="259"/>
    </row>
  </sheetData>
  <sheetProtection algorithmName="SHA-512" hashValue="zwLG0E8m/Rhjwx+YpA/pLxauA0ZbCFUcCIRQbZ17ltS7ZpJtRMN0SJdZqtraKC/P2UCik9CRUw1uy2TpP5+BHg==" saltValue="ejZjsnnSAPdEw8k8hGHgvg==" spinCount="100000" sheet="1" objects="1" scenarios="1"/>
  <mergeCells count="32">
    <mergeCell ref="I31:K31"/>
    <mergeCell ref="D3:H3"/>
    <mergeCell ref="I3:L3"/>
    <mergeCell ref="G4:G6"/>
    <mergeCell ref="H4:H6"/>
    <mergeCell ref="I4:I6"/>
    <mergeCell ref="J4:J6"/>
    <mergeCell ref="K4:K6"/>
    <mergeCell ref="L4:L6"/>
    <mergeCell ref="A4:A6"/>
    <mergeCell ref="B4:B6"/>
    <mergeCell ref="D4:D6"/>
    <mergeCell ref="E4:E6"/>
    <mergeCell ref="F4:F6"/>
    <mergeCell ref="A33:G33"/>
    <mergeCell ref="D43:F43"/>
    <mergeCell ref="D44:F44"/>
    <mergeCell ref="D45:F45"/>
    <mergeCell ref="D46:F46"/>
    <mergeCell ref="D36:F36"/>
    <mergeCell ref="D37:F37"/>
    <mergeCell ref="D42:F42"/>
    <mergeCell ref="D38:F38"/>
    <mergeCell ref="D39:F39"/>
    <mergeCell ref="D41:F41"/>
    <mergeCell ref="D40:F40"/>
    <mergeCell ref="D48:F48"/>
    <mergeCell ref="D49:F49"/>
    <mergeCell ref="D50:F50"/>
    <mergeCell ref="D52:F52"/>
    <mergeCell ref="D47:F47"/>
    <mergeCell ref="D51:F51"/>
  </mergeCells>
  <pageMargins left="0.7" right="0.7" top="0.75" bottom="0.75" header="0.3" footer="0.3"/>
  <pageSetup paperSize="9" scale="82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A6A6257E5CB4A859D51515F88A76E" ma:contentTypeVersion="5" ma:contentTypeDescription="Een nieuw document maken." ma:contentTypeScope="" ma:versionID="dc3e0ee6fa224cf31b3d8276c3cae96b">
  <xsd:schema xmlns:xsd="http://www.w3.org/2001/XMLSchema" xmlns:xs="http://www.w3.org/2001/XMLSchema" xmlns:p="http://schemas.microsoft.com/office/2006/metadata/properties" xmlns:ns2="4d310a19-0841-4ee7-8381-c084ba0b04d7" xmlns:ns3="966d6b8b-28de-4c2c-a4e4-453309352990" targetNamespace="http://schemas.microsoft.com/office/2006/metadata/properties" ma:root="true" ma:fieldsID="d49e352e5e2da619f5bcf9ea12943592" ns2:_="" ns3:_="">
    <xsd:import namespace="4d310a19-0841-4ee7-8381-c084ba0b04d7"/>
    <xsd:import namespace="966d6b8b-28de-4c2c-a4e4-4533093529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10a19-0841-4ee7-8381-c084ba0b04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d6b8b-28de-4c2c-a4e4-4533093529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92A314-374F-40B2-9A18-7065F4039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1F10D0-A314-4553-9EEC-490356557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10a19-0841-4ee7-8381-c084ba0b04d7"/>
    <ds:schemaRef ds:uri="966d6b8b-28de-4c2c-a4e4-4533093529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46476E-D93F-4B98-8127-80036614C6C6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4d310a19-0841-4ee7-8381-c084ba0b04d7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66d6b8b-28de-4c2c-a4e4-4533093529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Dashboard totale kosten</vt:lpstr>
      <vt:lpstr>Invulformulier mobiel</vt:lpstr>
      <vt:lpstr>Invulformulier vast</vt:lpstr>
      <vt:lpstr>Invulformulier UC functional.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Patrick Kuipers</dc:creator>
  <cp:keywords/>
  <dc:description/>
  <cp:lastModifiedBy>Nield, Thomas</cp:lastModifiedBy>
  <cp:revision/>
  <cp:lastPrinted>2020-07-15T10:42:39Z</cp:lastPrinted>
  <dcterms:created xsi:type="dcterms:W3CDTF">2006-09-16T00:00:00Z</dcterms:created>
  <dcterms:modified xsi:type="dcterms:W3CDTF">2024-12-04T09:06:01Z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0x01010056CA6A6257E5CB4A859D51515F88A76E</vt:lpwstr>
  </property>
  <property fmtid="{D5CDD505-2E9C-101B-9397-08002B2CF9AE}" pid="3" name="Modified By">
    <vt:lpwstr>i:0#.f|membership|mark@telecomvisie.nl</vt:lpwstr>
  </property>
  <property fmtid="{D5CDD505-2E9C-101B-9397-08002B2CF9AE}" pid="4" name="FileLeafRef">
    <vt:lpwstr>Bijlage x - prijstabel v0.6.xlsx</vt:lpwstr>
  </property>
  <property fmtid="{D5CDD505-2E9C-101B-9397-08002B2CF9AE}" pid="5" name="Created By">
    <vt:lpwstr>i:0#.f|membership|mark@telecomvisie.nl</vt:lpwstr>
  </property>
</Properties>
</file>