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DB\CLVD Dropbox\SpecifiQ\01 - Projecten\24026 Bestrijding knolcyperus\01 Aanbesteding\01 Inschrijvingsleidraad\"/>
    </mc:Choice>
  </mc:AlternateContent>
  <xr:revisionPtr revIDLastSave="0" documentId="13_ncr:1_{749EA43F-95DE-40A2-A952-C2A2974D1338}" xr6:coauthVersionLast="47" xr6:coauthVersionMax="47" xr10:uidLastSave="{00000000-0000-0000-0000-000000000000}"/>
  <bookViews>
    <workbookView xWindow="-120" yWindow="-120" windowWidth="29040" windowHeight="15720" xr2:uid="{00000000-000D-0000-FFFF-FFFF00000000}"/>
  </bookViews>
  <sheets>
    <sheet name="Prijzen Knolcyperus" sheetId="1" r:id="rId1"/>
    <sheet name="Prijzen Japanse duizendknoop" sheetId="2" r:id="rId2"/>
  </sheets>
  <definedNames>
    <definedName name="_xlnm.Print_Area" localSheetId="0">'Prijzen Knolcyperus'!$A$1:$L$49</definedName>
  </definedNam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2" l="1"/>
  <c r="L11" i="2"/>
  <c r="L23" i="2"/>
  <c r="L21" i="2"/>
  <c r="L22" i="2"/>
  <c r="L14" i="2"/>
  <c r="L29" i="1"/>
  <c r="L28" i="1"/>
  <c r="L32" i="1"/>
  <c r="L31" i="1"/>
  <c r="L30" i="1"/>
  <c r="L40" i="1"/>
  <c r="L39" i="1"/>
  <c r="L20" i="2"/>
  <c r="L13" i="2"/>
  <c r="L10" i="2"/>
  <c r="L8" i="2"/>
  <c r="L7" i="2"/>
  <c r="L6" i="2"/>
  <c r="L5" i="2"/>
  <c r="L19" i="1"/>
  <c r="L16" i="1"/>
  <c r="L6" i="1"/>
  <c r="L18" i="2"/>
  <c r="L25" i="1"/>
  <c r="L19" i="2"/>
  <c r="L17" i="2"/>
  <c r="L16" i="2"/>
  <c r="L15" i="2"/>
  <c r="L12" i="2"/>
  <c r="L5" i="1"/>
  <c r="L15" i="1"/>
  <c r="L20" i="1"/>
  <c r="L21" i="1"/>
  <c r="L22" i="1"/>
  <c r="L23" i="1"/>
  <c r="L26" i="1"/>
  <c r="L27" i="1"/>
  <c r="L33" i="1"/>
  <c r="L34" i="1"/>
  <c r="L35" i="1"/>
  <c r="L36" i="1"/>
  <c r="L37" i="1"/>
  <c r="L38" i="1"/>
  <c r="L13" i="1"/>
  <c r="L8" i="1"/>
  <c r="L9" i="1"/>
  <c r="L10" i="1"/>
  <c r="L11" i="1"/>
  <c r="L12" i="1"/>
  <c r="L14" i="1"/>
  <c r="L7" i="1"/>
  <c r="L46" i="1" l="1"/>
  <c r="L42" i="1"/>
  <c r="L25" i="2"/>
  <c r="L29" i="2"/>
  <c r="L31" i="2" s="1"/>
  <c r="L30" i="2" s="1"/>
  <c r="L48" i="1" l="1"/>
  <c r="L47" i="1" s="1"/>
</calcChain>
</file>

<file path=xl/sharedStrings.xml><?xml version="1.0" encoding="utf-8"?>
<sst xmlns="http://schemas.openxmlformats.org/spreadsheetml/2006/main" count="163" uniqueCount="81">
  <si>
    <t>Bijlage 4 Prijzenblad Knolcyperus</t>
  </si>
  <si>
    <t>omschrijving</t>
  </si>
  <si>
    <t>Hoeveelheid</t>
  </si>
  <si>
    <t>Grootheid</t>
  </si>
  <si>
    <t>Drempelbedrag</t>
  </si>
  <si>
    <t>Plafondbedrag</t>
  </si>
  <si>
    <t>Subtotaal</t>
  </si>
  <si>
    <t>Voorbewerking perceel met smaragd</t>
  </si>
  <si>
    <t>Ha</t>
  </si>
  <si>
    <t>Kilveren percelen met ontgravingen</t>
  </si>
  <si>
    <t xml:space="preserve">Bekalking percelen </t>
  </si>
  <si>
    <t>Ploegen met vorenpakker (maximale ploegdiepte 25cm)</t>
  </si>
  <si>
    <t xml:space="preserve">Inzaaien Engels Raaigras </t>
  </si>
  <si>
    <t>Doodspuiten van gras met een herbicide</t>
  </si>
  <si>
    <t>Maaien, harken en hakselen / oprapen gras</t>
  </si>
  <si>
    <t xml:space="preserve">Maiszaaien </t>
  </si>
  <si>
    <t>Spuiten van mais met monsoon of product met een vergelijkbare effectiviteit</t>
  </si>
  <si>
    <t>Onder blad bespuiting mais met Monsoon of product met een vergelijkbare effectiviteit</t>
  </si>
  <si>
    <t>Grondmonster (parameters: standaardpakket grond + pH )</t>
  </si>
  <si>
    <t>stuk</t>
  </si>
  <si>
    <t xml:space="preserve">Het behandelen van de groenbemester met schijveneg om de groenbemester in de bodem te werken. </t>
  </si>
  <si>
    <t xml:space="preserve">Werkzaamheden en levering materialen bestrijding knolcyperus  </t>
  </si>
  <si>
    <t xml:space="preserve">Pleksgewijs ontgraven van knolcyperushoudende grond met mobiele kraan tot een diepte van ca. 0,4 m-mv. </t>
  </si>
  <si>
    <t>uur</t>
  </si>
  <si>
    <t xml:space="preserve">Ontgraven grond transporteren met trekker met kipkar naar sterk besmet perceelsgedeelte of depot in nabijheid van betreffende locatie. </t>
  </si>
  <si>
    <t>Schijfeggen van besmette percelen (‘zwart houden’)</t>
  </si>
  <si>
    <t>Ingraven, plaatsing en levering van verticaal kunststof scherm (rootbarrier) met een minimale dikte en trekkracht en dient geschikt te zijn voor het gebruik. Scherm dient op perceelsgrenzen tot een diepte van minimaal 40 cm te worden geplaatst</t>
  </si>
  <si>
    <t>meter</t>
  </si>
  <si>
    <t>Klepelen Engels Raaigras voor verwerking in de besmette bodem</t>
  </si>
  <si>
    <t>Leveren eiwit (bijv. veldbonen)</t>
  </si>
  <si>
    <t>ton (1000 kg)</t>
  </si>
  <si>
    <t>Dagwaarde</t>
  </si>
  <si>
    <t>Laden aangevoerde eiwitbron mbv mobiele kraan in Tebbe strooier</t>
  </si>
  <si>
    <t>Verdelen aangevoerde eiwitbron (bijv. waternavel en veldbonen) mbv mestbreker (bijv. Tebbe-strooier) over perceel</t>
  </si>
  <si>
    <t>Inspitten Engels Raaigras + evt. aangevoerde eiwitbron. Spitdiepte minimaal 0,3 meter</t>
  </si>
  <si>
    <t>Afdekken en leveren van (zwart) zuurstof ondoorlatend (kunststof) folie (dikte 0,2 mm). De folie dient tenminste tot een diepte van 0,4 meter in de grond te worden geplaatst.</t>
  </si>
  <si>
    <t>m2</t>
  </si>
  <si>
    <t>Afdekken met anti-worteldoek van de met (kunststof) folie afgedekte percelen / stroken. Worteldoek dient te worden vastgelegd met zandzakken</t>
  </si>
  <si>
    <t>Leveren en plaatsen drain met afsluiter en koppelstukken op bovenzijde depot tbv regulering vochtgehalte in depot voor anaerobe grondontsmetting</t>
  </si>
  <si>
    <t>Het vochtgehalte van de grond in het depot op gewenst niveau brengen via drainagesysteem op het depot mbv trekker met waterton (drinkwaterkwaliteit)</t>
  </si>
  <si>
    <t>Bemonsteren depot anaerobe grondontsmetting tbv bepaling kiemkracht aanwezige knolcyperus / Japanse duizendknoop. +  luchtdicht herstellen van depot na monstername</t>
  </si>
  <si>
    <t>m3</t>
  </si>
  <si>
    <t>Afdekken en leveren van (zwart) zuurstof ondoorlatend (kunststof) folie (dikte 0,2 mm). De folie dient te worden verlijmt in stroken met een breedte van ca. 30 meter (strooksgewijze aanpak). De randen van de folie dienen tenminste tot een diepte van 0,4 meter in de grond te worden geplaatst.</t>
  </si>
  <si>
    <t>Volvelds verlijming van de (kunststof) folie</t>
  </si>
  <si>
    <t>m</t>
  </si>
  <si>
    <t>Na afronding van het reinigingsproces dient de dient zuurstof ondoorlatend folie en het anti-worteldoek te worden verwijderd. Zowel het (kunststof) folie als het worteldoek dienen te worden hergebruikt binnen het project</t>
  </si>
  <si>
    <t>De zuurstof ondoorlatend folie en / of het anti-worteldoek niet meer herbruikbaar zijn, dienen deze op een milieuhygienisch verantwoorde manier te worden afgevoerd / gerecycled</t>
  </si>
  <si>
    <t>ton</t>
  </si>
  <si>
    <t>Elektrisch bestrijden</t>
  </si>
  <si>
    <t>Opstellen plan van aanpak inclusief eventuele wijzigingen</t>
  </si>
  <si>
    <t>stuks</t>
  </si>
  <si>
    <t>Uurtarief advieswerkzaamheden</t>
  </si>
  <si>
    <t>Totaal</t>
  </si>
  <si>
    <t>Fictieve inschrijfsom per jaar</t>
  </si>
  <si>
    <t>Prijspunten</t>
  </si>
  <si>
    <t>Formule</t>
  </si>
  <si>
    <t>Inschrijver</t>
  </si>
  <si>
    <t>Naam rechtsgeldig vertegenwoordiger</t>
  </si>
  <si>
    <t>Functie</t>
  </si>
  <si>
    <t>Datum</t>
  </si>
  <si>
    <t>Handtekening</t>
  </si>
  <si>
    <t>Instructie:</t>
  </si>
  <si>
    <t>Het is alleen toegestaan om de gele velden in te vullen.</t>
  </si>
  <si>
    <t xml:space="preserve">De layout van dit document mag niet worden aangepast, op straffe van uitsluiting van verder deelname aan de aanbesteding. </t>
  </si>
  <si>
    <t>Bijlage 4 Prijzenblad Japanse Duizendknoop</t>
  </si>
  <si>
    <t>Eenheidsprijs</t>
  </si>
  <si>
    <t>Pleksgewijs ontgraven van Japanse Duizendknoop houdende grond met mobiele kraan tot een diepte van tenminste de laagste grondwaterstand.</t>
  </si>
  <si>
    <t xml:space="preserve">Ontgraven grond transporteren met trekker met kipkar naar een depot of zeefplaats op locatie. </t>
  </si>
  <si>
    <t xml:space="preserve">Ingraven, plaatsing en levering van verticaal kunststof scherm (rootbarrier) met een minimale dikte en trekkracht en dient geschikt te zijn voor het gebruik. Scherm dient op perceelsgrenzen tot een diepte van minimaal de laagste grondwaterstand. </t>
  </si>
  <si>
    <t>Laden mbv mobiele kraan van aangevoerde eiwitbron in Tebbe strooier</t>
  </si>
  <si>
    <t>Verdelen aangevoerde eiwitbron (bijv., waternavel en veldbonen) mbv Tebbe strooier (bijv. Tebbe-strooier) over depot.</t>
  </si>
  <si>
    <t>Methodiek 'Elektrische bestrijding/Elektrocutie'</t>
  </si>
  <si>
    <t xml:space="preserve">Uitzeven wortelresten met trommel- of vlakzeef (maaswijdte 1-2 cm) (incl. laden zeefinstallatie en afvoeren uitgezeefde grond).  </t>
  </si>
  <si>
    <t>Opslag en vernietiging van de plantresten van de Japanse duizendknoop (BVOR inrichting)</t>
  </si>
  <si>
    <t>Methodiek Totale Plant System (TPS), 6 behandelingen / jaar</t>
  </si>
  <si>
    <t>Methodiek 'Mechanische verwijdering' (uitputting middels snijden of maaien).</t>
  </si>
  <si>
    <t>De bandbreedte van de fictieve inschrijfsom is minimaal € 4.530,00 tot en met maximaal € 6.735,00. Aan deze bedragen kunnen geen rechten worden ontleent. De aangeboden uurtarieven worden gehanteerd voor de nadere overeenkomsten.</t>
  </si>
  <si>
    <t>Alle prijzen exclusief BTW</t>
  </si>
  <si>
    <t>De bandbreedte van de fictieve inschrijfsom is minimaal € 15.766,00 tot en met maximaal € 18.983,50. Aan deze bedragen kunnen geen rechten worden ontleent. De aangeboden uurtarieven worden gehanteerd voor de nadere overeenkomsten.</t>
  </si>
  <si>
    <t>Het prijsblad dient rechtsgeldig te worden ondertekend.</t>
  </si>
  <si>
    <t xml:space="preserve">Beide tabbladen moeten worden ingevuld. U kunt zich enkel voor de gehele opdracht inschrijvend.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</si>
</sst>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16" x14ac:knownFonts="1">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1"/>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sz val="11"/>
      <color rgb="FF006100"/>
      <name val="Calibri"/>
      <family val="2"/>
      <scheme val="minor"/>
    </font>
    <font>
      <sz val="11"/>
      <color rgb="FF9C0006"/>
      <name val="Calibri"/>
      <family val="2"/>
      <scheme val="minor"/>
    </font>
    <font>
      <sz val="8"/>
      <name val="Calibri"/>
      <family val="2"/>
      <scheme val="minor"/>
    </font>
    <font>
      <sz val="10"/>
      <name val="Calibri"/>
      <family val="2"/>
      <scheme val="minor"/>
    </font>
    <font>
      <sz val="11"/>
      <name val="Calibri"/>
      <family val="2"/>
      <scheme val="minor"/>
    </font>
    <font>
      <sz val="10"/>
      <name val="Arial"/>
      <family val="2"/>
    </font>
    <font>
      <b/>
      <sz val="11"/>
      <color theme="0"/>
      <name val="Calibri"/>
      <scheme val="minor"/>
    </font>
    <font>
      <sz val="10"/>
      <color theme="0" tint="-0.249977111117893"/>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E7F4D8"/>
        <bgColor indexed="64"/>
      </patternFill>
    </fill>
    <fill>
      <patternFill patternType="solid">
        <fgColor rgb="FFFFFF99"/>
        <bgColor indexed="64"/>
      </patternFill>
    </fill>
    <fill>
      <patternFill patternType="solid">
        <fgColor theme="6" tint="0.79998168889431442"/>
        <bgColor indexed="64"/>
      </patternFill>
    </fill>
    <fill>
      <patternFill patternType="solid">
        <fgColor rgb="FF00B050"/>
        <bgColor indexed="64"/>
      </patternFill>
    </fill>
    <fill>
      <patternFill patternType="solid">
        <fgColor rgb="FFC6EFCE"/>
      </patternFill>
    </fill>
    <fill>
      <patternFill patternType="solid">
        <fgColor rgb="FFFFC7CE"/>
      </patternFill>
    </fill>
    <fill>
      <patternFill patternType="solid">
        <fgColor rgb="FFA5A5A5"/>
      </patternFill>
    </fill>
  </fills>
  <borders count="37">
    <border>
      <left/>
      <right/>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indexed="64"/>
      </right>
      <top style="thin">
        <color auto="1"/>
      </top>
      <bottom/>
      <diagonal/>
    </border>
    <border>
      <left style="thin">
        <color rgb="FF000000"/>
      </left>
      <right style="thin">
        <color rgb="FF000000"/>
      </right>
      <top/>
      <bottom style="thin">
        <color rgb="FF000000"/>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style="thin">
        <color indexed="64"/>
      </bottom>
      <diagonal/>
    </border>
  </borders>
  <cellStyleXfs count="5">
    <xf numFmtId="0" fontId="0" fillId="0" borderId="0"/>
    <xf numFmtId="44" fontId="2" fillId="0" borderId="0" applyFont="0" applyFill="0" applyBorder="0" applyAlignment="0" applyProtection="0"/>
    <xf numFmtId="0" fontId="8" fillId="7" borderId="0" applyNumberFormat="0" applyBorder="0" applyAlignment="0" applyProtection="0"/>
    <xf numFmtId="0" fontId="9" fillId="8" borderId="0" applyNumberFormat="0" applyBorder="0" applyAlignment="0" applyProtection="0"/>
    <xf numFmtId="0" fontId="14" fillId="9" borderId="35" applyNumberFormat="0" applyAlignment="0" applyProtection="0"/>
  </cellStyleXfs>
  <cellXfs count="177">
    <xf numFmtId="0" fontId="0" fillId="0" borderId="0" xfId="0"/>
    <xf numFmtId="0" fontId="3" fillId="0" borderId="0" xfId="0" applyFont="1"/>
    <xf numFmtId="0" fontId="3" fillId="0" borderId="0" xfId="0" applyFont="1" applyAlignment="1">
      <alignment horizontal="center" vertical="center"/>
    </xf>
    <xf numFmtId="44" fontId="3" fillId="0" borderId="0" xfId="0" applyNumberFormat="1" applyFont="1"/>
    <xf numFmtId="0" fontId="6" fillId="2" borderId="20" xfId="0" applyFont="1" applyFill="1" applyBorder="1"/>
    <xf numFmtId="0" fontId="6" fillId="2" borderId="4" xfId="0" applyFont="1" applyFill="1" applyBorder="1"/>
    <xf numFmtId="0" fontId="6" fillId="2" borderId="4" xfId="0" applyFont="1" applyFill="1" applyBorder="1" applyAlignment="1">
      <alignment horizontal="center" vertical="center"/>
    </xf>
    <xf numFmtId="0" fontId="6" fillId="2" borderId="4" xfId="0" applyFont="1" applyFill="1" applyBorder="1" applyAlignment="1">
      <alignment horizontal="right"/>
    </xf>
    <xf numFmtId="0" fontId="6" fillId="2" borderId="21" xfId="0" applyFont="1" applyFill="1" applyBorder="1"/>
    <xf numFmtId="0" fontId="6" fillId="3" borderId="10" xfId="0" applyFont="1" applyFill="1" applyBorder="1"/>
    <xf numFmtId="0" fontId="6" fillId="3" borderId="16" xfId="0" applyFont="1" applyFill="1" applyBorder="1" applyAlignment="1">
      <alignment horizontal="center" vertical="center"/>
    </xf>
    <xf numFmtId="44" fontId="6" fillId="3" borderId="3" xfId="1" applyFont="1" applyFill="1" applyBorder="1" applyAlignment="1" applyProtection="1"/>
    <xf numFmtId="44" fontId="6" fillId="3" borderId="16" xfId="1" applyFont="1" applyFill="1" applyBorder="1" applyAlignment="1" applyProtection="1"/>
    <xf numFmtId="44" fontId="6" fillId="3" borderId="6" xfId="0" applyNumberFormat="1" applyFont="1" applyFill="1" applyBorder="1"/>
    <xf numFmtId="44" fontId="6" fillId="3" borderId="22" xfId="1" applyFont="1" applyFill="1" applyBorder="1" applyAlignment="1" applyProtection="1"/>
    <xf numFmtId="0" fontId="7" fillId="3" borderId="17" xfId="0" applyFont="1" applyFill="1" applyBorder="1" applyAlignment="1">
      <alignment horizontal="center"/>
    </xf>
    <xf numFmtId="0" fontId="6" fillId="3" borderId="17" xfId="0" applyFont="1" applyFill="1" applyBorder="1"/>
    <xf numFmtId="44" fontId="6" fillId="3" borderId="6" xfId="1" applyFont="1" applyFill="1" applyBorder="1" applyProtection="1"/>
    <xf numFmtId="44" fontId="7" fillId="3" borderId="6" xfId="0" applyNumberFormat="1" applyFont="1" applyFill="1" applyBorder="1"/>
    <xf numFmtId="0" fontId="6" fillId="3" borderId="18" xfId="0" applyFont="1" applyFill="1" applyBorder="1"/>
    <xf numFmtId="0" fontId="6" fillId="3" borderId="2" xfId="0" applyFont="1" applyFill="1" applyBorder="1"/>
    <xf numFmtId="0" fontId="6" fillId="3" borderId="19" xfId="0" applyFont="1" applyFill="1" applyBorder="1"/>
    <xf numFmtId="0" fontId="6" fillId="0" borderId="10" xfId="0" applyFont="1" applyBorder="1"/>
    <xf numFmtId="0" fontId="6" fillId="0" borderId="0" xfId="0" applyFont="1"/>
    <xf numFmtId="0" fontId="6" fillId="0" borderId="0" xfId="0" applyFont="1" applyAlignment="1">
      <alignment horizontal="center" vertical="center"/>
    </xf>
    <xf numFmtId="0" fontId="6" fillId="0" borderId="6" xfId="0" applyFont="1" applyBorder="1"/>
    <xf numFmtId="0" fontId="6" fillId="0" borderId="11" xfId="0" applyFont="1" applyBorder="1"/>
    <xf numFmtId="0" fontId="6" fillId="0" borderId="12" xfId="0" applyFont="1" applyBorder="1"/>
    <xf numFmtId="0" fontId="6" fillId="0" borderId="12" xfId="0" applyFont="1" applyBorder="1" applyAlignment="1">
      <alignment horizontal="center" vertical="center"/>
    </xf>
    <xf numFmtId="0" fontId="6" fillId="0" borderId="13" xfId="0" applyFont="1" applyBorder="1"/>
    <xf numFmtId="44" fontId="6" fillId="3" borderId="6" xfId="0" applyNumberFormat="1" applyFont="1" applyFill="1" applyBorder="1" applyAlignment="1">
      <alignment horizontal="center"/>
    </xf>
    <xf numFmtId="44" fontId="9" fillId="8" borderId="14" xfId="3" applyNumberFormat="1" applyBorder="1" applyAlignment="1" applyProtection="1"/>
    <xf numFmtId="44" fontId="8" fillId="7" borderId="17" xfId="2" applyNumberFormat="1" applyBorder="1" applyAlignment="1" applyProtection="1"/>
    <xf numFmtId="164" fontId="6" fillId="6" borderId="22" xfId="0" applyNumberFormat="1" applyFont="1" applyFill="1" applyBorder="1"/>
    <xf numFmtId="1" fontId="8" fillId="7" borderId="24" xfId="2" applyNumberFormat="1" applyBorder="1"/>
    <xf numFmtId="44" fontId="1" fillId="4" borderId="5" xfId="1" applyFont="1" applyFill="1" applyBorder="1" applyAlignment="1" applyProtection="1">
      <alignment horizontal="center"/>
      <protection locked="0"/>
    </xf>
    <xf numFmtId="44" fontId="1" fillId="4" borderId="16" xfId="1" applyFont="1" applyFill="1" applyBorder="1" applyAlignment="1" applyProtection="1">
      <alignment horizontal="center"/>
      <protection locked="0"/>
    </xf>
    <xf numFmtId="0" fontId="1" fillId="0" borderId="0" xfId="0" applyFont="1"/>
    <xf numFmtId="0" fontId="1" fillId="0" borderId="6" xfId="0" applyFont="1" applyBorder="1"/>
    <xf numFmtId="0" fontId="6" fillId="2" borderId="4" xfId="0" applyFont="1" applyFill="1" applyBorder="1" applyAlignment="1">
      <alignment wrapText="1"/>
    </xf>
    <xf numFmtId="0" fontId="6" fillId="3" borderId="2" xfId="0" applyFont="1" applyFill="1" applyBorder="1" applyAlignment="1">
      <alignment wrapText="1"/>
    </xf>
    <xf numFmtId="0" fontId="6" fillId="0" borderId="0" xfId="0" applyFont="1" applyAlignment="1">
      <alignment wrapText="1"/>
    </xf>
    <xf numFmtId="0" fontId="1" fillId="0" borderId="0" xfId="0" applyFont="1" applyAlignment="1">
      <alignment wrapText="1"/>
    </xf>
    <xf numFmtId="0" fontId="6" fillId="0" borderId="12" xfId="0" applyFont="1" applyBorder="1" applyAlignment="1">
      <alignment wrapText="1"/>
    </xf>
    <xf numFmtId="0" fontId="3" fillId="0" borderId="0" xfId="0" applyFont="1" applyAlignment="1">
      <alignment wrapText="1"/>
    </xf>
    <xf numFmtId="0" fontId="6" fillId="3" borderId="0" xfId="0" applyFont="1" applyFill="1" applyAlignment="1">
      <alignment horizontal="center"/>
    </xf>
    <xf numFmtId="44" fontId="6" fillId="3" borderId="17" xfId="1" applyFont="1" applyFill="1" applyBorder="1" applyAlignment="1" applyProtection="1"/>
    <xf numFmtId="0" fontId="6" fillId="3" borderId="16" xfId="0" applyFont="1" applyFill="1" applyBorder="1" applyAlignment="1">
      <alignment horizontal="center"/>
    </xf>
    <xf numFmtId="0" fontId="6" fillId="3" borderId="26" xfId="0" applyFont="1" applyFill="1" applyBorder="1" applyAlignment="1">
      <alignment horizontal="center"/>
    </xf>
    <xf numFmtId="44" fontId="0" fillId="4" borderId="16" xfId="1" applyFont="1" applyFill="1" applyBorder="1" applyAlignment="1" applyProtection="1">
      <alignment horizontal="center"/>
      <protection locked="0"/>
    </xf>
    <xf numFmtId="44" fontId="0" fillId="4" borderId="5" xfId="1" applyFont="1" applyFill="1" applyBorder="1" applyAlignment="1" applyProtection="1">
      <alignment horizontal="center"/>
      <protection locked="0"/>
    </xf>
    <xf numFmtId="44" fontId="0" fillId="4" borderId="14" xfId="1" applyFont="1" applyFill="1" applyBorder="1" applyAlignment="1" applyProtection="1">
      <alignment horizontal="center"/>
      <protection locked="0"/>
    </xf>
    <xf numFmtId="44" fontId="0" fillId="4" borderId="27" xfId="1" applyFont="1" applyFill="1" applyBorder="1" applyAlignment="1" applyProtection="1">
      <alignment horizontal="center"/>
      <protection locked="0"/>
    </xf>
    <xf numFmtId="44" fontId="0" fillId="4" borderId="28" xfId="1" applyFont="1" applyFill="1" applyBorder="1" applyAlignment="1" applyProtection="1">
      <alignment horizontal="center"/>
      <protection locked="0"/>
    </xf>
    <xf numFmtId="0" fontId="6" fillId="3" borderId="29" xfId="0" applyFont="1" applyFill="1" applyBorder="1" applyAlignment="1">
      <alignment horizontal="center"/>
    </xf>
    <xf numFmtId="0" fontId="6" fillId="3" borderId="17" xfId="0" applyFont="1" applyFill="1" applyBorder="1" applyAlignment="1">
      <alignment horizontal="center"/>
    </xf>
    <xf numFmtId="0" fontId="6" fillId="3" borderId="24" xfId="0" applyFont="1" applyFill="1" applyBorder="1" applyAlignment="1">
      <alignment horizontal="center"/>
    </xf>
    <xf numFmtId="0" fontId="6" fillId="3" borderId="22" xfId="0" applyFont="1" applyFill="1" applyBorder="1" applyAlignment="1">
      <alignment horizontal="center" vertical="center"/>
    </xf>
    <xf numFmtId="44" fontId="1" fillId="4" borderId="22" xfId="1" applyFont="1" applyFill="1" applyBorder="1" applyAlignment="1" applyProtection="1">
      <alignment horizontal="center"/>
      <protection locked="0"/>
    </xf>
    <xf numFmtId="44" fontId="6" fillId="3" borderId="22" xfId="0" applyNumberFormat="1" applyFont="1" applyFill="1" applyBorder="1"/>
    <xf numFmtId="44" fontId="1" fillId="4" borderId="17" xfId="1" applyFont="1" applyFill="1" applyBorder="1" applyAlignment="1" applyProtection="1">
      <alignment horizontal="center"/>
      <protection locked="0"/>
    </xf>
    <xf numFmtId="0" fontId="6" fillId="3" borderId="33" xfId="0" applyFont="1" applyFill="1" applyBorder="1" applyAlignment="1">
      <alignment horizontal="center" vertical="center"/>
    </xf>
    <xf numFmtId="44" fontId="1" fillId="4" borderId="33" xfId="1" applyFont="1" applyFill="1" applyBorder="1" applyAlignment="1" applyProtection="1">
      <alignment horizontal="center"/>
      <protection locked="0"/>
    </xf>
    <xf numFmtId="44" fontId="6" fillId="3" borderId="33" xfId="1" applyFont="1" applyFill="1" applyBorder="1" applyAlignment="1" applyProtection="1"/>
    <xf numFmtId="44" fontId="6" fillId="3" borderId="33" xfId="0" applyNumberFormat="1" applyFont="1" applyFill="1" applyBorder="1"/>
    <xf numFmtId="44" fontId="6" fillId="3" borderId="34" xfId="1" applyFont="1" applyFill="1" applyBorder="1" applyProtection="1"/>
    <xf numFmtId="0" fontId="11" fillId="3" borderId="10" xfId="0" applyFont="1" applyFill="1" applyBorder="1"/>
    <xf numFmtId="0" fontId="11" fillId="3" borderId="16" xfId="0" applyFont="1" applyFill="1" applyBorder="1" applyAlignment="1">
      <alignment horizontal="center" vertical="center"/>
    </xf>
    <xf numFmtId="44" fontId="12" fillId="4" borderId="16" xfId="1" applyFont="1" applyFill="1" applyBorder="1" applyAlignment="1" applyProtection="1">
      <alignment horizontal="center"/>
      <protection locked="0"/>
    </xf>
    <xf numFmtId="44" fontId="11" fillId="3" borderId="16" xfId="1" applyFont="1" applyFill="1" applyBorder="1" applyAlignment="1" applyProtection="1"/>
    <xf numFmtId="44" fontId="11" fillId="3" borderId="6" xfId="0" applyNumberFormat="1" applyFont="1" applyFill="1" applyBorder="1"/>
    <xf numFmtId="0" fontId="13" fillId="0" borderId="0" xfId="0" applyFont="1"/>
    <xf numFmtId="0" fontId="6" fillId="3" borderId="3" xfId="0" applyFont="1" applyFill="1" applyBorder="1" applyAlignment="1">
      <alignment horizontal="center"/>
    </xf>
    <xf numFmtId="2" fontId="6" fillId="3" borderId="6" xfId="0" applyNumberFormat="1" applyFont="1" applyFill="1" applyBorder="1"/>
    <xf numFmtId="2" fontId="11" fillId="3" borderId="6" xfId="0" applyNumberFormat="1" applyFont="1" applyFill="1" applyBorder="1"/>
    <xf numFmtId="2" fontId="6" fillId="3" borderId="33" xfId="0" applyNumberFormat="1" applyFont="1" applyFill="1" applyBorder="1"/>
    <xf numFmtId="2" fontId="6" fillId="3" borderId="22" xfId="0" applyNumberFormat="1" applyFont="1" applyFill="1" applyBorder="1"/>
    <xf numFmtId="2" fontId="6" fillId="3" borderId="16" xfId="1" applyNumberFormat="1" applyFont="1" applyFill="1" applyBorder="1" applyAlignment="1" applyProtection="1"/>
    <xf numFmtId="2" fontId="11" fillId="3" borderId="16" xfId="1" applyNumberFormat="1" applyFont="1" applyFill="1" applyBorder="1" applyAlignment="1" applyProtection="1"/>
    <xf numFmtId="2" fontId="6" fillId="3" borderId="17" xfId="1" applyNumberFormat="1" applyFont="1" applyFill="1" applyBorder="1" applyAlignment="1" applyProtection="1"/>
    <xf numFmtId="2" fontId="6" fillId="3" borderId="33" xfId="1" applyNumberFormat="1" applyFont="1" applyFill="1" applyBorder="1" applyAlignment="1" applyProtection="1"/>
    <xf numFmtId="2" fontId="6" fillId="3" borderId="22" xfId="1" applyNumberFormat="1" applyFont="1" applyFill="1" applyBorder="1" applyAlignment="1" applyProtection="1"/>
    <xf numFmtId="2" fontId="1" fillId="4" borderId="5" xfId="1" applyNumberFormat="1" applyFont="1" applyFill="1" applyBorder="1" applyAlignment="1" applyProtection="1">
      <alignment horizontal="center"/>
      <protection locked="0"/>
    </xf>
    <xf numFmtId="2" fontId="1" fillId="4" borderId="16" xfId="1" applyNumberFormat="1" applyFont="1" applyFill="1" applyBorder="1" applyAlignment="1" applyProtection="1">
      <alignment horizontal="center"/>
      <protection locked="0"/>
    </xf>
    <xf numFmtId="2" fontId="12" fillId="4" borderId="16" xfId="1" applyNumberFormat="1" applyFont="1" applyFill="1" applyBorder="1" applyAlignment="1" applyProtection="1">
      <alignment horizontal="center"/>
      <protection locked="0"/>
    </xf>
    <xf numFmtId="2" fontId="1" fillId="4" borderId="17" xfId="1" applyNumberFormat="1" applyFont="1" applyFill="1" applyBorder="1" applyAlignment="1" applyProtection="1">
      <alignment horizontal="center"/>
      <protection locked="0"/>
    </xf>
    <xf numFmtId="2" fontId="1" fillId="4" borderId="33" xfId="1" applyNumberFormat="1" applyFont="1" applyFill="1" applyBorder="1" applyAlignment="1" applyProtection="1">
      <alignment horizontal="center"/>
      <protection locked="0"/>
    </xf>
    <xf numFmtId="2" fontId="1" fillId="4" borderId="22" xfId="1" applyNumberFormat="1" applyFont="1" applyFill="1" applyBorder="1" applyAlignment="1" applyProtection="1">
      <alignment horizontal="center"/>
      <protection locked="0"/>
    </xf>
    <xf numFmtId="0" fontId="11" fillId="3" borderId="16" xfId="0" applyFont="1" applyFill="1" applyBorder="1" applyAlignment="1">
      <alignment horizontal="center"/>
    </xf>
    <xf numFmtId="0" fontId="6" fillId="3" borderId="33" xfId="0" applyFont="1" applyFill="1" applyBorder="1" applyAlignment="1">
      <alignment horizontal="center"/>
    </xf>
    <xf numFmtId="0" fontId="6" fillId="3" borderId="22" xfId="0" applyFont="1" applyFill="1" applyBorder="1" applyAlignment="1">
      <alignment horizontal="center"/>
    </xf>
    <xf numFmtId="0" fontId="15" fillId="0" borderId="0" xfId="0" applyFont="1"/>
    <xf numFmtId="0" fontId="15" fillId="0" borderId="6" xfId="0" applyFont="1" applyBorder="1"/>
    <xf numFmtId="44" fontId="6" fillId="3" borderId="17" xfId="0" applyNumberFormat="1" applyFont="1" applyFill="1" applyBorder="1"/>
    <xf numFmtId="44" fontId="7" fillId="3" borderId="19" xfId="0" applyNumberFormat="1" applyFont="1" applyFill="1" applyBorder="1"/>
    <xf numFmtId="2" fontId="6" fillId="3" borderId="3" xfId="1" applyNumberFormat="1" applyFont="1" applyFill="1" applyBorder="1" applyAlignment="1" applyProtection="1"/>
    <xf numFmtId="2" fontId="14" fillId="9" borderId="16" xfId="4" applyNumberFormat="1" applyBorder="1"/>
    <xf numFmtId="2" fontId="6" fillId="3" borderId="5" xfId="1" applyNumberFormat="1" applyFont="1" applyFill="1" applyBorder="1" applyAlignment="1" applyProtection="1"/>
    <xf numFmtId="2" fontId="0" fillId="4" borderId="17" xfId="1" applyNumberFormat="1" applyFont="1" applyFill="1" applyBorder="1" applyAlignment="1" applyProtection="1">
      <alignment horizontal="center"/>
      <protection locked="0"/>
    </xf>
    <xf numFmtId="2" fontId="12" fillId="4" borderId="36" xfId="1" applyNumberFormat="1" applyFont="1" applyFill="1" applyBorder="1" applyAlignment="1" applyProtection="1">
      <alignment horizontal="center"/>
      <protection locked="0"/>
    </xf>
    <xf numFmtId="2" fontId="14" fillId="9" borderId="16" xfId="4" applyNumberFormat="1" applyBorder="1" applyAlignment="1" applyProtection="1">
      <alignment horizontal="center"/>
      <protection locked="0"/>
    </xf>
    <xf numFmtId="0" fontId="6" fillId="3" borderId="3" xfId="0" applyFont="1" applyFill="1" applyBorder="1" applyAlignment="1">
      <alignment horizontal="center" vertical="center"/>
    </xf>
    <xf numFmtId="44" fontId="6" fillId="3" borderId="5" xfId="1" applyFont="1" applyFill="1" applyBorder="1" applyAlignment="1" applyProtection="1"/>
    <xf numFmtId="44" fontId="1" fillId="4" borderId="36" xfId="1" applyFont="1" applyFill="1" applyBorder="1" applyAlignment="1" applyProtection="1">
      <alignment horizontal="center"/>
      <protection locked="0"/>
    </xf>
    <xf numFmtId="44" fontId="14" fillId="9" borderId="16" xfId="4" applyNumberFormat="1" applyBorder="1" applyAlignment="1" applyProtection="1">
      <alignment horizontal="center"/>
      <protection locked="0"/>
    </xf>
    <xf numFmtId="44" fontId="14" fillId="9" borderId="16" xfId="4" applyNumberFormat="1" applyBorder="1"/>
    <xf numFmtId="0" fontId="6" fillId="3" borderId="3" xfId="0" applyFont="1" applyFill="1" applyBorder="1" applyAlignment="1">
      <alignment horizontal="left" wrapText="1"/>
    </xf>
    <xf numFmtId="0" fontId="6" fillId="3" borderId="4" xfId="0" applyFont="1" applyFill="1"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6" fillId="3" borderId="16" xfId="0" applyFont="1" applyFill="1" applyBorder="1" applyAlignment="1">
      <alignment horizontal="left" wrapText="1"/>
    </xf>
    <xf numFmtId="0" fontId="6" fillId="3" borderId="15" xfId="0" applyFont="1" applyFill="1" applyBorder="1"/>
    <xf numFmtId="0" fontId="6" fillId="3" borderId="14" xfId="0" applyFont="1" applyFill="1" applyBorder="1"/>
    <xf numFmtId="0" fontId="6" fillId="3" borderId="27" xfId="0" applyFont="1" applyFill="1" applyBorder="1"/>
    <xf numFmtId="0" fontId="6" fillId="3" borderId="5" xfId="0" applyFont="1" applyFill="1" applyBorder="1" applyAlignment="1">
      <alignment horizontal="left" wrapText="1"/>
    </xf>
    <xf numFmtId="0" fontId="11" fillId="3" borderId="3" xfId="0" applyFont="1" applyFill="1" applyBorder="1" applyAlignment="1">
      <alignment horizontal="left" wrapText="1"/>
    </xf>
    <xf numFmtId="0" fontId="11" fillId="3" borderId="4" xfId="0" applyFont="1" applyFill="1" applyBorder="1" applyAlignment="1">
      <alignment horizontal="left" wrapText="1"/>
    </xf>
    <xf numFmtId="0" fontId="11" fillId="3" borderId="5" xfId="0" applyFont="1" applyFill="1" applyBorder="1" applyAlignment="1">
      <alignment horizontal="left" wrapText="1"/>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8" xfId="0" applyFont="1" applyBorder="1" applyAlignment="1">
      <alignment horizontal="center"/>
    </xf>
    <xf numFmtId="0" fontId="5" fillId="0" borderId="2" xfId="0" applyFont="1" applyBorder="1" applyAlignment="1">
      <alignment horizontal="center"/>
    </xf>
    <xf numFmtId="0" fontId="5" fillId="0" borderId="19" xfId="0" applyFont="1" applyBorder="1" applyAlignment="1">
      <alignment horizontal="center"/>
    </xf>
    <xf numFmtId="0" fontId="6" fillId="3" borderId="15" xfId="0" applyFont="1" applyFill="1" applyBorder="1" applyAlignment="1">
      <alignment horizontal="center"/>
    </xf>
    <xf numFmtId="0" fontId="6" fillId="3" borderId="14" xfId="0" applyFont="1" applyFill="1" applyBorder="1" applyAlignment="1">
      <alignment horizontal="center"/>
    </xf>
    <xf numFmtId="0" fontId="6" fillId="3" borderId="23" xfId="0" applyFont="1" applyFill="1" applyBorder="1" applyAlignment="1">
      <alignment horizontal="center"/>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17" xfId="0" applyFont="1" applyFill="1" applyBorder="1" applyAlignment="1">
      <alignment horizontal="left" wrapText="1"/>
    </xf>
    <xf numFmtId="0" fontId="7" fillId="3" borderId="3" xfId="0" applyFont="1" applyFill="1" applyBorder="1" applyAlignment="1">
      <alignment horizontal="left" wrapText="1"/>
    </xf>
    <xf numFmtId="0" fontId="7" fillId="3" borderId="4" xfId="0" applyFont="1" applyFill="1" applyBorder="1" applyAlignment="1">
      <alignment horizontal="left" wrapText="1"/>
    </xf>
    <xf numFmtId="0" fontId="7" fillId="3" borderId="25" xfId="0" applyFont="1" applyFill="1" applyBorder="1" applyAlignment="1">
      <alignment horizontal="left" wrapText="1"/>
    </xf>
    <xf numFmtId="0" fontId="4" fillId="3" borderId="17" xfId="0" applyFont="1" applyFill="1" applyBorder="1" applyAlignment="1">
      <alignment horizontal="left"/>
    </xf>
    <xf numFmtId="0" fontId="4" fillId="3" borderId="15" xfId="0" applyFont="1" applyFill="1" applyBorder="1" applyAlignment="1">
      <alignment horizontal="left"/>
    </xf>
    <xf numFmtId="0" fontId="7" fillId="3" borderId="15" xfId="0" applyFont="1" applyFill="1" applyBorder="1" applyAlignment="1">
      <alignment horizontal="left" wrapText="1"/>
    </xf>
    <xf numFmtId="0" fontId="7" fillId="3" borderId="14" xfId="0" applyFont="1" applyFill="1" applyBorder="1" applyAlignment="1">
      <alignment horizontal="left" wrapText="1"/>
    </xf>
    <xf numFmtId="0" fontId="6" fillId="3" borderId="1" xfId="0" applyFont="1" applyFill="1" applyBorder="1" applyAlignment="1">
      <alignment horizontal="center"/>
    </xf>
    <xf numFmtId="0" fontId="6" fillId="3" borderId="0" xfId="0" applyFont="1" applyFill="1" applyAlignment="1">
      <alignment horizontal="center"/>
    </xf>
    <xf numFmtId="0" fontId="6" fillId="3" borderId="6" xfId="0" applyFont="1" applyFill="1" applyBorder="1" applyAlignment="1">
      <alignment horizontal="center"/>
    </xf>
    <xf numFmtId="0" fontId="4" fillId="3" borderId="22" xfId="0" applyFont="1" applyFill="1" applyBorder="1" applyAlignment="1">
      <alignment horizontal="left"/>
    </xf>
    <xf numFmtId="0" fontId="4" fillId="3" borderId="26" xfId="0" applyFont="1" applyFill="1" applyBorder="1" applyAlignment="1">
      <alignment horizontal="left"/>
    </xf>
    <xf numFmtId="0" fontId="7" fillId="0" borderId="10" xfId="0" applyFont="1" applyBorder="1" applyAlignment="1">
      <alignment horizontal="center"/>
    </xf>
    <xf numFmtId="0" fontId="7" fillId="0" borderId="0" xfId="0" applyFont="1" applyAlignment="1">
      <alignment horizontal="center"/>
    </xf>
    <xf numFmtId="0" fontId="4" fillId="3" borderId="16" xfId="0" applyFont="1" applyFill="1" applyBorder="1" applyAlignment="1">
      <alignment horizontal="left"/>
    </xf>
    <xf numFmtId="0" fontId="4" fillId="3" borderId="3" xfId="0" applyFont="1" applyFill="1" applyBorder="1" applyAlignment="1">
      <alignment horizontal="left"/>
    </xf>
    <xf numFmtId="0" fontId="1" fillId="4" borderId="16" xfId="0" applyFont="1" applyFill="1" applyBorder="1" applyAlignment="1" applyProtection="1">
      <alignment horizontal="center"/>
      <protection locked="0"/>
    </xf>
    <xf numFmtId="0" fontId="1" fillId="4" borderId="3" xfId="0" applyFont="1" applyFill="1" applyBorder="1" applyAlignment="1" applyProtection="1">
      <alignment horizontal="center"/>
      <protection locked="0"/>
    </xf>
    <xf numFmtId="0" fontId="1" fillId="4" borderId="4" xfId="0" applyFont="1" applyFill="1" applyBorder="1" applyAlignment="1" applyProtection="1">
      <alignment horizontal="center"/>
      <protection locked="0"/>
    </xf>
    <xf numFmtId="0" fontId="1" fillId="4" borderId="5" xfId="0" applyFont="1" applyFill="1" applyBorder="1" applyAlignment="1" applyProtection="1">
      <alignment horizontal="center"/>
      <protection locked="0"/>
    </xf>
    <xf numFmtId="0" fontId="6" fillId="3" borderId="29" xfId="0" applyFont="1" applyFill="1" applyBorder="1" applyAlignment="1">
      <alignment horizontal="left" wrapText="1"/>
    </xf>
    <xf numFmtId="0" fontId="6" fillId="3" borderId="31" xfId="0" applyFont="1" applyFill="1" applyBorder="1" applyAlignment="1">
      <alignment horizontal="left" wrapText="1"/>
    </xf>
    <xf numFmtId="0" fontId="6" fillId="3" borderId="32" xfId="0" applyFont="1" applyFill="1" applyBorder="1" applyAlignment="1">
      <alignment horizontal="left" wrapText="1"/>
    </xf>
    <xf numFmtId="0" fontId="6" fillId="3" borderId="26" xfId="0" applyFont="1" applyFill="1" applyBorder="1" applyAlignment="1">
      <alignment horizontal="left" wrapText="1"/>
    </xf>
    <xf numFmtId="0" fontId="6" fillId="3" borderId="30" xfId="0" applyFont="1" applyFill="1" applyBorder="1" applyAlignment="1">
      <alignment horizontal="left" wrapText="1"/>
    </xf>
    <xf numFmtId="0" fontId="6" fillId="3" borderId="28" xfId="0" applyFont="1" applyFill="1" applyBorder="1" applyAlignment="1">
      <alignment horizontal="left" wrapText="1"/>
    </xf>
    <xf numFmtId="0" fontId="1" fillId="5" borderId="11" xfId="0" applyFont="1" applyFill="1" applyBorder="1" applyAlignment="1">
      <alignment horizontal="left" vertical="top" wrapText="1"/>
    </xf>
    <xf numFmtId="0" fontId="1" fillId="5" borderId="12" xfId="0" applyFont="1" applyFill="1" applyBorder="1" applyAlignment="1">
      <alignment horizontal="left" vertical="top" wrapText="1"/>
    </xf>
    <xf numFmtId="0" fontId="1" fillId="5" borderId="13" xfId="0" applyFont="1" applyFill="1" applyBorder="1" applyAlignment="1">
      <alignment horizontal="left" vertical="top" wrapText="1"/>
    </xf>
    <xf numFmtId="0" fontId="1" fillId="5" borderId="10" xfId="0" applyFont="1" applyFill="1" applyBorder="1" applyAlignment="1">
      <alignment horizontal="left" wrapText="1"/>
    </xf>
    <xf numFmtId="0" fontId="1" fillId="5" borderId="0" xfId="0" applyFont="1" applyFill="1" applyAlignment="1">
      <alignment horizontal="left" wrapText="1"/>
    </xf>
    <xf numFmtId="0" fontId="1" fillId="5" borderId="6" xfId="0" applyFont="1" applyFill="1" applyBorder="1" applyAlignment="1">
      <alignment horizontal="left" wrapText="1"/>
    </xf>
    <xf numFmtId="0" fontId="0" fillId="5" borderId="10" xfId="0" applyFill="1" applyBorder="1" applyAlignment="1">
      <alignment horizontal="left" wrapText="1"/>
    </xf>
    <xf numFmtId="0" fontId="12" fillId="5" borderId="10" xfId="0" applyFont="1" applyFill="1" applyBorder="1" applyAlignment="1">
      <alignment horizontal="left" wrapText="1"/>
    </xf>
    <xf numFmtId="0" fontId="12" fillId="5" borderId="0" xfId="0" applyFont="1" applyFill="1" applyAlignment="1">
      <alignment horizontal="left" wrapText="1"/>
    </xf>
    <xf numFmtId="0" fontId="12" fillId="5" borderId="6" xfId="0" applyFont="1" applyFill="1" applyBorder="1" applyAlignment="1">
      <alignment horizontal="left" wrapText="1"/>
    </xf>
    <xf numFmtId="0" fontId="6" fillId="3" borderId="15" xfId="0" applyFont="1" applyFill="1" applyBorder="1" applyAlignment="1">
      <alignment horizontal="left" wrapText="1"/>
    </xf>
    <xf numFmtId="0" fontId="6" fillId="3" borderId="14" xfId="0" applyFont="1" applyFill="1" applyBorder="1" applyAlignment="1">
      <alignment horizontal="left" wrapText="1"/>
    </xf>
    <xf numFmtId="0" fontId="6" fillId="3" borderId="27" xfId="0" applyFont="1" applyFill="1" applyBorder="1" applyAlignment="1">
      <alignment horizontal="left" wrapText="1"/>
    </xf>
    <xf numFmtId="0" fontId="7" fillId="3" borderId="5" xfId="0"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6" fillId="2" borderId="25" xfId="0" applyFont="1" applyFill="1" applyBorder="1" applyAlignment="1">
      <alignment horizontal="left" wrapText="1"/>
    </xf>
    <xf numFmtId="0" fontId="1" fillId="5" borderId="0" xfId="0" applyFont="1" applyFill="1" applyBorder="1" applyAlignment="1">
      <alignment horizontal="left" wrapText="1"/>
    </xf>
    <xf numFmtId="0" fontId="4" fillId="5" borderId="7" xfId="0" applyFont="1" applyFill="1" applyBorder="1" applyAlignment="1">
      <alignment horizontal="left" wrapText="1"/>
    </xf>
    <xf numFmtId="0" fontId="4" fillId="5" borderId="8" xfId="0" applyFont="1" applyFill="1" applyBorder="1" applyAlignment="1">
      <alignment horizontal="left" wrapText="1"/>
    </xf>
    <xf numFmtId="0" fontId="4" fillId="5" borderId="9" xfId="0" applyFont="1" applyFill="1" applyBorder="1" applyAlignment="1">
      <alignment horizontal="left" wrapText="1"/>
    </xf>
  </cellXfs>
  <cellStyles count="5">
    <cellStyle name="Controlecel" xfId="4" builtinId="23"/>
    <cellStyle name="Goed" xfId="2" builtinId="26"/>
    <cellStyle name="Ongeldig" xfId="3" builtinId="27"/>
    <cellStyle name="Standaard" xfId="0" builtinId="0"/>
    <cellStyle name="Valuta" xfId="1" builtinId="4"/>
  </cellStyles>
  <dxfs count="8">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E7F4D8"/>
      <color rgb="FFFF3737"/>
      <color rgb="FFFF474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6"/>
  <sheetViews>
    <sheetView tabSelected="1" zoomScale="80" zoomScaleNormal="80" workbookViewId="0">
      <selection activeCell="N45" sqref="N45"/>
    </sheetView>
  </sheetViews>
  <sheetFormatPr defaultColWidth="9.28515625" defaultRowHeight="12.75" x14ac:dyDescent="0.2"/>
  <cols>
    <col min="1" max="1" width="4.7109375" style="1" customWidth="1"/>
    <col min="2" max="3" width="9.28515625" style="44"/>
    <col min="4" max="4" width="12.7109375" style="44" customWidth="1"/>
    <col min="5" max="5" width="11.42578125" style="44" customWidth="1"/>
    <col min="6" max="6" width="13.5703125" style="44" customWidth="1"/>
    <col min="7" max="7" width="10.28515625" style="2" bestFit="1" customWidth="1"/>
    <col min="8" max="8" width="11.140625" style="2" customWidth="1"/>
    <col min="9" max="9" width="14.7109375" style="1" customWidth="1"/>
    <col min="10" max="10" width="13.7109375" style="1" bestFit="1" customWidth="1"/>
    <col min="11" max="11" width="15.42578125" style="1" customWidth="1"/>
    <col min="12" max="12" width="13.42578125" style="1" customWidth="1"/>
    <col min="13" max="13" width="12.42578125" style="1" bestFit="1" customWidth="1"/>
    <col min="14" max="14" width="72.42578125" style="1" customWidth="1"/>
    <col min="15" max="16384" width="9.28515625" style="1"/>
  </cols>
  <sheetData>
    <row r="1" spans="1:12" ht="15.4" customHeight="1" x14ac:dyDescent="0.2">
      <c r="A1" s="118" t="s">
        <v>0</v>
      </c>
      <c r="B1" s="119"/>
      <c r="C1" s="119"/>
      <c r="D1" s="119"/>
      <c r="E1" s="119"/>
      <c r="F1" s="119"/>
      <c r="G1" s="119"/>
      <c r="H1" s="119"/>
      <c r="I1" s="119"/>
      <c r="J1" s="119"/>
      <c r="K1" s="119"/>
      <c r="L1" s="120"/>
    </row>
    <row r="2" spans="1:12" x14ac:dyDescent="0.2">
      <c r="A2" s="121"/>
      <c r="B2" s="122"/>
      <c r="C2" s="122"/>
      <c r="D2" s="122"/>
      <c r="E2" s="122"/>
      <c r="F2" s="122"/>
      <c r="G2" s="122"/>
      <c r="H2" s="122"/>
      <c r="I2" s="122"/>
      <c r="J2" s="122"/>
      <c r="K2" s="122"/>
      <c r="L2" s="123"/>
    </row>
    <row r="3" spans="1:12" ht="14.65" customHeight="1" x14ac:dyDescent="0.2">
      <c r="A3" s="4"/>
      <c r="B3" s="39" t="s">
        <v>1</v>
      </c>
      <c r="C3" s="39"/>
      <c r="D3" s="39"/>
      <c r="E3" s="39"/>
      <c r="F3" s="39"/>
      <c r="G3" s="6" t="s">
        <v>2</v>
      </c>
      <c r="H3" s="6" t="s">
        <v>3</v>
      </c>
      <c r="I3" s="7" t="s">
        <v>65</v>
      </c>
      <c r="J3" s="5" t="s">
        <v>4</v>
      </c>
      <c r="K3" s="5" t="s">
        <v>5</v>
      </c>
      <c r="L3" s="8" t="s">
        <v>6</v>
      </c>
    </row>
    <row r="4" spans="1:12" x14ac:dyDescent="0.2">
      <c r="A4" s="9"/>
      <c r="B4" s="124"/>
      <c r="C4" s="125"/>
      <c r="D4" s="125"/>
      <c r="E4" s="125"/>
      <c r="F4" s="125"/>
      <c r="G4" s="125"/>
      <c r="H4" s="125"/>
      <c r="I4" s="125"/>
      <c r="J4" s="125"/>
      <c r="K4" s="125"/>
      <c r="L4" s="126"/>
    </row>
    <row r="5" spans="1:12" ht="15" x14ac:dyDescent="0.25">
      <c r="A5" s="9">
        <v>1</v>
      </c>
      <c r="B5" s="106" t="s">
        <v>7</v>
      </c>
      <c r="C5" s="107"/>
      <c r="D5" s="107"/>
      <c r="E5" s="107"/>
      <c r="F5" s="107"/>
      <c r="G5" s="48">
        <v>1</v>
      </c>
      <c r="H5" s="47" t="s">
        <v>8</v>
      </c>
      <c r="I5" s="35"/>
      <c r="J5" s="11">
        <v>40</v>
      </c>
      <c r="K5" s="14">
        <v>60</v>
      </c>
      <c r="L5" s="30">
        <f>I5*G5</f>
        <v>0</v>
      </c>
    </row>
    <row r="6" spans="1:12" ht="15" x14ac:dyDescent="0.25">
      <c r="A6" s="9">
        <v>2</v>
      </c>
      <c r="B6" s="110" t="s">
        <v>9</v>
      </c>
      <c r="C6" s="110"/>
      <c r="D6" s="110"/>
      <c r="E6" s="110"/>
      <c r="F6" s="110"/>
      <c r="G6" s="48">
        <v>1</v>
      </c>
      <c r="H6" s="47" t="s">
        <v>8</v>
      </c>
      <c r="I6" s="50"/>
      <c r="J6" s="11">
        <v>180</v>
      </c>
      <c r="K6" s="12">
        <v>210</v>
      </c>
      <c r="L6" s="13">
        <f>G6*I6</f>
        <v>0</v>
      </c>
    </row>
    <row r="7" spans="1:12" ht="15" x14ac:dyDescent="0.25">
      <c r="A7" s="9">
        <v>3</v>
      </c>
      <c r="B7" s="110" t="s">
        <v>10</v>
      </c>
      <c r="C7" s="110"/>
      <c r="D7" s="110"/>
      <c r="E7" s="110"/>
      <c r="F7" s="110"/>
      <c r="G7" s="48">
        <v>1</v>
      </c>
      <c r="H7" s="47" t="s">
        <v>8</v>
      </c>
      <c r="I7" s="53"/>
      <c r="J7" s="14">
        <v>290</v>
      </c>
      <c r="K7" s="14">
        <v>310</v>
      </c>
      <c r="L7" s="13">
        <f>G7*I7</f>
        <v>0</v>
      </c>
    </row>
    <row r="8" spans="1:12" ht="15" x14ac:dyDescent="0.25">
      <c r="A8" s="9">
        <v>4</v>
      </c>
      <c r="B8" s="110" t="s">
        <v>11</v>
      </c>
      <c r="C8" s="110"/>
      <c r="D8" s="110"/>
      <c r="E8" s="110"/>
      <c r="F8" s="110"/>
      <c r="G8" s="48">
        <v>1</v>
      </c>
      <c r="H8" s="47" t="s">
        <v>8</v>
      </c>
      <c r="I8" s="50"/>
      <c r="J8" s="12">
        <v>100</v>
      </c>
      <c r="K8" s="12">
        <v>140</v>
      </c>
      <c r="L8" s="13">
        <f t="shared" ref="L8:L38" si="0">G8*I8</f>
        <v>0</v>
      </c>
    </row>
    <row r="9" spans="1:12" ht="15" x14ac:dyDescent="0.25">
      <c r="A9" s="9">
        <v>5</v>
      </c>
      <c r="B9" s="110" t="s">
        <v>12</v>
      </c>
      <c r="C9" s="110"/>
      <c r="D9" s="110"/>
      <c r="E9" s="110"/>
      <c r="F9" s="110"/>
      <c r="G9" s="48">
        <v>1</v>
      </c>
      <c r="H9" s="47" t="s">
        <v>8</v>
      </c>
      <c r="I9" s="50"/>
      <c r="J9" s="12">
        <v>250</v>
      </c>
      <c r="K9" s="12">
        <v>300</v>
      </c>
      <c r="L9" s="13">
        <f t="shared" si="0"/>
        <v>0</v>
      </c>
    </row>
    <row r="10" spans="1:12" ht="15" x14ac:dyDescent="0.25">
      <c r="A10" s="9">
        <v>6</v>
      </c>
      <c r="B10" s="110" t="s">
        <v>13</v>
      </c>
      <c r="C10" s="110"/>
      <c r="D10" s="110"/>
      <c r="E10" s="110"/>
      <c r="F10" s="110"/>
      <c r="G10" s="48">
        <v>1</v>
      </c>
      <c r="H10" s="47" t="s">
        <v>8</v>
      </c>
      <c r="I10" s="35"/>
      <c r="J10" s="12">
        <v>225</v>
      </c>
      <c r="K10" s="12">
        <v>250</v>
      </c>
      <c r="L10" s="13">
        <f t="shared" si="0"/>
        <v>0</v>
      </c>
    </row>
    <row r="11" spans="1:12" ht="15" x14ac:dyDescent="0.25">
      <c r="A11" s="9">
        <v>7</v>
      </c>
      <c r="B11" s="110" t="s">
        <v>14</v>
      </c>
      <c r="C11" s="110"/>
      <c r="D11" s="110"/>
      <c r="E11" s="110"/>
      <c r="F11" s="110"/>
      <c r="G11" s="48">
        <v>1</v>
      </c>
      <c r="H11" s="47" t="s">
        <v>8</v>
      </c>
      <c r="I11" s="50"/>
      <c r="J11" s="12">
        <v>215</v>
      </c>
      <c r="K11" s="12">
        <v>240</v>
      </c>
      <c r="L11" s="13">
        <f t="shared" si="0"/>
        <v>0</v>
      </c>
    </row>
    <row r="12" spans="1:12" ht="15" x14ac:dyDescent="0.25">
      <c r="A12" s="9">
        <v>8</v>
      </c>
      <c r="B12" s="110" t="s">
        <v>15</v>
      </c>
      <c r="C12" s="110"/>
      <c r="D12" s="110"/>
      <c r="E12" s="110"/>
      <c r="F12" s="110"/>
      <c r="G12" s="48">
        <v>1</v>
      </c>
      <c r="H12" s="47" t="s">
        <v>8</v>
      </c>
      <c r="I12" s="50"/>
      <c r="J12" s="12">
        <v>250</v>
      </c>
      <c r="K12" s="12">
        <v>270</v>
      </c>
      <c r="L12" s="13">
        <f t="shared" si="0"/>
        <v>0</v>
      </c>
    </row>
    <row r="13" spans="1:12" ht="24.75" customHeight="1" x14ac:dyDescent="0.25">
      <c r="A13" s="9">
        <v>9</v>
      </c>
      <c r="B13" s="110" t="s">
        <v>16</v>
      </c>
      <c r="C13" s="110"/>
      <c r="D13" s="110"/>
      <c r="E13" s="110"/>
      <c r="F13" s="110"/>
      <c r="G13" s="48">
        <v>1</v>
      </c>
      <c r="H13" s="47" t="s">
        <v>8</v>
      </c>
      <c r="I13" s="35"/>
      <c r="J13" s="12">
        <v>85</v>
      </c>
      <c r="K13" s="12">
        <v>110</v>
      </c>
      <c r="L13" s="13">
        <f>G13*I13</f>
        <v>0</v>
      </c>
    </row>
    <row r="14" spans="1:12" ht="33" customHeight="1" x14ac:dyDescent="0.25">
      <c r="A14" s="9">
        <v>10</v>
      </c>
      <c r="B14" s="129" t="s">
        <v>17</v>
      </c>
      <c r="C14" s="129"/>
      <c r="D14" s="129"/>
      <c r="E14" s="129"/>
      <c r="F14" s="129"/>
      <c r="G14" s="48">
        <v>1</v>
      </c>
      <c r="H14" s="47" t="s">
        <v>8</v>
      </c>
      <c r="I14" s="52"/>
      <c r="J14" s="46">
        <v>90</v>
      </c>
      <c r="K14" s="46">
        <v>110</v>
      </c>
      <c r="L14" s="13">
        <f t="shared" si="0"/>
        <v>0</v>
      </c>
    </row>
    <row r="15" spans="1:12" ht="15" x14ac:dyDescent="0.25">
      <c r="A15" s="9">
        <v>11</v>
      </c>
      <c r="B15" s="110" t="s">
        <v>18</v>
      </c>
      <c r="C15" s="110"/>
      <c r="D15" s="110"/>
      <c r="E15" s="110"/>
      <c r="F15" s="110"/>
      <c r="G15" s="48">
        <v>1</v>
      </c>
      <c r="H15" s="47" t="s">
        <v>19</v>
      </c>
      <c r="I15" s="35"/>
      <c r="J15" s="12">
        <v>240</v>
      </c>
      <c r="K15" s="12">
        <v>275</v>
      </c>
      <c r="L15" s="13">
        <f t="shared" si="0"/>
        <v>0</v>
      </c>
    </row>
    <row r="16" spans="1:12" ht="25.9" customHeight="1" x14ac:dyDescent="0.25">
      <c r="A16" s="9">
        <v>12</v>
      </c>
      <c r="B16" s="106" t="s">
        <v>20</v>
      </c>
      <c r="C16" s="107"/>
      <c r="D16" s="107"/>
      <c r="E16" s="107"/>
      <c r="F16" s="107"/>
      <c r="G16" s="48">
        <v>1</v>
      </c>
      <c r="H16" s="47" t="s">
        <v>8</v>
      </c>
      <c r="I16" s="51"/>
      <c r="J16" s="12">
        <v>100</v>
      </c>
      <c r="K16" s="12">
        <v>150</v>
      </c>
      <c r="L16" s="13">
        <f>G16*I16</f>
        <v>0</v>
      </c>
    </row>
    <row r="17" spans="1:12" ht="13.5" customHeight="1" x14ac:dyDescent="0.2">
      <c r="A17" s="9"/>
      <c r="B17" s="111"/>
      <c r="C17" s="112"/>
      <c r="D17" s="112"/>
      <c r="E17" s="112"/>
      <c r="F17" s="112"/>
      <c r="G17" s="112"/>
      <c r="H17" s="112"/>
      <c r="I17" s="112"/>
      <c r="J17" s="112"/>
      <c r="K17" s="113"/>
      <c r="L17" s="13"/>
    </row>
    <row r="18" spans="1:12" ht="15" x14ac:dyDescent="0.25">
      <c r="A18" s="9"/>
      <c r="B18" s="130" t="s">
        <v>21</v>
      </c>
      <c r="C18" s="131"/>
      <c r="D18" s="131"/>
      <c r="E18" s="131"/>
      <c r="F18" s="132"/>
      <c r="G18" s="54"/>
      <c r="H18" s="55"/>
      <c r="I18" s="36"/>
      <c r="J18" s="12"/>
      <c r="K18" s="12"/>
      <c r="L18" s="13"/>
    </row>
    <row r="19" spans="1:12" ht="35.25" customHeight="1" x14ac:dyDescent="0.25">
      <c r="A19" s="9">
        <v>13</v>
      </c>
      <c r="B19" s="106" t="s">
        <v>22</v>
      </c>
      <c r="C19" s="107"/>
      <c r="D19" s="107"/>
      <c r="E19" s="107"/>
      <c r="F19" s="107"/>
      <c r="G19" s="47">
        <v>1</v>
      </c>
      <c r="H19" s="47" t="s">
        <v>23</v>
      </c>
      <c r="I19" s="35"/>
      <c r="J19" s="12">
        <v>80</v>
      </c>
      <c r="K19" s="12">
        <v>95</v>
      </c>
      <c r="L19" s="13">
        <f>G19*I19</f>
        <v>0</v>
      </c>
    </row>
    <row r="20" spans="1:12" ht="42.75" customHeight="1" x14ac:dyDescent="0.25">
      <c r="A20" s="9">
        <v>14</v>
      </c>
      <c r="B20" s="106" t="s">
        <v>24</v>
      </c>
      <c r="C20" s="107"/>
      <c r="D20" s="107"/>
      <c r="E20" s="107"/>
      <c r="F20" s="107"/>
      <c r="G20" s="47">
        <v>1</v>
      </c>
      <c r="H20" s="47" t="s">
        <v>23</v>
      </c>
      <c r="I20" s="35"/>
      <c r="J20" s="12">
        <v>55</v>
      </c>
      <c r="K20" s="12">
        <v>75</v>
      </c>
      <c r="L20" s="13">
        <f>G20*I20</f>
        <v>0</v>
      </c>
    </row>
    <row r="21" spans="1:12" ht="15" x14ac:dyDescent="0.25">
      <c r="A21" s="9">
        <v>15</v>
      </c>
      <c r="B21" s="110" t="s">
        <v>25</v>
      </c>
      <c r="C21" s="110"/>
      <c r="D21" s="110"/>
      <c r="E21" s="110"/>
      <c r="F21" s="110"/>
      <c r="G21" s="56">
        <v>1</v>
      </c>
      <c r="H21" s="45" t="s">
        <v>8</v>
      </c>
      <c r="I21" s="36"/>
      <c r="J21" s="12">
        <v>100</v>
      </c>
      <c r="K21" s="12">
        <v>120</v>
      </c>
      <c r="L21" s="13">
        <f t="shared" si="0"/>
        <v>0</v>
      </c>
    </row>
    <row r="22" spans="1:12" ht="54" customHeight="1" x14ac:dyDescent="0.25">
      <c r="A22" s="9">
        <v>16</v>
      </c>
      <c r="B22" s="110" t="s">
        <v>26</v>
      </c>
      <c r="C22" s="110"/>
      <c r="D22" s="110"/>
      <c r="E22" s="110"/>
      <c r="F22" s="110"/>
      <c r="G22" s="10">
        <v>1</v>
      </c>
      <c r="H22" s="10" t="s">
        <v>27</v>
      </c>
      <c r="I22" s="36"/>
      <c r="J22" s="12">
        <v>11</v>
      </c>
      <c r="K22" s="12">
        <v>13.5</v>
      </c>
      <c r="L22" s="13">
        <f t="shared" si="0"/>
        <v>0</v>
      </c>
    </row>
    <row r="23" spans="1:12" ht="15" x14ac:dyDescent="0.25">
      <c r="A23" s="9">
        <v>17</v>
      </c>
      <c r="B23" s="110" t="s">
        <v>28</v>
      </c>
      <c r="C23" s="110"/>
      <c r="D23" s="110"/>
      <c r="E23" s="110"/>
      <c r="F23" s="110"/>
      <c r="G23" s="10">
        <v>1</v>
      </c>
      <c r="H23" s="10" t="s">
        <v>8</v>
      </c>
      <c r="I23" s="60"/>
      <c r="J23" s="12">
        <v>170</v>
      </c>
      <c r="K23" s="12">
        <v>185</v>
      </c>
      <c r="L23" s="13">
        <f t="shared" si="0"/>
        <v>0</v>
      </c>
    </row>
    <row r="24" spans="1:12" ht="15" x14ac:dyDescent="0.25">
      <c r="A24" s="9"/>
      <c r="B24" s="106" t="s">
        <v>29</v>
      </c>
      <c r="C24" s="108"/>
      <c r="D24" s="108"/>
      <c r="E24" s="108"/>
      <c r="F24" s="109"/>
      <c r="G24" s="10">
        <v>1</v>
      </c>
      <c r="H24" s="101" t="s">
        <v>30</v>
      </c>
      <c r="I24" s="104"/>
      <c r="J24" s="102" t="s">
        <v>31</v>
      </c>
      <c r="K24" s="11" t="s">
        <v>31</v>
      </c>
      <c r="L24" s="105"/>
    </row>
    <row r="25" spans="1:12" ht="15" x14ac:dyDescent="0.25">
      <c r="A25" s="9">
        <v>18</v>
      </c>
      <c r="B25" s="106" t="s">
        <v>32</v>
      </c>
      <c r="C25" s="108"/>
      <c r="D25" s="108"/>
      <c r="E25" s="108"/>
      <c r="F25" s="109"/>
      <c r="G25" s="10">
        <v>1</v>
      </c>
      <c r="H25" s="10" t="s">
        <v>23</v>
      </c>
      <c r="I25" s="103"/>
      <c r="J25" s="12">
        <v>80</v>
      </c>
      <c r="K25" s="12">
        <v>95</v>
      </c>
      <c r="L25" s="13">
        <f t="shared" si="0"/>
        <v>0</v>
      </c>
    </row>
    <row r="26" spans="1:12" ht="40.15" customHeight="1" x14ac:dyDescent="0.25">
      <c r="A26" s="9">
        <v>19</v>
      </c>
      <c r="B26" s="110" t="s">
        <v>33</v>
      </c>
      <c r="C26" s="110"/>
      <c r="D26" s="110"/>
      <c r="E26" s="110"/>
      <c r="F26" s="110"/>
      <c r="G26" s="10">
        <v>1</v>
      </c>
      <c r="H26" s="10" t="s">
        <v>23</v>
      </c>
      <c r="I26" s="49"/>
      <c r="J26" s="12">
        <v>120</v>
      </c>
      <c r="K26" s="12">
        <v>150</v>
      </c>
      <c r="L26" s="13">
        <f t="shared" si="0"/>
        <v>0</v>
      </c>
    </row>
    <row r="27" spans="1:12" ht="28.5" customHeight="1" x14ac:dyDescent="0.25">
      <c r="A27" s="9">
        <v>20</v>
      </c>
      <c r="B27" s="106" t="s">
        <v>34</v>
      </c>
      <c r="C27" s="107"/>
      <c r="D27" s="107"/>
      <c r="E27" s="107"/>
      <c r="F27" s="114"/>
      <c r="G27" s="10">
        <v>1</v>
      </c>
      <c r="H27" s="10" t="s">
        <v>8</v>
      </c>
      <c r="I27" s="49"/>
      <c r="J27" s="12">
        <v>340</v>
      </c>
      <c r="K27" s="12">
        <v>370</v>
      </c>
      <c r="L27" s="13">
        <f t="shared" si="0"/>
        <v>0</v>
      </c>
    </row>
    <row r="28" spans="1:12" ht="28.5" customHeight="1" x14ac:dyDescent="0.25">
      <c r="A28" s="9">
        <v>20</v>
      </c>
      <c r="B28" s="110" t="s">
        <v>35</v>
      </c>
      <c r="C28" s="110"/>
      <c r="D28" s="110"/>
      <c r="E28" s="110"/>
      <c r="F28" s="110"/>
      <c r="G28" s="10">
        <v>100</v>
      </c>
      <c r="H28" s="10" t="s">
        <v>36</v>
      </c>
      <c r="I28" s="36"/>
      <c r="J28" s="12">
        <v>3</v>
      </c>
      <c r="K28" s="12">
        <v>5</v>
      </c>
      <c r="L28" s="13">
        <f>G28*I28</f>
        <v>0</v>
      </c>
    </row>
    <row r="29" spans="1:12" ht="28.5" customHeight="1" x14ac:dyDescent="0.25">
      <c r="A29" s="9">
        <v>22</v>
      </c>
      <c r="B29" s="110" t="s">
        <v>37</v>
      </c>
      <c r="C29" s="110"/>
      <c r="D29" s="110"/>
      <c r="E29" s="110"/>
      <c r="F29" s="110"/>
      <c r="G29" s="10">
        <v>100</v>
      </c>
      <c r="H29" s="10" t="s">
        <v>36</v>
      </c>
      <c r="I29" s="36"/>
      <c r="J29" s="12">
        <v>3.5</v>
      </c>
      <c r="K29" s="12">
        <v>5.5</v>
      </c>
      <c r="L29" s="13">
        <f t="shared" ref="L29" si="1">G29*I29</f>
        <v>0</v>
      </c>
    </row>
    <row r="30" spans="1:12" s="71" customFormat="1" ht="46.5" customHeight="1" x14ac:dyDescent="0.25">
      <c r="A30" s="66">
        <v>21</v>
      </c>
      <c r="B30" s="115" t="s">
        <v>38</v>
      </c>
      <c r="C30" s="116"/>
      <c r="D30" s="116"/>
      <c r="E30" s="116"/>
      <c r="F30" s="117"/>
      <c r="G30" s="67">
        <v>100</v>
      </c>
      <c r="H30" s="67" t="s">
        <v>36</v>
      </c>
      <c r="I30" s="68"/>
      <c r="J30" s="69">
        <v>4</v>
      </c>
      <c r="K30" s="69">
        <v>5</v>
      </c>
      <c r="L30" s="70">
        <f>G30*I30</f>
        <v>0</v>
      </c>
    </row>
    <row r="31" spans="1:12" s="71" customFormat="1" ht="55.5" customHeight="1" x14ac:dyDescent="0.25">
      <c r="A31" s="66">
        <v>22</v>
      </c>
      <c r="B31" s="115" t="s">
        <v>39</v>
      </c>
      <c r="C31" s="116"/>
      <c r="D31" s="116"/>
      <c r="E31" s="116"/>
      <c r="F31" s="117"/>
      <c r="G31" s="67">
        <v>1</v>
      </c>
      <c r="H31" s="67" t="s">
        <v>23</v>
      </c>
      <c r="I31" s="68"/>
      <c r="J31" s="69">
        <v>125</v>
      </c>
      <c r="K31" s="69">
        <v>175</v>
      </c>
      <c r="L31" s="70">
        <f>G31*I31</f>
        <v>0</v>
      </c>
    </row>
    <row r="32" spans="1:12" s="71" customFormat="1" ht="54" customHeight="1" x14ac:dyDescent="0.25">
      <c r="A32" s="66">
        <v>23</v>
      </c>
      <c r="B32" s="115" t="s">
        <v>40</v>
      </c>
      <c r="C32" s="116"/>
      <c r="D32" s="116"/>
      <c r="E32" s="116"/>
      <c r="F32" s="117"/>
      <c r="G32" s="67">
        <v>500</v>
      </c>
      <c r="H32" s="67" t="s">
        <v>41</v>
      </c>
      <c r="I32" s="68"/>
      <c r="J32" s="69">
        <v>0.3</v>
      </c>
      <c r="K32" s="69">
        <v>0.9</v>
      </c>
      <c r="L32" s="70">
        <f>G32*I32</f>
        <v>0</v>
      </c>
    </row>
    <row r="33" spans="1:14" ht="72.400000000000006" customHeight="1" x14ac:dyDescent="0.25">
      <c r="A33" s="9">
        <v>24</v>
      </c>
      <c r="B33" s="110" t="s">
        <v>42</v>
      </c>
      <c r="C33" s="110"/>
      <c r="D33" s="110"/>
      <c r="E33" s="110"/>
      <c r="F33" s="110"/>
      <c r="G33" s="10">
        <v>1</v>
      </c>
      <c r="H33" s="10" t="s">
        <v>8</v>
      </c>
      <c r="I33" s="36"/>
      <c r="J33" s="12">
        <v>4400</v>
      </c>
      <c r="K33" s="12">
        <v>4600</v>
      </c>
      <c r="L33" s="13">
        <f t="shared" si="0"/>
        <v>0</v>
      </c>
      <c r="N33" s="44"/>
    </row>
    <row r="34" spans="1:14" ht="15" x14ac:dyDescent="0.25">
      <c r="A34" s="9">
        <v>25</v>
      </c>
      <c r="B34" s="110" t="s">
        <v>43</v>
      </c>
      <c r="C34" s="110"/>
      <c r="D34" s="110"/>
      <c r="E34" s="110"/>
      <c r="F34" s="110"/>
      <c r="G34" s="10">
        <v>100</v>
      </c>
      <c r="H34" s="10" t="s">
        <v>44</v>
      </c>
      <c r="I34" s="36"/>
      <c r="J34" s="12">
        <v>9</v>
      </c>
      <c r="K34" s="12">
        <v>11</v>
      </c>
      <c r="L34" s="13">
        <f t="shared" si="0"/>
        <v>0</v>
      </c>
    </row>
    <row r="35" spans="1:14" ht="37.5" customHeight="1" x14ac:dyDescent="0.25">
      <c r="A35" s="9">
        <v>26</v>
      </c>
      <c r="B35" s="110" t="s">
        <v>37</v>
      </c>
      <c r="C35" s="110"/>
      <c r="D35" s="110"/>
      <c r="E35" s="110"/>
      <c r="F35" s="110"/>
      <c r="G35" s="10">
        <v>1</v>
      </c>
      <c r="H35" s="10" t="s">
        <v>8</v>
      </c>
      <c r="I35" s="36"/>
      <c r="J35" s="12">
        <v>4400</v>
      </c>
      <c r="K35" s="12">
        <v>4600</v>
      </c>
      <c r="L35" s="13">
        <f t="shared" si="0"/>
        <v>0</v>
      </c>
    </row>
    <row r="36" spans="1:14" ht="58.9" customHeight="1" x14ac:dyDescent="0.25">
      <c r="A36" s="9">
        <v>27</v>
      </c>
      <c r="B36" s="110" t="s">
        <v>45</v>
      </c>
      <c r="C36" s="110"/>
      <c r="D36" s="110"/>
      <c r="E36" s="110"/>
      <c r="F36" s="110"/>
      <c r="G36" s="10">
        <v>1</v>
      </c>
      <c r="H36" s="10" t="s">
        <v>23</v>
      </c>
      <c r="I36" s="36"/>
      <c r="J36" s="12">
        <v>145</v>
      </c>
      <c r="K36" s="12">
        <v>180</v>
      </c>
      <c r="L36" s="13">
        <f t="shared" si="0"/>
        <v>0</v>
      </c>
    </row>
    <row r="37" spans="1:14" ht="45" customHeight="1" x14ac:dyDescent="0.25">
      <c r="A37" s="9">
        <v>28</v>
      </c>
      <c r="B37" s="110" t="s">
        <v>46</v>
      </c>
      <c r="C37" s="110"/>
      <c r="D37" s="110"/>
      <c r="E37" s="110"/>
      <c r="F37" s="110"/>
      <c r="G37" s="10">
        <v>1</v>
      </c>
      <c r="H37" s="10" t="s">
        <v>47</v>
      </c>
      <c r="I37" s="36"/>
      <c r="J37" s="12">
        <v>200</v>
      </c>
      <c r="K37" s="12">
        <v>300</v>
      </c>
      <c r="L37" s="13">
        <f t="shared" si="0"/>
        <v>0</v>
      </c>
    </row>
    <row r="38" spans="1:14" ht="15" x14ac:dyDescent="0.25">
      <c r="A38" s="9">
        <v>29</v>
      </c>
      <c r="B38" s="110" t="s">
        <v>48</v>
      </c>
      <c r="C38" s="110"/>
      <c r="D38" s="110"/>
      <c r="E38" s="110"/>
      <c r="F38" s="110"/>
      <c r="G38" s="10">
        <v>1</v>
      </c>
      <c r="H38" s="10" t="s">
        <v>23</v>
      </c>
      <c r="I38" s="36"/>
      <c r="J38" s="12">
        <v>175</v>
      </c>
      <c r="K38" s="12">
        <v>400</v>
      </c>
      <c r="L38" s="13">
        <f t="shared" si="0"/>
        <v>0</v>
      </c>
    </row>
    <row r="39" spans="1:14" ht="14.45" customHeight="1" x14ac:dyDescent="0.25">
      <c r="A39" s="9">
        <v>30</v>
      </c>
      <c r="B39" s="150" t="s">
        <v>49</v>
      </c>
      <c r="C39" s="151"/>
      <c r="D39" s="151"/>
      <c r="E39" s="151"/>
      <c r="F39" s="152"/>
      <c r="G39" s="61">
        <v>1</v>
      </c>
      <c r="H39" s="61" t="s">
        <v>50</v>
      </c>
      <c r="I39" s="62"/>
      <c r="J39" s="63">
        <v>200</v>
      </c>
      <c r="K39" s="63">
        <v>500</v>
      </c>
      <c r="L39" s="64">
        <f>G39*I39</f>
        <v>0</v>
      </c>
    </row>
    <row r="40" spans="1:14" ht="14.45" customHeight="1" x14ac:dyDescent="0.25">
      <c r="A40" s="9">
        <v>31</v>
      </c>
      <c r="B40" s="153" t="s">
        <v>51</v>
      </c>
      <c r="C40" s="154"/>
      <c r="D40" s="154"/>
      <c r="E40" s="154"/>
      <c r="F40" s="155"/>
      <c r="G40" s="57">
        <v>20</v>
      </c>
      <c r="H40" s="57" t="s">
        <v>23</v>
      </c>
      <c r="I40" s="58"/>
      <c r="J40" s="14">
        <v>50</v>
      </c>
      <c r="K40" s="14">
        <v>80</v>
      </c>
      <c r="L40" s="59">
        <f>G40*I40</f>
        <v>0</v>
      </c>
    </row>
    <row r="41" spans="1:14" x14ac:dyDescent="0.2">
      <c r="A41" s="9"/>
      <c r="B41" s="137"/>
      <c r="C41" s="138"/>
      <c r="D41" s="138"/>
      <c r="E41" s="138"/>
      <c r="F41" s="138"/>
      <c r="G41" s="138"/>
      <c r="H41" s="138"/>
      <c r="I41" s="138"/>
      <c r="J41" s="138"/>
      <c r="K41" s="138"/>
      <c r="L41" s="139"/>
    </row>
    <row r="42" spans="1:14" ht="15" x14ac:dyDescent="0.25">
      <c r="A42" s="9"/>
      <c r="B42" s="135" t="s">
        <v>52</v>
      </c>
      <c r="C42" s="136"/>
      <c r="D42" s="136"/>
      <c r="E42" s="136"/>
      <c r="F42" s="136"/>
      <c r="G42" s="15"/>
      <c r="H42" s="15"/>
      <c r="I42" s="16"/>
      <c r="J42" s="31">
        <v>15766</v>
      </c>
      <c r="K42" s="32">
        <v>18983.5</v>
      </c>
      <c r="L42" s="17">
        <f>L5+L6+L7+L8+L9+L10+L11+L12+L13+L14+L15+L16+L19+L20+L21+L22+L23+L25+L26+L27+L28+L29+L30+L31+L32+L33+L34+L35+L36+L37+L38+L39+L40</f>
        <v>0</v>
      </c>
    </row>
    <row r="43" spans="1:14" x14ac:dyDescent="0.2">
      <c r="A43" s="9"/>
      <c r="B43" s="125"/>
      <c r="C43" s="125"/>
      <c r="D43" s="125"/>
      <c r="E43" s="125"/>
      <c r="F43" s="125"/>
      <c r="G43" s="125"/>
      <c r="H43" s="125"/>
      <c r="I43" s="125"/>
      <c r="J43" s="125"/>
      <c r="K43" s="125"/>
      <c r="L43" s="18"/>
    </row>
    <row r="44" spans="1:14" x14ac:dyDescent="0.2">
      <c r="A44" s="19"/>
      <c r="B44" s="40"/>
      <c r="C44" s="40"/>
      <c r="D44" s="40"/>
      <c r="E44" s="40"/>
      <c r="F44" s="40"/>
      <c r="G44" s="20"/>
      <c r="H44" s="20"/>
      <c r="I44" s="20"/>
      <c r="J44" s="20"/>
      <c r="K44" s="20"/>
      <c r="L44" s="21"/>
    </row>
    <row r="45" spans="1:14" x14ac:dyDescent="0.2">
      <c r="A45" s="22"/>
      <c r="B45" s="41"/>
      <c r="C45" s="41"/>
      <c r="D45" s="41"/>
      <c r="E45" s="41"/>
      <c r="F45" s="41"/>
      <c r="G45" s="24"/>
      <c r="H45" s="24"/>
      <c r="I45" s="23"/>
      <c r="J45" s="23"/>
      <c r="K45" s="23"/>
      <c r="L45" s="25"/>
    </row>
    <row r="46" spans="1:14" x14ac:dyDescent="0.2">
      <c r="A46" s="22"/>
      <c r="B46" s="41"/>
      <c r="C46" s="41"/>
      <c r="D46" s="41"/>
      <c r="E46" s="41"/>
      <c r="F46" s="41"/>
      <c r="G46" s="24"/>
      <c r="H46" s="24"/>
      <c r="I46" s="127" t="s">
        <v>53</v>
      </c>
      <c r="J46" s="128"/>
      <c r="K46" s="128"/>
      <c r="L46" s="33">
        <f>L6+L7+L5+L8+L9+L10+L11+L12+L13+L14+L15+L16+L19+L20+L21+L22+L23+L25+L26+L27+L28+L29+L30+L31+L32+L33+L34+L35+L36+L37+L38+L39+L40</f>
        <v>0</v>
      </c>
      <c r="M46" s="3"/>
    </row>
    <row r="47" spans="1:14" ht="15" x14ac:dyDescent="0.25">
      <c r="A47" s="22"/>
      <c r="B47" s="41"/>
      <c r="C47" s="41"/>
      <c r="D47" s="41"/>
      <c r="E47" s="41"/>
      <c r="F47" s="41"/>
      <c r="G47" s="24"/>
      <c r="H47" s="24"/>
      <c r="I47" s="127" t="s">
        <v>54</v>
      </c>
      <c r="J47" s="128"/>
      <c r="K47" s="128" t="s">
        <v>54</v>
      </c>
      <c r="L47" s="34">
        <f>L48*24</f>
        <v>141.60186480186479</v>
      </c>
    </row>
    <row r="48" spans="1:14" ht="15" customHeight="1" x14ac:dyDescent="0.2">
      <c r="A48" s="142" t="s">
        <v>77</v>
      </c>
      <c r="B48" s="143"/>
      <c r="C48" s="143"/>
      <c r="D48" s="143"/>
      <c r="E48" s="41"/>
      <c r="F48" s="41"/>
      <c r="G48" s="24"/>
      <c r="H48" s="24"/>
      <c r="I48" s="23"/>
      <c r="J48" s="23"/>
      <c r="K48" s="91" t="s">
        <v>55</v>
      </c>
      <c r="L48" s="92">
        <f>(1-(L46-J42)/(K42-J42))</f>
        <v>5.9000777000777003</v>
      </c>
    </row>
    <row r="49" spans="1:12" ht="15" x14ac:dyDescent="0.25">
      <c r="A49" s="144" t="s">
        <v>56</v>
      </c>
      <c r="B49" s="144"/>
      <c r="C49" s="144"/>
      <c r="D49" s="145"/>
      <c r="E49" s="147"/>
      <c r="F49" s="148"/>
      <c r="G49" s="149"/>
      <c r="H49" s="24"/>
      <c r="I49" s="23"/>
      <c r="J49" s="23"/>
      <c r="L49" s="25"/>
    </row>
    <row r="50" spans="1:12" ht="15" x14ac:dyDescent="0.25">
      <c r="A50" s="144" t="s">
        <v>57</v>
      </c>
      <c r="B50" s="144"/>
      <c r="C50" s="144"/>
      <c r="D50" s="145"/>
      <c r="E50" s="147"/>
      <c r="F50" s="148"/>
      <c r="G50" s="149"/>
      <c r="H50" s="24"/>
      <c r="I50" s="23"/>
      <c r="J50" s="23"/>
      <c r="L50" s="25"/>
    </row>
    <row r="51" spans="1:12" ht="15" x14ac:dyDescent="0.25">
      <c r="A51" s="144" t="s">
        <v>58</v>
      </c>
      <c r="B51" s="144"/>
      <c r="C51" s="144"/>
      <c r="D51" s="145"/>
      <c r="E51" s="147"/>
      <c r="F51" s="148"/>
      <c r="G51" s="149"/>
      <c r="H51" s="24"/>
      <c r="I51" s="23"/>
      <c r="J51" s="23"/>
      <c r="L51" s="25"/>
    </row>
    <row r="52" spans="1:12" ht="15" x14ac:dyDescent="0.25">
      <c r="A52" s="133" t="s">
        <v>59</v>
      </c>
      <c r="B52" s="133"/>
      <c r="C52" s="133"/>
      <c r="D52" s="134"/>
      <c r="E52" s="147"/>
      <c r="F52" s="148"/>
      <c r="G52" s="149"/>
      <c r="H52" s="24"/>
      <c r="I52" s="23"/>
      <c r="J52" s="23"/>
      <c r="L52" s="25"/>
    </row>
    <row r="53" spans="1:12" ht="15" x14ac:dyDescent="0.25">
      <c r="A53" s="140" t="s">
        <v>60</v>
      </c>
      <c r="B53" s="140"/>
      <c r="C53" s="140"/>
      <c r="D53" s="141"/>
      <c r="E53" s="146"/>
      <c r="F53" s="146"/>
      <c r="G53" s="146"/>
      <c r="H53" s="24"/>
      <c r="I53" s="23"/>
      <c r="J53" s="23"/>
      <c r="K53" s="23"/>
      <c r="L53" s="25"/>
    </row>
    <row r="54" spans="1:12" ht="15" x14ac:dyDescent="0.25">
      <c r="A54" s="22"/>
      <c r="B54" s="41"/>
      <c r="C54" s="42"/>
      <c r="D54" s="41"/>
      <c r="E54" s="146"/>
      <c r="F54" s="146"/>
      <c r="G54" s="146"/>
      <c r="H54" s="24"/>
      <c r="I54" s="23"/>
      <c r="J54" s="23"/>
      <c r="K54" s="23"/>
      <c r="L54" s="25"/>
    </row>
    <row r="55" spans="1:12" ht="15" x14ac:dyDescent="0.25">
      <c r="A55" s="22"/>
      <c r="B55" s="41"/>
      <c r="C55" s="42"/>
      <c r="D55" s="41"/>
      <c r="E55" s="146"/>
      <c r="F55" s="146"/>
      <c r="G55" s="146"/>
      <c r="H55" s="24"/>
      <c r="I55" s="23"/>
      <c r="J55" s="23"/>
      <c r="K55" s="23"/>
      <c r="L55" s="25"/>
    </row>
    <row r="56" spans="1:12" ht="15" x14ac:dyDescent="0.25">
      <c r="A56" s="22"/>
      <c r="B56" s="41"/>
      <c r="C56" s="42"/>
      <c r="D56" s="41"/>
      <c r="E56" s="146"/>
      <c r="F56" s="146"/>
      <c r="G56" s="146"/>
      <c r="H56" s="24"/>
      <c r="I56" s="23"/>
      <c r="J56" s="23"/>
      <c r="K56" s="23"/>
      <c r="L56" s="25"/>
    </row>
    <row r="57" spans="1:12" ht="15" x14ac:dyDescent="0.25">
      <c r="A57" s="22"/>
      <c r="B57" s="41"/>
      <c r="C57" s="42"/>
      <c r="D57" s="41"/>
      <c r="E57" s="146"/>
      <c r="F57" s="146"/>
      <c r="G57" s="146"/>
      <c r="H57" s="24"/>
      <c r="I57" s="23"/>
      <c r="J57" s="23"/>
      <c r="K57" s="23"/>
      <c r="L57" s="25"/>
    </row>
    <row r="58" spans="1:12" x14ac:dyDescent="0.2">
      <c r="A58" s="22"/>
      <c r="B58" s="41"/>
      <c r="C58" s="41"/>
      <c r="D58" s="41"/>
      <c r="E58" s="41"/>
      <c r="F58" s="41"/>
      <c r="G58" s="24"/>
      <c r="H58" s="24"/>
      <c r="I58" s="23"/>
      <c r="J58" s="23"/>
      <c r="K58" s="23"/>
      <c r="L58" s="25"/>
    </row>
    <row r="59" spans="1:12" ht="13.5" thickBot="1" x14ac:dyDescent="0.25">
      <c r="A59" s="22"/>
      <c r="B59" s="41"/>
      <c r="C59" s="41"/>
      <c r="D59" s="41"/>
      <c r="E59" s="41"/>
      <c r="F59" s="41"/>
      <c r="G59" s="24"/>
      <c r="H59" s="24"/>
      <c r="I59" s="23"/>
      <c r="J59" s="23"/>
      <c r="K59" s="23"/>
      <c r="L59" s="25"/>
    </row>
    <row r="60" spans="1:12" customFormat="1" ht="15.4" customHeight="1" x14ac:dyDescent="0.25">
      <c r="A60" s="174" t="s">
        <v>61</v>
      </c>
      <c r="B60" s="175"/>
      <c r="C60" s="175"/>
      <c r="D60" s="175"/>
      <c r="E60" s="175"/>
      <c r="F60" s="175"/>
      <c r="G60" s="176"/>
      <c r="H60" s="24"/>
      <c r="I60" s="37"/>
      <c r="J60" s="37"/>
      <c r="K60" s="37"/>
      <c r="L60" s="38"/>
    </row>
    <row r="61" spans="1:12" customFormat="1" ht="33" customHeight="1" x14ac:dyDescent="0.25">
      <c r="A61" s="159" t="s">
        <v>80</v>
      </c>
      <c r="B61" s="173"/>
      <c r="C61" s="173"/>
      <c r="D61" s="173"/>
      <c r="E61" s="173"/>
      <c r="F61" s="173"/>
      <c r="G61" s="161"/>
      <c r="H61" s="24"/>
      <c r="I61" s="37"/>
      <c r="J61" s="37"/>
      <c r="K61" s="37"/>
      <c r="L61" s="38"/>
    </row>
    <row r="62" spans="1:12" customFormat="1" ht="61.5" customHeight="1" x14ac:dyDescent="0.25">
      <c r="A62" s="162" t="s">
        <v>78</v>
      </c>
      <c r="B62" s="160"/>
      <c r="C62" s="160"/>
      <c r="D62" s="160"/>
      <c r="E62" s="160"/>
      <c r="F62" s="160"/>
      <c r="G62" s="161"/>
      <c r="H62" s="24"/>
      <c r="I62" s="37"/>
      <c r="J62" s="37"/>
      <c r="K62" s="37"/>
      <c r="L62" s="38"/>
    </row>
    <row r="63" spans="1:12" customFormat="1" ht="15" x14ac:dyDescent="0.25">
      <c r="A63" s="159" t="s">
        <v>62</v>
      </c>
      <c r="B63" s="160"/>
      <c r="C63" s="160"/>
      <c r="D63" s="160"/>
      <c r="E63" s="160"/>
      <c r="F63" s="160"/>
      <c r="G63" s="161"/>
      <c r="H63" s="24"/>
      <c r="I63" s="37"/>
      <c r="J63" s="37"/>
      <c r="K63" s="37"/>
      <c r="L63" s="38"/>
    </row>
    <row r="64" spans="1:12" customFormat="1" ht="34.5" customHeight="1" x14ac:dyDescent="0.25">
      <c r="A64" s="159" t="s">
        <v>63</v>
      </c>
      <c r="B64" s="160"/>
      <c r="C64" s="160"/>
      <c r="D64" s="160"/>
      <c r="E64" s="160"/>
      <c r="F64" s="160"/>
      <c r="G64" s="161"/>
      <c r="H64" s="24"/>
      <c r="I64" s="37"/>
      <c r="J64" s="37"/>
      <c r="K64" s="37"/>
      <c r="L64" s="38"/>
    </row>
    <row r="65" spans="1:12" customFormat="1" ht="15.75" thickBot="1" x14ac:dyDescent="0.3">
      <c r="A65" s="156" t="s">
        <v>79</v>
      </c>
      <c r="B65" s="157"/>
      <c r="C65" s="157"/>
      <c r="D65" s="157"/>
      <c r="E65" s="157"/>
      <c r="F65" s="157"/>
      <c r="G65" s="158"/>
      <c r="H65" s="24"/>
      <c r="I65" s="37"/>
      <c r="J65" s="37"/>
      <c r="K65" s="37"/>
      <c r="L65" s="38"/>
    </row>
    <row r="66" spans="1:12" ht="13.5" thickBot="1" x14ac:dyDescent="0.25">
      <c r="A66" s="26"/>
      <c r="B66" s="43"/>
      <c r="C66" s="43"/>
      <c r="D66" s="43"/>
      <c r="E66" s="43"/>
      <c r="F66" s="43"/>
      <c r="G66" s="28"/>
      <c r="H66" s="28"/>
      <c r="I66" s="27"/>
      <c r="J66" s="27"/>
      <c r="K66" s="27"/>
      <c r="L66" s="29"/>
    </row>
  </sheetData>
  <sheetProtection algorithmName="SHA-512" hashValue="h/BSWvP4dkIPrxFygAw9+AqPP0/RBrthPwj1PRPPSS4vPQfkmobQXZsjJ7Ky7leDjTt3ZLes3c5J+DnT9ng1tQ==" saltValue="vRvwV8y77fKbg9lxgB/tKA==" spinCount="100000" sheet="1" objects="1" scenarios="1"/>
  <mergeCells count="60">
    <mergeCell ref="B39:F39"/>
    <mergeCell ref="B40:F40"/>
    <mergeCell ref="A65:G65"/>
    <mergeCell ref="A63:G63"/>
    <mergeCell ref="A64:G64"/>
    <mergeCell ref="A62:G62"/>
    <mergeCell ref="E51:G51"/>
    <mergeCell ref="A61:G61"/>
    <mergeCell ref="I46:K46"/>
    <mergeCell ref="A52:D52"/>
    <mergeCell ref="B6:F6"/>
    <mergeCell ref="B42:F42"/>
    <mergeCell ref="A60:G60"/>
    <mergeCell ref="B41:L41"/>
    <mergeCell ref="A53:D53"/>
    <mergeCell ref="A48:D48"/>
    <mergeCell ref="A50:D50"/>
    <mergeCell ref="A49:D49"/>
    <mergeCell ref="A51:D51"/>
    <mergeCell ref="B26:F26"/>
    <mergeCell ref="E53:G57"/>
    <mergeCell ref="E52:G52"/>
    <mergeCell ref="E49:G49"/>
    <mergeCell ref="E50:G50"/>
    <mergeCell ref="A1:L2"/>
    <mergeCell ref="B4:L4"/>
    <mergeCell ref="B7:F7"/>
    <mergeCell ref="B5:F5"/>
    <mergeCell ref="I47:K47"/>
    <mergeCell ref="B8:F8"/>
    <mergeCell ref="B9:F9"/>
    <mergeCell ref="B10:F10"/>
    <mergeCell ref="B11:F11"/>
    <mergeCell ref="B12:F12"/>
    <mergeCell ref="B13:F13"/>
    <mergeCell ref="B14:F14"/>
    <mergeCell ref="B18:F18"/>
    <mergeCell ref="B43:K43"/>
    <mergeCell ref="B37:F37"/>
    <mergeCell ref="B38:F38"/>
    <mergeCell ref="B27:F27"/>
    <mergeCell ref="B33:F33"/>
    <mergeCell ref="B34:F34"/>
    <mergeCell ref="B35:F35"/>
    <mergeCell ref="B36:F36"/>
    <mergeCell ref="B30:F30"/>
    <mergeCell ref="B28:F28"/>
    <mergeCell ref="B31:F31"/>
    <mergeCell ref="B32:F32"/>
    <mergeCell ref="B29:F29"/>
    <mergeCell ref="B19:F19"/>
    <mergeCell ref="B25:F25"/>
    <mergeCell ref="B15:F15"/>
    <mergeCell ref="B17:K17"/>
    <mergeCell ref="B16:F16"/>
    <mergeCell ref="B20:F20"/>
    <mergeCell ref="B21:F21"/>
    <mergeCell ref="B22:F22"/>
    <mergeCell ref="B23:F23"/>
    <mergeCell ref="B24:F24"/>
  </mergeCells>
  <phoneticPr fontId="10" type="noConversion"/>
  <conditionalFormatting sqref="L46">
    <cfRule type="cellIs" dxfId="7" priority="1" operator="between">
      <formula>$J$42</formula>
      <formula>$K$42</formula>
    </cfRule>
    <cfRule type="cellIs" dxfId="6" priority="2" operator="lessThan">
      <formula>$J$42</formula>
    </cfRule>
    <cfRule type="cellIs" dxfId="5" priority="3" operator="greaterThan">
      <formula>$K$42</formula>
    </cfRule>
  </conditionalFormatting>
  <pageMargins left="0.7" right="0.7" top="0.75" bottom="0.75" header="0.3" footer="0.3"/>
  <pageSetup paperSize="9" scale="8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BCE15-E2FB-455E-8BCE-33F983DB38BE}">
  <sheetPr>
    <pageSetUpPr fitToPage="1"/>
  </sheetPr>
  <dimension ref="A1:M49"/>
  <sheetViews>
    <sheetView topLeftCell="B1" zoomScale="70" zoomScaleNormal="70" workbookViewId="0">
      <selection activeCell="N37" sqref="N37"/>
    </sheetView>
  </sheetViews>
  <sheetFormatPr defaultColWidth="9.28515625" defaultRowHeight="12.75" x14ac:dyDescent="0.2"/>
  <cols>
    <col min="1" max="1" width="4.7109375" style="1" customWidth="1"/>
    <col min="2" max="3" width="9.28515625" style="44"/>
    <col min="4" max="4" width="22.7109375" style="44" customWidth="1"/>
    <col min="5" max="5" width="11.42578125" style="44" customWidth="1"/>
    <col min="6" max="6" width="10.85546875" style="44" customWidth="1"/>
    <col min="7" max="7" width="10.28515625" style="2" bestFit="1" customWidth="1"/>
    <col min="8" max="8" width="12.7109375" style="2" customWidth="1"/>
    <col min="9" max="9" width="14.7109375" style="1" customWidth="1"/>
    <col min="10" max="10" width="13.7109375" style="1" bestFit="1" customWidth="1"/>
    <col min="11" max="11" width="15.42578125" style="1" customWidth="1"/>
    <col min="12" max="12" width="13.42578125" style="1" customWidth="1"/>
    <col min="13" max="13" width="12.42578125" style="1" bestFit="1" customWidth="1"/>
    <col min="14" max="14" width="50.28515625" style="1" customWidth="1"/>
    <col min="15" max="16384" width="9.28515625" style="1"/>
  </cols>
  <sheetData>
    <row r="1" spans="1:12" ht="15.4" customHeight="1" x14ac:dyDescent="0.2">
      <c r="A1" s="118" t="s">
        <v>64</v>
      </c>
      <c r="B1" s="119"/>
      <c r="C1" s="119"/>
      <c r="D1" s="119"/>
      <c r="E1" s="119"/>
      <c r="F1" s="119"/>
      <c r="G1" s="119"/>
      <c r="H1" s="119"/>
      <c r="I1" s="119"/>
      <c r="J1" s="119"/>
      <c r="K1" s="119"/>
      <c r="L1" s="120"/>
    </row>
    <row r="2" spans="1:12" x14ac:dyDescent="0.2">
      <c r="A2" s="121"/>
      <c r="B2" s="122"/>
      <c r="C2" s="122"/>
      <c r="D2" s="122"/>
      <c r="E2" s="122"/>
      <c r="F2" s="122"/>
      <c r="G2" s="122"/>
      <c r="H2" s="122"/>
      <c r="I2" s="122"/>
      <c r="J2" s="122"/>
      <c r="K2" s="122"/>
      <c r="L2" s="123"/>
    </row>
    <row r="3" spans="1:12" ht="14.65" customHeight="1" x14ac:dyDescent="0.2">
      <c r="A3" s="4"/>
      <c r="B3" s="170" t="s">
        <v>21</v>
      </c>
      <c r="C3" s="171"/>
      <c r="D3" s="171"/>
      <c r="E3" s="171"/>
      <c r="F3" s="172"/>
      <c r="G3" s="6" t="s">
        <v>2</v>
      </c>
      <c r="H3" s="6" t="s">
        <v>3</v>
      </c>
      <c r="I3" s="7" t="s">
        <v>65</v>
      </c>
      <c r="J3" s="5" t="s">
        <v>4</v>
      </c>
      <c r="K3" s="5" t="s">
        <v>5</v>
      </c>
      <c r="L3" s="8" t="s">
        <v>6</v>
      </c>
    </row>
    <row r="4" spans="1:12" ht="46.15" customHeight="1" x14ac:dyDescent="0.25">
      <c r="A4" s="9"/>
      <c r="B4" s="106" t="s">
        <v>66</v>
      </c>
      <c r="C4" s="107"/>
      <c r="D4" s="107"/>
      <c r="E4" s="107"/>
      <c r="F4" s="107"/>
      <c r="G4" s="47">
        <v>1</v>
      </c>
      <c r="H4" s="47" t="s">
        <v>23</v>
      </c>
      <c r="I4" s="82"/>
      <c r="J4" s="77">
        <v>80</v>
      </c>
      <c r="K4" s="77">
        <v>100</v>
      </c>
      <c r="L4" s="73">
        <f>G4*I4</f>
        <v>0</v>
      </c>
    </row>
    <row r="5" spans="1:12" ht="55.5" customHeight="1" x14ac:dyDescent="0.25">
      <c r="A5" s="9">
        <v>14</v>
      </c>
      <c r="B5" s="106" t="s">
        <v>67</v>
      </c>
      <c r="C5" s="107"/>
      <c r="D5" s="107"/>
      <c r="E5" s="107"/>
      <c r="F5" s="107"/>
      <c r="G5" s="47">
        <v>1</v>
      </c>
      <c r="H5" s="47" t="s">
        <v>23</v>
      </c>
      <c r="I5" s="82"/>
      <c r="J5" s="77">
        <v>50</v>
      </c>
      <c r="K5" s="77">
        <v>80</v>
      </c>
      <c r="L5" s="73">
        <f>G5*I5</f>
        <v>0</v>
      </c>
    </row>
    <row r="6" spans="1:12" ht="54" customHeight="1" x14ac:dyDescent="0.25">
      <c r="A6" s="9">
        <v>16</v>
      </c>
      <c r="B6" s="110" t="s">
        <v>68</v>
      </c>
      <c r="C6" s="110"/>
      <c r="D6" s="110"/>
      <c r="E6" s="110"/>
      <c r="F6" s="110"/>
      <c r="G6" s="47">
        <v>1</v>
      </c>
      <c r="H6" s="47" t="s">
        <v>27</v>
      </c>
      <c r="I6" s="83"/>
      <c r="J6" s="77">
        <v>15</v>
      </c>
      <c r="K6" s="77">
        <v>25</v>
      </c>
      <c r="L6" s="73">
        <f>G6*I6</f>
        <v>0</v>
      </c>
    </row>
    <row r="7" spans="1:12" ht="54" customHeight="1" x14ac:dyDescent="0.25">
      <c r="A7" s="9"/>
      <c r="B7" s="106" t="s">
        <v>69</v>
      </c>
      <c r="C7" s="108"/>
      <c r="D7" s="108"/>
      <c r="E7" s="108"/>
      <c r="F7" s="109"/>
      <c r="G7" s="47">
        <v>1</v>
      </c>
      <c r="H7" s="47" t="s">
        <v>23</v>
      </c>
      <c r="I7" s="83"/>
      <c r="J7" s="77">
        <v>80</v>
      </c>
      <c r="K7" s="77">
        <v>100</v>
      </c>
      <c r="L7" s="73">
        <f>G7*I7</f>
        <v>0</v>
      </c>
    </row>
    <row r="8" spans="1:12" ht="40.15" customHeight="1" x14ac:dyDescent="0.25">
      <c r="A8" s="9">
        <v>18</v>
      </c>
      <c r="B8" s="110" t="s">
        <v>70</v>
      </c>
      <c r="C8" s="110"/>
      <c r="D8" s="110"/>
      <c r="E8" s="110"/>
      <c r="F8" s="110"/>
      <c r="G8" s="47">
        <v>1</v>
      </c>
      <c r="H8" s="47" t="s">
        <v>23</v>
      </c>
      <c r="I8" s="98"/>
      <c r="J8" s="77">
        <v>120</v>
      </c>
      <c r="K8" s="77">
        <v>150</v>
      </c>
      <c r="L8" s="73">
        <f>G8*I8</f>
        <v>0</v>
      </c>
    </row>
    <row r="9" spans="1:12" ht="23.25" customHeight="1" x14ac:dyDescent="0.25">
      <c r="A9" s="9"/>
      <c r="B9" s="110" t="s">
        <v>29</v>
      </c>
      <c r="C9" s="110"/>
      <c r="D9" s="110"/>
      <c r="E9" s="110"/>
      <c r="F9" s="110"/>
      <c r="G9" s="47">
        <v>1</v>
      </c>
      <c r="H9" s="72" t="s">
        <v>30</v>
      </c>
      <c r="I9" s="100"/>
      <c r="J9" s="97" t="s">
        <v>31</v>
      </c>
      <c r="K9" s="95" t="s">
        <v>31</v>
      </c>
      <c r="L9" s="96"/>
    </row>
    <row r="10" spans="1:12" s="71" customFormat="1" ht="40.15" customHeight="1" x14ac:dyDescent="0.25">
      <c r="A10" s="66"/>
      <c r="B10" s="115" t="s">
        <v>38</v>
      </c>
      <c r="C10" s="116"/>
      <c r="D10" s="116"/>
      <c r="E10" s="116"/>
      <c r="F10" s="117"/>
      <c r="G10" s="88">
        <v>100</v>
      </c>
      <c r="H10" s="88" t="s">
        <v>36</v>
      </c>
      <c r="I10" s="99"/>
      <c r="J10" s="78">
        <v>4</v>
      </c>
      <c r="K10" s="78">
        <v>5</v>
      </c>
      <c r="L10" s="74">
        <f>G10*I10</f>
        <v>0</v>
      </c>
    </row>
    <row r="11" spans="1:12" ht="72.400000000000006" customHeight="1" x14ac:dyDescent="0.25">
      <c r="A11" s="9">
        <v>20</v>
      </c>
      <c r="B11" s="110" t="s">
        <v>35</v>
      </c>
      <c r="C11" s="110"/>
      <c r="D11" s="110"/>
      <c r="E11" s="110"/>
      <c r="F11" s="110"/>
      <c r="G11" s="47">
        <v>100</v>
      </c>
      <c r="H11" s="47" t="s">
        <v>36</v>
      </c>
      <c r="I11" s="83"/>
      <c r="J11" s="77">
        <v>3</v>
      </c>
      <c r="K11" s="77">
        <v>5</v>
      </c>
      <c r="L11" s="73">
        <f>G11*I11</f>
        <v>0</v>
      </c>
    </row>
    <row r="12" spans="1:12" ht="40.9" customHeight="1" x14ac:dyDescent="0.25">
      <c r="A12" s="9">
        <v>22</v>
      </c>
      <c r="B12" s="110" t="s">
        <v>37</v>
      </c>
      <c r="C12" s="110"/>
      <c r="D12" s="110"/>
      <c r="E12" s="110"/>
      <c r="F12" s="110"/>
      <c r="G12" s="47">
        <v>100</v>
      </c>
      <c r="H12" s="47" t="s">
        <v>36</v>
      </c>
      <c r="I12" s="83"/>
      <c r="J12" s="77">
        <v>3.5</v>
      </c>
      <c r="K12" s="77">
        <v>5.5</v>
      </c>
      <c r="L12" s="73">
        <f t="shared" ref="L12:L19" si="0">G12*I12</f>
        <v>0</v>
      </c>
    </row>
    <row r="13" spans="1:12" s="71" customFormat="1" ht="40.9" customHeight="1" x14ac:dyDescent="0.25">
      <c r="A13" s="66"/>
      <c r="B13" s="115" t="s">
        <v>39</v>
      </c>
      <c r="C13" s="116"/>
      <c r="D13" s="116"/>
      <c r="E13" s="116"/>
      <c r="F13" s="117"/>
      <c r="G13" s="88">
        <v>1</v>
      </c>
      <c r="H13" s="88" t="s">
        <v>23</v>
      </c>
      <c r="I13" s="84"/>
      <c r="J13" s="78">
        <v>125</v>
      </c>
      <c r="K13" s="78">
        <v>175</v>
      </c>
      <c r="L13" s="74">
        <f>G13*I13</f>
        <v>0</v>
      </c>
    </row>
    <row r="14" spans="1:12" s="71" customFormat="1" ht="40.9" customHeight="1" x14ac:dyDescent="0.25">
      <c r="A14" s="66"/>
      <c r="B14" s="115" t="s">
        <v>40</v>
      </c>
      <c r="C14" s="116"/>
      <c r="D14" s="116"/>
      <c r="E14" s="116"/>
      <c r="F14" s="117"/>
      <c r="G14" s="88">
        <v>500</v>
      </c>
      <c r="H14" s="88" t="s">
        <v>41</v>
      </c>
      <c r="I14" s="84"/>
      <c r="J14" s="78">
        <v>0.3</v>
      </c>
      <c r="K14" s="78">
        <v>0.9</v>
      </c>
      <c r="L14" s="74">
        <f>G14*I14</f>
        <v>0</v>
      </c>
    </row>
    <row r="15" spans="1:12" ht="60.6" customHeight="1" x14ac:dyDescent="0.25">
      <c r="A15" s="9">
        <v>23</v>
      </c>
      <c r="B15" s="110" t="s">
        <v>45</v>
      </c>
      <c r="C15" s="110"/>
      <c r="D15" s="110"/>
      <c r="E15" s="110"/>
      <c r="F15" s="110"/>
      <c r="G15" s="47">
        <v>1</v>
      </c>
      <c r="H15" s="47" t="s">
        <v>23</v>
      </c>
      <c r="I15" s="83"/>
      <c r="J15" s="77">
        <v>145</v>
      </c>
      <c r="K15" s="77">
        <v>180</v>
      </c>
      <c r="L15" s="73">
        <f t="shared" si="0"/>
        <v>0</v>
      </c>
    </row>
    <row r="16" spans="1:12" ht="45" customHeight="1" x14ac:dyDescent="0.25">
      <c r="A16" s="9">
        <v>24</v>
      </c>
      <c r="B16" s="110" t="s">
        <v>46</v>
      </c>
      <c r="C16" s="110"/>
      <c r="D16" s="110"/>
      <c r="E16" s="110"/>
      <c r="F16" s="110"/>
      <c r="G16" s="47">
        <v>1</v>
      </c>
      <c r="H16" s="47" t="s">
        <v>30</v>
      </c>
      <c r="I16" s="83"/>
      <c r="J16" s="77">
        <v>200</v>
      </c>
      <c r="K16" s="77">
        <v>300</v>
      </c>
      <c r="L16" s="73">
        <f t="shared" si="0"/>
        <v>0</v>
      </c>
    </row>
    <row r="17" spans="1:13" ht="15" x14ac:dyDescent="0.25">
      <c r="A17" s="9">
        <v>25</v>
      </c>
      <c r="B17" s="110" t="s">
        <v>71</v>
      </c>
      <c r="C17" s="110"/>
      <c r="D17" s="110"/>
      <c r="E17" s="110"/>
      <c r="F17" s="110"/>
      <c r="G17" s="47">
        <v>1</v>
      </c>
      <c r="H17" s="47" t="s">
        <v>23</v>
      </c>
      <c r="I17" s="83"/>
      <c r="J17" s="77">
        <v>300</v>
      </c>
      <c r="K17" s="77">
        <v>375</v>
      </c>
      <c r="L17" s="73">
        <f t="shared" si="0"/>
        <v>0</v>
      </c>
    </row>
    <row r="18" spans="1:13" ht="27" customHeight="1" x14ac:dyDescent="0.25">
      <c r="A18" s="9"/>
      <c r="B18" s="106" t="s">
        <v>72</v>
      </c>
      <c r="C18" s="108"/>
      <c r="D18" s="108"/>
      <c r="E18" s="108"/>
      <c r="F18" s="109"/>
      <c r="G18" s="47">
        <v>1</v>
      </c>
      <c r="H18" s="47" t="s">
        <v>23</v>
      </c>
      <c r="I18" s="83"/>
      <c r="J18" s="77">
        <v>240</v>
      </c>
      <c r="K18" s="77">
        <v>280</v>
      </c>
      <c r="L18" s="73">
        <f t="shared" si="0"/>
        <v>0</v>
      </c>
    </row>
    <row r="19" spans="1:13" ht="25.9" customHeight="1" x14ac:dyDescent="0.25">
      <c r="A19" s="9">
        <v>26</v>
      </c>
      <c r="B19" s="110" t="s">
        <v>73</v>
      </c>
      <c r="C19" s="110"/>
      <c r="D19" s="110"/>
      <c r="E19" s="110"/>
      <c r="F19" s="110"/>
      <c r="G19" s="47">
        <v>1</v>
      </c>
      <c r="H19" s="47" t="s">
        <v>30</v>
      </c>
      <c r="I19" s="83"/>
      <c r="J19" s="77">
        <v>120</v>
      </c>
      <c r="K19" s="77">
        <v>170</v>
      </c>
      <c r="L19" s="73">
        <f t="shared" si="0"/>
        <v>0</v>
      </c>
    </row>
    <row r="20" spans="1:13" ht="25.9" customHeight="1" x14ac:dyDescent="0.25">
      <c r="A20" s="9">
        <v>27</v>
      </c>
      <c r="B20" s="106" t="s">
        <v>74</v>
      </c>
      <c r="C20" s="107"/>
      <c r="D20" s="107"/>
      <c r="E20" s="107"/>
      <c r="F20" s="114"/>
      <c r="G20" s="47">
        <v>100</v>
      </c>
      <c r="H20" s="47" t="s">
        <v>36</v>
      </c>
      <c r="I20" s="83"/>
      <c r="J20" s="77">
        <v>2.6</v>
      </c>
      <c r="K20" s="77">
        <v>2.75</v>
      </c>
      <c r="L20" s="73">
        <f>G20*I20</f>
        <v>0</v>
      </c>
    </row>
    <row r="21" spans="1:13" ht="30.6" customHeight="1" x14ac:dyDescent="0.25">
      <c r="A21" s="9">
        <v>28</v>
      </c>
      <c r="B21" s="166" t="s">
        <v>75</v>
      </c>
      <c r="C21" s="167"/>
      <c r="D21" s="167"/>
      <c r="E21" s="167"/>
      <c r="F21" s="168"/>
      <c r="G21" s="55">
        <v>100</v>
      </c>
      <c r="H21" s="55" t="s">
        <v>36</v>
      </c>
      <c r="I21" s="85"/>
      <c r="J21" s="79">
        <v>3.95</v>
      </c>
      <c r="K21" s="79">
        <v>4.25</v>
      </c>
      <c r="L21" s="73">
        <f>G21*I21</f>
        <v>0</v>
      </c>
    </row>
    <row r="22" spans="1:13" ht="30.6" customHeight="1" x14ac:dyDescent="0.25">
      <c r="A22" s="9"/>
      <c r="B22" s="150" t="s">
        <v>49</v>
      </c>
      <c r="C22" s="151"/>
      <c r="D22" s="151"/>
      <c r="E22" s="151"/>
      <c r="F22" s="152"/>
      <c r="G22" s="89">
        <v>1</v>
      </c>
      <c r="H22" s="89" t="s">
        <v>50</v>
      </c>
      <c r="I22" s="86"/>
      <c r="J22" s="80">
        <v>200</v>
      </c>
      <c r="K22" s="80">
        <v>500</v>
      </c>
      <c r="L22" s="75">
        <f>G22*I22</f>
        <v>0</v>
      </c>
    </row>
    <row r="23" spans="1:13" ht="30.6" customHeight="1" x14ac:dyDescent="0.25">
      <c r="A23" s="9"/>
      <c r="B23" s="153" t="s">
        <v>51</v>
      </c>
      <c r="C23" s="154"/>
      <c r="D23" s="154"/>
      <c r="E23" s="154"/>
      <c r="F23" s="155"/>
      <c r="G23" s="90">
        <v>20</v>
      </c>
      <c r="H23" s="90" t="s">
        <v>23</v>
      </c>
      <c r="I23" s="87"/>
      <c r="J23" s="81">
        <v>50</v>
      </c>
      <c r="K23" s="81">
        <v>80</v>
      </c>
      <c r="L23" s="76">
        <f>G23*I23</f>
        <v>0</v>
      </c>
    </row>
    <row r="24" spans="1:13" ht="13.5" thickBot="1" x14ac:dyDescent="0.25">
      <c r="A24" s="9"/>
      <c r="B24" s="137"/>
      <c r="C24" s="138"/>
      <c r="D24" s="138"/>
      <c r="E24" s="138"/>
      <c r="F24" s="138"/>
      <c r="G24" s="138"/>
      <c r="H24" s="138"/>
      <c r="I24" s="138"/>
      <c r="J24" s="138"/>
      <c r="K24" s="138"/>
      <c r="L24" s="139"/>
    </row>
    <row r="25" spans="1:13" ht="13.5" thickBot="1" x14ac:dyDescent="0.25">
      <c r="A25" s="9"/>
      <c r="B25" s="130" t="s">
        <v>52</v>
      </c>
      <c r="C25" s="131"/>
      <c r="D25" s="131"/>
      <c r="E25" s="131"/>
      <c r="F25" s="131"/>
      <c r="G25" s="131"/>
      <c r="H25" s="131"/>
      <c r="I25" s="169"/>
      <c r="J25" s="93">
        <v>4530</v>
      </c>
      <c r="K25" s="93">
        <v>6735</v>
      </c>
      <c r="L25" s="65">
        <f>L4+L5+L6+L7+L8+L10+L11+L12+L13+L14+L15+L16+L17+L18+L19+L20+L21+L22+L23</f>
        <v>0</v>
      </c>
    </row>
    <row r="26" spans="1:13" x14ac:dyDescent="0.2">
      <c r="A26" s="9"/>
      <c r="B26" s="125"/>
      <c r="C26" s="125"/>
      <c r="D26" s="125"/>
      <c r="E26" s="125"/>
      <c r="F26" s="125"/>
      <c r="G26" s="125"/>
      <c r="H26" s="125"/>
      <c r="I26" s="125"/>
      <c r="J26" s="125"/>
      <c r="K26" s="125"/>
      <c r="L26" s="18"/>
    </row>
    <row r="27" spans="1:13" x14ac:dyDescent="0.2">
      <c r="A27" s="19"/>
      <c r="B27" s="40"/>
      <c r="C27" s="40"/>
      <c r="D27" s="40"/>
      <c r="E27" s="40"/>
      <c r="F27" s="40"/>
      <c r="G27" s="20"/>
      <c r="H27" s="20"/>
      <c r="I27" s="20"/>
      <c r="J27" s="20"/>
      <c r="K27" s="20"/>
      <c r="L27" s="94"/>
    </row>
    <row r="28" spans="1:13" x14ac:dyDescent="0.2">
      <c r="A28" s="22"/>
      <c r="B28" s="41"/>
      <c r="C28" s="41"/>
      <c r="D28" s="41"/>
      <c r="E28" s="41"/>
      <c r="F28" s="41"/>
      <c r="G28" s="24"/>
      <c r="H28" s="24"/>
      <c r="I28" s="23"/>
      <c r="J28" s="23"/>
      <c r="K28" s="23"/>
    </row>
    <row r="29" spans="1:13" x14ac:dyDescent="0.2">
      <c r="A29" s="22"/>
      <c r="B29" s="41"/>
      <c r="C29" s="41"/>
      <c r="D29" s="41"/>
      <c r="E29" s="41"/>
      <c r="F29" s="41"/>
      <c r="G29" s="24"/>
      <c r="H29" s="24"/>
      <c r="I29" s="127" t="s">
        <v>53</v>
      </c>
      <c r="J29" s="128"/>
      <c r="K29" s="128"/>
      <c r="L29" s="33">
        <f>L4+L5+L6+L7+L8+L10+L11+L12+L13+L14+L15+L16+L17+L18+L19+L20+L21+L22+L23</f>
        <v>0</v>
      </c>
      <c r="M29" s="3"/>
    </row>
    <row r="30" spans="1:13" ht="15" x14ac:dyDescent="0.25">
      <c r="A30" s="22"/>
      <c r="B30" s="41"/>
      <c r="C30" s="41"/>
      <c r="D30" s="41"/>
      <c r="E30" s="41"/>
      <c r="F30" s="41"/>
      <c r="G30" s="24"/>
      <c r="H30" s="24"/>
      <c r="I30" s="127" t="s">
        <v>54</v>
      </c>
      <c r="J30" s="128"/>
      <c r="K30" s="128" t="s">
        <v>54</v>
      </c>
      <c r="L30" s="34">
        <f>L31*6</f>
        <v>18.326530612244898</v>
      </c>
    </row>
    <row r="31" spans="1:13" ht="15" customHeight="1" x14ac:dyDescent="0.2">
      <c r="A31" s="142" t="s">
        <v>77</v>
      </c>
      <c r="B31" s="143"/>
      <c r="C31" s="143"/>
      <c r="D31" s="143"/>
      <c r="E31" s="41"/>
      <c r="F31" s="41"/>
      <c r="G31" s="24"/>
      <c r="H31" s="23"/>
      <c r="I31" s="23"/>
      <c r="J31" s="23"/>
      <c r="K31" s="91" t="s">
        <v>55</v>
      </c>
      <c r="L31" s="92">
        <f>(1-(L29-J25)/(K25-J25))</f>
        <v>3.0544217687074831</v>
      </c>
    </row>
    <row r="32" spans="1:13" ht="15" x14ac:dyDescent="0.25">
      <c r="A32" s="144" t="s">
        <v>56</v>
      </c>
      <c r="B32" s="144"/>
      <c r="C32" s="144"/>
      <c r="D32" s="145"/>
      <c r="E32" s="147"/>
      <c r="F32" s="148"/>
      <c r="G32" s="149"/>
      <c r="H32" s="23"/>
      <c r="I32" s="23"/>
      <c r="J32" s="23"/>
      <c r="L32" s="25"/>
    </row>
    <row r="33" spans="1:12" ht="15" x14ac:dyDescent="0.25">
      <c r="A33" s="144" t="s">
        <v>57</v>
      </c>
      <c r="B33" s="144"/>
      <c r="C33" s="144"/>
      <c r="D33" s="145"/>
      <c r="E33" s="147"/>
      <c r="F33" s="148"/>
      <c r="G33" s="149"/>
      <c r="H33" s="23"/>
      <c r="I33" s="23"/>
      <c r="J33" s="23"/>
      <c r="L33" s="25"/>
    </row>
    <row r="34" spans="1:12" ht="15" x14ac:dyDescent="0.25">
      <c r="A34" s="144" t="s">
        <v>58</v>
      </c>
      <c r="B34" s="144"/>
      <c r="C34" s="144"/>
      <c r="D34" s="145"/>
      <c r="E34" s="147"/>
      <c r="F34" s="148"/>
      <c r="G34" s="149"/>
      <c r="H34" s="23"/>
      <c r="I34" s="23"/>
      <c r="J34" s="23"/>
      <c r="L34" s="25"/>
    </row>
    <row r="35" spans="1:12" ht="15" x14ac:dyDescent="0.25">
      <c r="A35" s="133" t="s">
        <v>59</v>
      </c>
      <c r="B35" s="133"/>
      <c r="C35" s="133"/>
      <c r="D35" s="134"/>
      <c r="E35" s="147"/>
      <c r="F35" s="148"/>
      <c r="G35" s="149"/>
      <c r="H35" s="23"/>
      <c r="I35" s="23"/>
      <c r="J35" s="23"/>
      <c r="L35" s="25"/>
    </row>
    <row r="36" spans="1:12" ht="15" x14ac:dyDescent="0.25">
      <c r="A36" s="140" t="s">
        <v>60</v>
      </c>
      <c r="B36" s="140"/>
      <c r="C36" s="140"/>
      <c r="D36" s="141"/>
      <c r="E36" s="146"/>
      <c r="F36" s="146"/>
      <c r="G36" s="146"/>
      <c r="H36" s="23"/>
      <c r="I36" s="23"/>
      <c r="J36" s="23"/>
      <c r="K36" s="23"/>
      <c r="L36" s="25"/>
    </row>
    <row r="37" spans="1:12" ht="15" x14ac:dyDescent="0.25">
      <c r="A37" s="22"/>
      <c r="B37" s="41"/>
      <c r="C37" s="42"/>
      <c r="D37" s="41"/>
      <c r="E37" s="146"/>
      <c r="F37" s="146"/>
      <c r="G37" s="146"/>
      <c r="H37" s="23"/>
      <c r="I37" s="23"/>
      <c r="J37" s="23"/>
      <c r="K37" s="23"/>
      <c r="L37" s="25"/>
    </row>
    <row r="38" spans="1:12" ht="15" x14ac:dyDescent="0.25">
      <c r="A38" s="22"/>
      <c r="B38" s="41"/>
      <c r="C38" s="42"/>
      <c r="D38" s="41"/>
      <c r="E38" s="146"/>
      <c r="F38" s="146"/>
      <c r="G38" s="146"/>
      <c r="H38" s="23"/>
      <c r="I38" s="23"/>
      <c r="J38" s="23"/>
      <c r="K38" s="23"/>
      <c r="L38" s="25"/>
    </row>
    <row r="39" spans="1:12" ht="15" x14ac:dyDescent="0.25">
      <c r="A39" s="22"/>
      <c r="B39" s="41"/>
      <c r="C39" s="42"/>
      <c r="D39" s="41"/>
      <c r="E39" s="146"/>
      <c r="F39" s="146"/>
      <c r="G39" s="146"/>
      <c r="H39" s="23"/>
      <c r="I39" s="23"/>
      <c r="J39" s="23"/>
      <c r="K39" s="23"/>
      <c r="L39" s="25"/>
    </row>
    <row r="40" spans="1:12" ht="15" x14ac:dyDescent="0.25">
      <c r="A40" s="22"/>
      <c r="B40" s="41"/>
      <c r="C40" s="42"/>
      <c r="D40" s="41"/>
      <c r="E40" s="146"/>
      <c r="F40" s="146"/>
      <c r="G40" s="146"/>
      <c r="H40" s="23"/>
      <c r="I40" s="23"/>
      <c r="J40" s="23"/>
      <c r="K40" s="23"/>
      <c r="L40" s="25"/>
    </row>
    <row r="41" spans="1:12" ht="15" x14ac:dyDescent="0.25">
      <c r="A41" s="22"/>
      <c r="B41" s="41"/>
      <c r="C41" s="41"/>
      <c r="D41" s="41"/>
      <c r="E41" s="41"/>
      <c r="F41" s="41"/>
      <c r="G41" s="24"/>
      <c r="H41" s="37"/>
      <c r="I41" s="23"/>
      <c r="J41" s="23"/>
      <c r="K41" s="23"/>
      <c r="L41" s="25"/>
    </row>
    <row r="42" spans="1:12" ht="15.75" thickBot="1" x14ac:dyDescent="0.3">
      <c r="A42" s="22"/>
      <c r="B42" s="41"/>
      <c r="C42" s="41"/>
      <c r="D42" s="41"/>
      <c r="E42" s="41"/>
      <c r="F42" s="41"/>
      <c r="G42" s="24"/>
      <c r="H42" s="37"/>
      <c r="I42" s="23"/>
      <c r="J42" s="23"/>
      <c r="K42" s="23"/>
      <c r="L42" s="25"/>
    </row>
    <row r="43" spans="1:12" customFormat="1" ht="15.4" customHeight="1" x14ac:dyDescent="0.25">
      <c r="A43" s="174" t="s">
        <v>61</v>
      </c>
      <c r="B43" s="175"/>
      <c r="C43" s="175"/>
      <c r="D43" s="175"/>
      <c r="E43" s="175"/>
      <c r="F43" s="175"/>
      <c r="G43" s="176"/>
      <c r="H43" s="37"/>
      <c r="I43" s="37"/>
      <c r="J43" s="37"/>
      <c r="K43" s="37"/>
      <c r="L43" s="38"/>
    </row>
    <row r="44" spans="1:12" customFormat="1" ht="35.25" customHeight="1" x14ac:dyDescent="0.25">
      <c r="A44" s="159" t="s">
        <v>80</v>
      </c>
      <c r="B44" s="173"/>
      <c r="C44" s="173"/>
      <c r="D44" s="173"/>
      <c r="E44" s="173"/>
      <c r="F44" s="173"/>
      <c r="G44" s="161"/>
      <c r="H44" s="37"/>
      <c r="I44" s="37"/>
      <c r="J44" s="37"/>
      <c r="K44" s="37"/>
      <c r="L44" s="38"/>
    </row>
    <row r="45" spans="1:12" customFormat="1" ht="51.75" customHeight="1" x14ac:dyDescent="0.25">
      <c r="A45" s="163" t="s">
        <v>76</v>
      </c>
      <c r="B45" s="164"/>
      <c r="C45" s="164"/>
      <c r="D45" s="164"/>
      <c r="E45" s="164"/>
      <c r="F45" s="164"/>
      <c r="G45" s="165"/>
      <c r="H45" s="37"/>
      <c r="I45" s="37"/>
      <c r="J45" s="37"/>
      <c r="K45" s="37"/>
      <c r="L45" s="38"/>
    </row>
    <row r="46" spans="1:12" customFormat="1" ht="15" x14ac:dyDescent="0.25">
      <c r="A46" s="159" t="s">
        <v>62</v>
      </c>
      <c r="B46" s="160"/>
      <c r="C46" s="160"/>
      <c r="D46" s="160"/>
      <c r="E46" s="160"/>
      <c r="F46" s="160"/>
      <c r="G46" s="161"/>
      <c r="H46" s="37"/>
      <c r="I46" s="37"/>
      <c r="J46" s="37"/>
      <c r="K46" s="37"/>
      <c r="L46" s="38"/>
    </row>
    <row r="47" spans="1:12" customFormat="1" ht="34.5" customHeight="1" x14ac:dyDescent="0.25">
      <c r="A47" s="159" t="s">
        <v>63</v>
      </c>
      <c r="B47" s="160"/>
      <c r="C47" s="160"/>
      <c r="D47" s="160"/>
      <c r="E47" s="160"/>
      <c r="F47" s="160"/>
      <c r="G47" s="161"/>
      <c r="H47" s="37"/>
      <c r="I47" s="37"/>
      <c r="J47" s="37"/>
      <c r="K47" s="37"/>
      <c r="L47" s="38"/>
    </row>
    <row r="48" spans="1:12" customFormat="1" ht="15.75" thickBot="1" x14ac:dyDescent="0.3">
      <c r="A48" s="156" t="s">
        <v>79</v>
      </c>
      <c r="B48" s="157"/>
      <c r="C48" s="157"/>
      <c r="D48" s="157"/>
      <c r="E48" s="157"/>
      <c r="F48" s="157"/>
      <c r="G48" s="158"/>
      <c r="H48" s="37"/>
      <c r="I48" s="37"/>
      <c r="J48" s="37"/>
      <c r="K48" s="37"/>
      <c r="L48" s="38"/>
    </row>
    <row r="49" spans="1:12" ht="13.5" thickBot="1" x14ac:dyDescent="0.25">
      <c r="A49" s="26"/>
      <c r="B49" s="43"/>
      <c r="C49" s="43"/>
      <c r="D49" s="43"/>
      <c r="E49" s="43"/>
      <c r="F49" s="43"/>
      <c r="G49" s="28"/>
      <c r="H49" s="28"/>
      <c r="I49" s="27"/>
      <c r="J49" s="27"/>
      <c r="K49" s="27"/>
      <c r="L49" s="29"/>
    </row>
  </sheetData>
  <sheetProtection algorithmName="SHA-512" hashValue="ARBU8SudFj47yadOjO5YhguKVhCW1GXcunpoKpf+yAkHL1CWYfQkCOgdIyf44pcxVxAOS3mP98NMr432/Iixug==" saltValue="8Zvg4tdluF21l0PzdLf5/g==" spinCount="100000" sheet="1" objects="1" scenarios="1"/>
  <mergeCells count="44">
    <mergeCell ref="A44:G44"/>
    <mergeCell ref="B5:F5"/>
    <mergeCell ref="B4:F4"/>
    <mergeCell ref="A1:L2"/>
    <mergeCell ref="B3:F3"/>
    <mergeCell ref="B19:F19"/>
    <mergeCell ref="B6:F6"/>
    <mergeCell ref="B7:F7"/>
    <mergeCell ref="B8:F8"/>
    <mergeCell ref="B11:F11"/>
    <mergeCell ref="B12:F12"/>
    <mergeCell ref="B15:F15"/>
    <mergeCell ref="B16:F16"/>
    <mergeCell ref="B17:F17"/>
    <mergeCell ref="B18:F18"/>
    <mergeCell ref="B14:F14"/>
    <mergeCell ref="B10:F10"/>
    <mergeCell ref="A34:D34"/>
    <mergeCell ref="B13:F13"/>
    <mergeCell ref="E34:G34"/>
    <mergeCell ref="B21:F21"/>
    <mergeCell ref="B24:L24"/>
    <mergeCell ref="B26:K26"/>
    <mergeCell ref="I29:K29"/>
    <mergeCell ref="I30:K30"/>
    <mergeCell ref="B22:F22"/>
    <mergeCell ref="B23:F23"/>
    <mergeCell ref="B25:I25"/>
    <mergeCell ref="B9:F9"/>
    <mergeCell ref="A46:G46"/>
    <mergeCell ref="A47:G47"/>
    <mergeCell ref="A48:G48"/>
    <mergeCell ref="B20:F20"/>
    <mergeCell ref="A35:D35"/>
    <mergeCell ref="E35:G35"/>
    <mergeCell ref="A36:D36"/>
    <mergeCell ref="E36:G40"/>
    <mergeCell ref="A43:G43"/>
    <mergeCell ref="A45:G45"/>
    <mergeCell ref="A31:D31"/>
    <mergeCell ref="A32:D32"/>
    <mergeCell ref="E32:G32"/>
    <mergeCell ref="A33:D33"/>
    <mergeCell ref="E33:G33"/>
  </mergeCells>
  <conditionalFormatting sqref="L25">
    <cfRule type="cellIs" dxfId="4" priority="1" operator="notBetween">
      <formula>$J$25</formula>
      <formula>$K$25</formula>
    </cfRule>
    <cfRule type="cellIs" dxfId="3" priority="2" operator="between">
      <formula>$J$25</formula>
      <formula>$K$25</formula>
    </cfRule>
  </conditionalFormatting>
  <conditionalFormatting sqref="L29">
    <cfRule type="cellIs" dxfId="2" priority="3" operator="between">
      <formula>$J$25</formula>
      <formula>$K$25</formula>
    </cfRule>
    <cfRule type="cellIs" dxfId="1" priority="4" operator="lessThan">
      <formula>$J$25</formula>
    </cfRule>
    <cfRule type="cellIs" dxfId="0" priority="5" operator="greaterThan">
      <formula>$K$25</formula>
    </cfRule>
  </conditionalFormatting>
  <pageMargins left="0.7" right="0.7" top="0.75" bottom="0.75" header="0.3" footer="0.3"/>
  <pageSetup paperSize="9"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916561-96f6-49c3-a447-f82cd4fed7a1" xsi:nil="true"/>
    <lcf76f155ced4ddcb4097134ff3c332f xmlns="dca7527a-ac8e-4d93-ab9d-6b50f982d19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4CF8B8F92F16448C498CFCBBDEA0E4" ma:contentTypeVersion="13" ma:contentTypeDescription="Een nieuw document maken." ma:contentTypeScope="" ma:versionID="a192342c4af879154cd7933ef08d2ed1">
  <xsd:schema xmlns:xsd="http://www.w3.org/2001/XMLSchema" xmlns:xs="http://www.w3.org/2001/XMLSchema" xmlns:p="http://schemas.microsoft.com/office/2006/metadata/properties" xmlns:ns2="dca7527a-ac8e-4d93-ab9d-6b50f982d19f" xmlns:ns3="f1916561-96f6-49c3-a447-f82cd4fed7a1" targetNamespace="http://schemas.microsoft.com/office/2006/metadata/properties" ma:root="true" ma:fieldsID="dab277e98a5b1e62d064fa094e7864a6" ns2:_="" ns3:_="">
    <xsd:import namespace="dca7527a-ac8e-4d93-ab9d-6b50f982d19f"/>
    <xsd:import namespace="f1916561-96f6-49c3-a447-f82cd4fed7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a7527a-ac8e-4d93-ab9d-6b50f982d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916561-96f6-49c3-a447-f82cd4fed7a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8cdac06-faf9-492e-b46e-6e6dc908a9d1}" ma:internalName="TaxCatchAll" ma:showField="CatchAllData" ma:web="f1916561-96f6-49c3-a447-f82cd4fed7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A3D266-02AD-40E6-95E9-BF337EEB0090}">
  <ds:schemaRefs>
    <ds:schemaRef ds:uri="f1916561-96f6-49c3-a447-f82cd4fed7a1"/>
    <ds:schemaRef ds:uri="http://purl.org/dc/elements/1.1/"/>
    <ds:schemaRef ds:uri="http://www.w3.org/XML/1998/namespace"/>
    <ds:schemaRef ds:uri="http://schemas.microsoft.com/office/2006/documentManagement/types"/>
    <ds:schemaRef ds:uri="dca7527a-ac8e-4d93-ab9d-6b50f982d19f"/>
    <ds:schemaRef ds:uri="http://schemas.microsoft.com/office/2006/metadata/properties"/>
    <ds:schemaRef ds:uri="http://schemas.microsoft.com/office/infopath/2007/PartnerControls"/>
    <ds:schemaRef ds:uri="http://purl.org/dc/dcmitype/"/>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1A7144D7-C29B-4DD0-B1D0-2E0D52DDF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a7527a-ac8e-4d93-ab9d-6b50f982d19f"/>
    <ds:schemaRef ds:uri="f1916561-96f6-49c3-a447-f82cd4fed7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5D2B56-F409-4C31-B076-68B424CBDB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 Knolcyperus</vt:lpstr>
      <vt:lpstr>Prijzen Japanse duizendknoop</vt:lpstr>
      <vt:lpstr>'Prijzen Knolcyperus'!Afdrukbereik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d.debeen</dc:creator>
  <cp:keywords/>
  <dc:description/>
  <cp:lastModifiedBy>Lisa Kewalapat | SpecifiQ - Inkoop</cp:lastModifiedBy>
  <cp:revision/>
  <cp:lastPrinted>2024-08-27T11:43:10Z</cp:lastPrinted>
  <dcterms:created xsi:type="dcterms:W3CDTF">2017-05-19T14:12:57Z</dcterms:created>
  <dcterms:modified xsi:type="dcterms:W3CDTF">2024-08-29T14:02:38Z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0x010100B84CF8B8F92F16448C498CFCBBDEA0E4</vt:lpwstr>
  </property>
  <property fmtid="{D5CDD505-2E9C-101B-9397-08002B2CF9AE}" pid="3" name="MediaServiceImageTags">
    <vt:lpwstr/>
  </property>
  <property fmtid="{D5CDD505-2E9C-101B-9397-08002B2CF9AE}" pid="4" name="MSIP_Label_b8665262-5df6-455e-bf48-5928a5d868f6_Enabled">
    <vt:lpwstr>true</vt:lpwstr>
  </property>
  <property fmtid="{D5CDD505-2E9C-101B-9397-08002B2CF9AE}" pid="5" name="MSIP_Label_b8665262-5df6-455e-bf48-5928a5d868f6_SetDate">
    <vt:lpwstr>2024-01-16T12:37:38Z</vt:lpwstr>
  </property>
  <property fmtid="{D5CDD505-2E9C-101B-9397-08002B2CF9AE}" pid="6" name="MSIP_Label_b8665262-5df6-455e-bf48-5928a5d868f6_Method">
    <vt:lpwstr>Standard</vt:lpwstr>
  </property>
  <property fmtid="{D5CDD505-2E9C-101B-9397-08002B2CF9AE}" pid="7" name="MSIP_Label_b8665262-5df6-455e-bf48-5928a5d868f6_Name">
    <vt:lpwstr>Vertrouwelijk</vt:lpwstr>
  </property>
  <property fmtid="{D5CDD505-2E9C-101B-9397-08002B2CF9AE}" pid="8" name="MSIP_Label_b8665262-5df6-455e-bf48-5928a5d868f6_SiteId">
    <vt:lpwstr>d2aff5f9-8c21-47f2-88f3-08ac4fda56f5</vt:lpwstr>
  </property>
  <property fmtid="{D5CDD505-2E9C-101B-9397-08002B2CF9AE}" pid="9" name="MSIP_Label_b8665262-5df6-455e-bf48-5928a5d868f6_ActionId">
    <vt:lpwstr>bba68046-a6dd-491d-a4a2-4f0df26af5dd</vt:lpwstr>
  </property>
  <property fmtid="{D5CDD505-2E9C-101B-9397-08002B2CF9AE}" pid="10" name="MSIP_Label_b8665262-5df6-455e-bf48-5928a5d868f6_ContentBits">
    <vt:lpwstr>0</vt:lpwstr>
  </property>
</Properties>
</file>