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INK\1. Inkoop\A. Aanbestedingen\4. Flexibele arbeid\2024 Bancaire diensten\Nota van Inlichtingen\"/>
    </mc:Choice>
  </mc:AlternateContent>
  <xr:revisionPtr revIDLastSave="0" documentId="8_{DABF2561-CA9C-4C58-A5DB-4C9CE916104D}" xr6:coauthVersionLast="47" xr6:coauthVersionMax="47" xr10:uidLastSave="{00000000-0000-0000-0000-000000000000}"/>
  <bookViews>
    <workbookView xWindow="-120" yWindow="-120" windowWidth="29040" windowHeight="15840" xr2:uid="{E32FF0CE-8493-41FE-9EFC-18D708591EED}"/>
  </bookViews>
  <sheets>
    <sheet name="Tarieven" sheetId="1" r:id="rId1"/>
    <sheet name="Rente" sheetId="2" r:id="rId2"/>
  </sheets>
  <definedNames>
    <definedName name="_xlnm.Print_Area" localSheetId="1">Rente!$B$1:$I$20</definedName>
    <definedName name="_xlnm.Print_Area" localSheetId="0">Tarieven!$C$1:$H$44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28" i="1"/>
  <c r="H20" i="1"/>
  <c r="H30" i="1"/>
  <c r="H31" i="1"/>
  <c r="H29" i="1"/>
  <c r="H8" i="1"/>
  <c r="I19" i="2"/>
  <c r="I18" i="2"/>
  <c r="F13" i="2"/>
  <c r="I13" i="2" s="1"/>
  <c r="F12" i="2"/>
  <c r="I12" i="2" s="1"/>
  <c r="H34" i="1"/>
  <c r="H33" i="1"/>
  <c r="H32" i="1"/>
  <c r="H17" i="1"/>
  <c r="I5" i="2" l="1"/>
  <c r="H12" i="1" l="1"/>
  <c r="H36" i="1"/>
  <c r="H35" i="1"/>
  <c r="H22" i="1"/>
  <c r="H21" i="1"/>
  <c r="H38" i="1"/>
  <c r="H37" i="1"/>
  <c r="H27" i="1"/>
  <c r="H26" i="1"/>
  <c r="H25" i="1"/>
  <c r="H24" i="1"/>
  <c r="H23" i="1"/>
  <c r="H19" i="1"/>
  <c r="H18" i="1"/>
  <c r="H16" i="1"/>
  <c r="H15" i="1"/>
  <c r="H14" i="1"/>
  <c r="H13" i="1"/>
  <c r="H11" i="1"/>
  <c r="H10" i="1"/>
  <c r="H9" i="1"/>
  <c r="H7" i="1"/>
  <c r="H43" i="1"/>
  <c r="H42" i="1"/>
  <c r="H41" i="1"/>
  <c r="H39" i="1"/>
  <c r="H44" i="1" l="1"/>
</calcChain>
</file>

<file path=xl/sharedStrings.xml><?xml version="1.0" encoding="utf-8"?>
<sst xmlns="http://schemas.openxmlformats.org/spreadsheetml/2006/main" count="90" uniqueCount="78">
  <si>
    <t>LET OP, BEIDE BLADEN INVULLEN!</t>
  </si>
  <si>
    <t>Naam inschrijver:</t>
  </si>
  <si>
    <t>PRIJZENBLAD BIJ DE AANBESTEDING BANCAIRE DIENSTVERLENING DOOR GEMEENTE EINDHOVEN</t>
  </si>
  <si>
    <t>Omschrijving</t>
  </si>
  <si>
    <t>Aantal</t>
  </si>
  <si>
    <t>Prijs 
per stuk
(excl. Btw, in €)</t>
  </si>
  <si>
    <t>Vaste prijs totaal
per jaar  
(excl. Btw, in €)</t>
  </si>
  <si>
    <t>Bedrag per jaar 
(excl. Btw, in €)</t>
  </si>
  <si>
    <t>Algemeen</t>
  </si>
  <si>
    <t>Aantal zakelijke rekeningen (prijs per jaar in kolom F)</t>
  </si>
  <si>
    <t>Aantal schatkistbankierenrekeningen (prijs per jaar in kolom F)</t>
  </si>
  <si>
    <t>Aantal gebruikers online bankieren (prijs per jaar in kolom F)</t>
  </si>
  <si>
    <t>Aantal betaalautomaten 
(abonnementsprijs per stuk per jaar in kolom F)</t>
  </si>
  <si>
    <t>Standaardbankverklaring</t>
  </si>
  <si>
    <t>Abonnement iDeal (prijs per abonnement per jaar in kolom F)</t>
  </si>
  <si>
    <t>Toegekende melding onterechte incasso</t>
  </si>
  <si>
    <t>Afschrijvingen</t>
  </si>
  <si>
    <t>SEPA Batch - transacties</t>
  </si>
  <si>
    <t>SEPA Batch - batches</t>
  </si>
  <si>
    <t>SEPA Overboeking debet</t>
  </si>
  <si>
    <t>Afschrijvingen via incasso</t>
  </si>
  <si>
    <t>Salarisbetalingen - transacties (CPS)</t>
  </si>
  <si>
    <t>Salarisbetalingen - batches (CPS, extern aangeleverd)</t>
  </si>
  <si>
    <t>Spoedbetalingen</t>
  </si>
  <si>
    <t>Storno op incasso - transacties</t>
  </si>
  <si>
    <t>VPAY/Maestro retour pinnen transacties</t>
  </si>
  <si>
    <t>Bijschrijvingen</t>
  </si>
  <si>
    <t>VPAY/Maestro credit transacties</t>
  </si>
  <si>
    <t>SEPA Overboeking credit</t>
  </si>
  <si>
    <t>SEPA Incasso - transacties</t>
  </si>
  <si>
    <t>SEPA Incasso - batches</t>
  </si>
  <si>
    <t>iDeal - transacties</t>
  </si>
  <si>
    <t>Rapportage</t>
  </si>
  <si>
    <t>Rekening info CAMT.053</t>
  </si>
  <si>
    <t>Overige kosten*</t>
  </si>
  <si>
    <t>Zero balancing, alle 14 rekeningen van en naar hoofdrekening
(4 x per jaar, prijs per kwartaal in kolom F)</t>
  </si>
  <si>
    <t>FTP vaste kosten per jaar</t>
  </si>
  <si>
    <t>SEPA Machtigingen (nieuw, wijzigingen, intrekkingen)</t>
  </si>
  <si>
    <t>Saldo- en rentecompensatie op het volledige stelsel</t>
  </si>
  <si>
    <t>Kosten inzake KYC</t>
  </si>
  <si>
    <t>EIGEN SPECIFICATIE</t>
  </si>
  <si>
    <t>Eenmalige kosten**</t>
  </si>
  <si>
    <t>Implementatie schatkistbankieren</t>
  </si>
  <si>
    <t>Inrichten FTP</t>
  </si>
  <si>
    <t>Totale kosten per jaar (excl. Btw)</t>
  </si>
  <si>
    <t xml:space="preserve"> * Overige kosten voor bijvoorbeeld koppelingen, abonnementen etc specificeren s.v.p.</t>
  </si>
  <si>
    <t xml:space="preserve"> ** De eenmalige kosten worden voor 25% meegenomen in het totaalbedrag per jaar o.b.v. minimaal 4 jaar contractperiode</t>
  </si>
  <si>
    <t>RENTECONDITIES</t>
  </si>
  <si>
    <t>TOTALE KOSTEN INZAKE RENTE EN PROVISIE OP DE REKENING COURANT</t>
  </si>
  <si>
    <t>Referentierente</t>
  </si>
  <si>
    <t>1 maands Euribor</t>
  </si>
  <si>
    <t>Als basisrente voor de rekening courant simuleren wij een 1 maands Euribor tarief van 2,00%.</t>
  </si>
  <si>
    <t>Conventie*</t>
  </si>
  <si>
    <t>Bedrag dat de RC gedurende 180 dagen debet of credit staat (€)</t>
  </si>
  <si>
    <t>Basisrente</t>
  </si>
  <si>
    <t>Opslag (+)
afslag (-/-)
(%)</t>
  </si>
  <si>
    <t>Rente %</t>
  </si>
  <si>
    <t>Dagen
teller
(360/365)</t>
  </si>
  <si>
    <t>Dagen
noemer
360/365)</t>
  </si>
  <si>
    <t>Kosten
rente</t>
  </si>
  <si>
    <t>Creditrente</t>
  </si>
  <si>
    <t>Debetrente</t>
  </si>
  <si>
    <t>Gemiddeld 
onbenutte
faciliteit (€)</t>
  </si>
  <si>
    <t>Bereidstellings-
provisie (%)</t>
  </si>
  <si>
    <t>Kosten
bereidstellings-
provisie</t>
  </si>
  <si>
    <t>Bereidstellingsprovisie 1</t>
  </si>
  <si>
    <t>Bereidstellingsprovisie 2</t>
  </si>
  <si>
    <t>Toelichting:</t>
  </si>
  <si>
    <t>De blauwe velden dienen te worden ingevuld.</t>
  </si>
  <si>
    <t>Voor de creditrente gaan wij voor de berekening uit van een positief saldo van € 500.000 gedurende 180 dagen per jaar</t>
  </si>
  <si>
    <t>Voor de debetrente gaan wij voor de berekening uit van een negatief saldo van € 1.000.000 gedurende 180 dagen per jaar</t>
  </si>
  <si>
    <t>Voor de bereidstelling gaan wij uit van een gemiddelde benutting van € 500.000 op jaarbasis. Bij een limiet van € 20 miljoen is dan € 19.500.000 onbenut.</t>
  </si>
  <si>
    <t xml:space="preserve">In het blauwe vak "Bereidstellingsprovisie" vult u het percentage in dat de bank rekent. </t>
  </si>
  <si>
    <t>Indien de bank over de volledige faciliteit provisie berekent, vult u ook de gegevens bij Bereidstellingsprovisie 2 in.</t>
  </si>
  <si>
    <t xml:space="preserve"> * Bij conventie vult u voor de dagen het volgende in (voor debet- en creditrente hoeft alleen de noemer te worden ingevuld):</t>
  </si>
  <si>
    <t>Indien act/360: teller 365 en noemer 360</t>
  </si>
  <si>
    <t>Indien act/act: teller 365 en noemer 365</t>
  </si>
  <si>
    <t>Indien 30/360: teller 360 en noemer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</si>
</sst>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00%"/>
    <numFmt numFmtId="166" formatCode="_ * #,##0.000_ ;_ * \-#,##0.00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43" fontId="0" fillId="0" borderId="1" xfId="1" applyFont="1" applyFill="1" applyBorder="1"/>
    <xf numFmtId="164" fontId="0" fillId="0" borderId="1" xfId="1" applyNumberFormat="1" applyFont="1" applyBorder="1"/>
    <xf numFmtId="0" fontId="2" fillId="0" borderId="0" xfId="0" applyFont="1" applyAlignment="1">
      <alignment horizontal="right" wrapText="1"/>
    </xf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wrapText="1"/>
    </xf>
    <xf numFmtId="164" fontId="0" fillId="0" borderId="1" xfId="1" applyNumberFormat="1" applyFont="1" applyFill="1" applyBorder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1" applyNumberFormat="1" applyFont="1" applyAlignment="1">
      <alignment horizontal="left"/>
    </xf>
    <xf numFmtId="10" fontId="0" fillId="0" borderId="0" xfId="2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2" xfId="0" applyFont="1" applyBorder="1"/>
    <xf numFmtId="43" fontId="0" fillId="0" borderId="3" xfId="1" applyFont="1" applyFill="1" applyBorder="1"/>
    <xf numFmtId="43" fontId="0" fillId="2" borderId="4" xfId="1" applyFont="1" applyFill="1" applyBorder="1"/>
    <xf numFmtId="0" fontId="2" fillId="0" borderId="5" xfId="0" applyFont="1" applyBorder="1"/>
    <xf numFmtId="43" fontId="0" fillId="2" borderId="6" xfId="1" applyFont="1" applyFill="1" applyBorder="1"/>
    <xf numFmtId="0" fontId="2" fillId="0" borderId="7" xfId="0" applyFont="1" applyBorder="1"/>
    <xf numFmtId="43" fontId="0" fillId="0" borderId="8" xfId="1" applyFont="1" applyFill="1" applyBorder="1"/>
    <xf numFmtId="43" fontId="0" fillId="2" borderId="9" xfId="1" applyFont="1" applyFill="1" applyBorder="1"/>
    <xf numFmtId="0" fontId="2" fillId="0" borderId="11" xfId="0" applyFont="1" applyBorder="1"/>
    <xf numFmtId="0" fontId="2" fillId="0" borderId="12" xfId="0" applyFont="1" applyBorder="1"/>
    <xf numFmtId="43" fontId="0" fillId="0" borderId="4" xfId="1" applyFont="1" applyBorder="1"/>
    <xf numFmtId="43" fontId="0" fillId="0" borderId="6" xfId="1" applyFont="1" applyBorder="1"/>
    <xf numFmtId="43" fontId="0" fillId="0" borderId="9" xfId="1" applyFont="1" applyBorder="1"/>
    <xf numFmtId="0" fontId="0" fillId="0" borderId="3" xfId="0" applyBorder="1"/>
    <xf numFmtId="164" fontId="0" fillId="0" borderId="3" xfId="1" applyNumberFormat="1" applyFont="1" applyBorder="1"/>
    <xf numFmtId="0" fontId="0" fillId="0" borderId="8" xfId="0" applyBorder="1"/>
    <xf numFmtId="164" fontId="0" fillId="0" borderId="8" xfId="1" applyNumberFormat="1" applyFont="1" applyBorder="1"/>
    <xf numFmtId="164" fontId="0" fillId="0" borderId="8" xfId="1" applyNumberFormat="1" applyFont="1" applyFill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43" fontId="0" fillId="3" borderId="1" xfId="1" applyFont="1" applyFill="1" applyBorder="1"/>
    <xf numFmtId="0" fontId="0" fillId="3" borderId="8" xfId="0" applyFill="1" applyBorder="1" applyAlignment="1">
      <alignment wrapText="1"/>
    </xf>
    <xf numFmtId="164" fontId="0" fillId="3" borderId="8" xfId="1" applyNumberFormat="1" applyFont="1" applyFill="1" applyBorder="1"/>
    <xf numFmtId="43" fontId="0" fillId="3" borderId="8" xfId="1" applyFont="1" applyFill="1" applyBorder="1"/>
    <xf numFmtId="0" fontId="0" fillId="0" borderId="16" xfId="0" applyBorder="1"/>
    <xf numFmtId="164" fontId="0" fillId="0" borderId="16" xfId="1" applyNumberFormat="1" applyFont="1" applyBorder="1"/>
    <xf numFmtId="43" fontId="0" fillId="0" borderId="0" xfId="0" applyNumberFormat="1"/>
    <xf numFmtId="0" fontId="0" fillId="0" borderId="0" xfId="0" applyAlignment="1">
      <alignment wrapText="1"/>
    </xf>
    <xf numFmtId="0" fontId="6" fillId="4" borderId="0" xfId="0" applyFont="1" applyFill="1"/>
    <xf numFmtId="0" fontId="0" fillId="4" borderId="0" xfId="0" applyFill="1"/>
    <xf numFmtId="0" fontId="7" fillId="0" borderId="0" xfId="0" applyFont="1"/>
    <xf numFmtId="0" fontId="7" fillId="0" borderId="10" xfId="0" applyFont="1" applyBorder="1"/>
    <xf numFmtId="43" fontId="7" fillId="0" borderId="13" xfId="1" applyFont="1" applyBorder="1"/>
    <xf numFmtId="43" fontId="7" fillId="0" borderId="0" xfId="0" applyNumberFormat="1" applyFont="1"/>
    <xf numFmtId="0" fontId="8" fillId="4" borderId="0" xfId="0" applyFont="1" applyFill="1"/>
    <xf numFmtId="49" fontId="0" fillId="3" borderId="0" xfId="2" applyNumberFormat="1" applyFont="1" applyFill="1" applyAlignment="1">
      <alignment horizontal="left"/>
    </xf>
    <xf numFmtId="0" fontId="2" fillId="0" borderId="5" xfId="0" applyFont="1" applyBorder="1" applyAlignment="1">
      <alignment vertical="top"/>
    </xf>
    <xf numFmtId="43" fontId="0" fillId="0" borderId="16" xfId="1" applyFont="1" applyFill="1" applyBorder="1"/>
    <xf numFmtId="166" fontId="0" fillId="3" borderId="3" xfId="1" applyNumberFormat="1" applyFont="1" applyFill="1" applyBorder="1"/>
    <xf numFmtId="166" fontId="0" fillId="3" borderId="1" xfId="1" applyNumberFormat="1" applyFont="1" applyFill="1" applyBorder="1"/>
    <xf numFmtId="166" fontId="0" fillId="3" borderId="8" xfId="1" applyNumberFormat="1" applyFont="1" applyFill="1" applyBorder="1"/>
    <xf numFmtId="166" fontId="0" fillId="0" borderId="1" xfId="1" applyNumberFormat="1" applyFont="1" applyFill="1" applyBorder="1"/>
    <xf numFmtId="0" fontId="0" fillId="0" borderId="16" xfId="0" applyBorder="1" applyAlignment="1">
      <alignment wrapText="1"/>
    </xf>
    <xf numFmtId="166" fontId="0" fillId="3" borderId="16" xfId="1" applyNumberFormat="1" applyFont="1" applyFill="1" applyBorder="1"/>
    <xf numFmtId="43" fontId="0" fillId="0" borderId="17" xfId="1" applyFont="1" applyBorder="1"/>
    <xf numFmtId="0" fontId="2" fillId="0" borderId="14" xfId="0" applyFont="1" applyBorder="1"/>
    <xf numFmtId="0" fontId="0" fillId="0" borderId="15" xfId="0" applyBorder="1"/>
    <xf numFmtId="164" fontId="0" fillId="0" borderId="15" xfId="1" applyNumberFormat="1" applyFont="1" applyBorder="1"/>
    <xf numFmtId="166" fontId="0" fillId="3" borderId="15" xfId="1" applyNumberFormat="1" applyFont="1" applyFill="1" applyBorder="1"/>
    <xf numFmtId="43" fontId="0" fillId="0" borderId="15" xfId="1" applyFont="1" applyFill="1" applyBorder="1"/>
    <xf numFmtId="43" fontId="0" fillId="0" borderId="13" xfId="1" applyFont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9E5B-734C-49AC-9EE6-3728664333A9}">
  <sheetPr>
    <pageSetUpPr fitToPage="1"/>
  </sheetPr>
  <dimension ref="C1:J47"/>
  <sheetViews>
    <sheetView tabSelected="1" zoomScaleNormal="100" workbookViewId="0">
      <pane xSplit="3" ySplit="6" topLeftCell="E7" activePane="bottomRight" state="frozen"/>
      <selection pane="topRight" activeCell="D1" sqref="D1"/>
      <selection pane="bottomLeft" activeCell="A4" sqref="A4"/>
      <selection pane="bottomRight" activeCell="G39" sqref="G39"/>
    </sheetView>
  </sheetViews>
  <sheetFormatPr defaultRowHeight="15" x14ac:dyDescent="0.25"/>
  <cols>
    <col min="3" max="3" width="19.85546875" customWidth="1"/>
    <col min="4" max="4" width="54.28515625" customWidth="1"/>
    <col min="5" max="8" width="18.85546875" customWidth="1"/>
  </cols>
  <sheetData>
    <row r="1" spans="3:10" ht="31.5" x14ac:dyDescent="0.5">
      <c r="C1" s="56" t="s">
        <v>0</v>
      </c>
      <c r="D1" s="57"/>
    </row>
    <row r="2" spans="3:10" ht="29.45" customHeight="1" x14ac:dyDescent="0.25">
      <c r="C2" s="62" t="s">
        <v>1</v>
      </c>
      <c r="D2" s="63"/>
    </row>
    <row r="4" spans="3:10" ht="24" x14ac:dyDescent="0.4">
      <c r="C4" s="58" t="s">
        <v>2</v>
      </c>
    </row>
    <row r="5" spans="3:10" ht="15.75" thickBot="1" x14ac:dyDescent="0.3"/>
    <row r="6" spans="3:10" ht="45.75" thickBot="1" x14ac:dyDescent="0.3">
      <c r="D6" s="45" t="s">
        <v>3</v>
      </c>
      <c r="E6" s="42" t="s">
        <v>4</v>
      </c>
      <c r="F6" s="43" t="s">
        <v>5</v>
      </c>
      <c r="G6" s="43" t="s">
        <v>6</v>
      </c>
      <c r="H6" s="44" t="s">
        <v>7</v>
      </c>
    </row>
    <row r="7" spans="3:10" ht="15.75" thickBot="1" x14ac:dyDescent="0.3">
      <c r="C7" s="24" t="s">
        <v>8</v>
      </c>
      <c r="D7" s="37" t="s">
        <v>9</v>
      </c>
      <c r="E7" s="38">
        <v>14</v>
      </c>
      <c r="F7" s="66">
        <v>0</v>
      </c>
      <c r="G7" s="25">
        <v>0</v>
      </c>
      <c r="H7" s="34">
        <f>+E7*F7+G7</f>
        <v>0</v>
      </c>
    </row>
    <row r="8" spans="3:10" x14ac:dyDescent="0.25">
      <c r="C8" s="27"/>
      <c r="D8" s="52" t="s">
        <v>10</v>
      </c>
      <c r="E8" s="53">
        <v>1</v>
      </c>
      <c r="F8" s="66">
        <v>0</v>
      </c>
      <c r="G8" s="25">
        <v>0</v>
      </c>
      <c r="H8" s="34">
        <f>+E8*F8+G8</f>
        <v>0</v>
      </c>
    </row>
    <row r="9" spans="3:10" x14ac:dyDescent="0.25">
      <c r="C9" s="27"/>
      <c r="D9" s="1" t="s">
        <v>11</v>
      </c>
      <c r="E9" s="3">
        <v>30</v>
      </c>
      <c r="F9" s="67">
        <v>0</v>
      </c>
      <c r="G9" s="2">
        <v>0</v>
      </c>
      <c r="H9" s="35">
        <f t="shared" ref="H9:H13" si="0">+E9*F9+G9</f>
        <v>0</v>
      </c>
    </row>
    <row r="10" spans="3:10" ht="30" x14ac:dyDescent="0.25">
      <c r="C10" s="27"/>
      <c r="D10" s="9" t="s">
        <v>12</v>
      </c>
      <c r="E10" s="3">
        <v>310</v>
      </c>
      <c r="F10" s="67">
        <v>0</v>
      </c>
      <c r="G10" s="2">
        <v>0</v>
      </c>
      <c r="H10" s="35">
        <f t="shared" si="0"/>
        <v>0</v>
      </c>
    </row>
    <row r="11" spans="3:10" x14ac:dyDescent="0.25">
      <c r="C11" s="27"/>
      <c r="D11" s="1" t="s">
        <v>13</v>
      </c>
      <c r="E11" s="3">
        <v>1</v>
      </c>
      <c r="F11" s="67">
        <v>0</v>
      </c>
      <c r="G11" s="2">
        <v>0</v>
      </c>
      <c r="H11" s="35">
        <f t="shared" si="0"/>
        <v>0</v>
      </c>
    </row>
    <row r="12" spans="3:10" x14ac:dyDescent="0.25">
      <c r="C12" s="27"/>
      <c r="D12" s="1" t="s">
        <v>14</v>
      </c>
      <c r="E12" s="10">
        <v>2</v>
      </c>
      <c r="F12" s="67">
        <v>0</v>
      </c>
      <c r="G12" s="2">
        <v>0</v>
      </c>
      <c r="H12" s="35">
        <f t="shared" ref="H12" si="1">+E12*F12+G12</f>
        <v>0</v>
      </c>
    </row>
    <row r="13" spans="3:10" ht="15.75" thickBot="1" x14ac:dyDescent="0.3">
      <c r="C13" s="29"/>
      <c r="D13" s="39" t="s">
        <v>15</v>
      </c>
      <c r="E13" s="41">
        <v>1</v>
      </c>
      <c r="F13" s="68">
        <v>0</v>
      </c>
      <c r="G13" s="30">
        <v>0</v>
      </c>
      <c r="H13" s="36">
        <f t="shared" si="0"/>
        <v>0</v>
      </c>
      <c r="J13" s="8"/>
    </row>
    <row r="14" spans="3:10" x14ac:dyDescent="0.25">
      <c r="C14" s="24" t="s">
        <v>16</v>
      </c>
      <c r="D14" s="37" t="s">
        <v>17</v>
      </c>
      <c r="E14" s="38">
        <v>152000</v>
      </c>
      <c r="F14" s="66">
        <v>0</v>
      </c>
      <c r="G14" s="25">
        <v>0</v>
      </c>
      <c r="H14" s="34">
        <f t="shared" ref="H14:H19" si="2">+E14*F14+G14</f>
        <v>0</v>
      </c>
    </row>
    <row r="15" spans="3:10" x14ac:dyDescent="0.25">
      <c r="C15" s="27"/>
      <c r="D15" s="1" t="s">
        <v>18</v>
      </c>
      <c r="E15" s="3">
        <v>750</v>
      </c>
      <c r="F15" s="67">
        <v>0</v>
      </c>
      <c r="G15" s="2">
        <v>0</v>
      </c>
      <c r="H15" s="35">
        <f t="shared" si="2"/>
        <v>0</v>
      </c>
    </row>
    <row r="16" spans="3:10" x14ac:dyDescent="0.25">
      <c r="C16" s="27"/>
      <c r="D16" s="1" t="s">
        <v>19</v>
      </c>
      <c r="E16" s="3">
        <v>4400</v>
      </c>
      <c r="F16" s="67">
        <v>0</v>
      </c>
      <c r="G16" s="2">
        <v>0</v>
      </c>
      <c r="H16" s="35">
        <f t="shared" si="2"/>
        <v>0</v>
      </c>
    </row>
    <row r="17" spans="3:8" x14ac:dyDescent="0.25">
      <c r="C17" s="27"/>
      <c r="D17" s="1" t="s">
        <v>20</v>
      </c>
      <c r="E17" s="3">
        <v>1000</v>
      </c>
      <c r="F17" s="67">
        <v>0</v>
      </c>
      <c r="G17" s="2"/>
      <c r="H17" s="35">
        <f t="shared" si="2"/>
        <v>0</v>
      </c>
    </row>
    <row r="18" spans="3:8" x14ac:dyDescent="0.25">
      <c r="C18" s="27"/>
      <c r="D18" s="1" t="s">
        <v>21</v>
      </c>
      <c r="E18" s="3">
        <v>33000</v>
      </c>
      <c r="F18" s="67">
        <v>0</v>
      </c>
      <c r="G18" s="2">
        <v>0</v>
      </c>
      <c r="H18" s="35">
        <f t="shared" si="2"/>
        <v>0</v>
      </c>
    </row>
    <row r="19" spans="3:8" x14ac:dyDescent="0.25">
      <c r="C19" s="27"/>
      <c r="D19" s="1" t="s">
        <v>22</v>
      </c>
      <c r="E19" s="3">
        <v>36</v>
      </c>
      <c r="F19" s="67">
        <v>0</v>
      </c>
      <c r="G19" s="2">
        <v>0</v>
      </c>
      <c r="H19" s="35">
        <f t="shared" si="2"/>
        <v>0</v>
      </c>
    </row>
    <row r="20" spans="3:8" x14ac:dyDescent="0.25">
      <c r="C20" s="27"/>
      <c r="D20" s="1" t="s">
        <v>23</v>
      </c>
      <c r="E20" s="3">
        <v>10</v>
      </c>
      <c r="F20" s="67">
        <v>0</v>
      </c>
      <c r="G20" s="2">
        <v>0</v>
      </c>
      <c r="H20" s="35">
        <f t="shared" ref="H20" si="3">+E20*F20+G20</f>
        <v>0</v>
      </c>
    </row>
    <row r="21" spans="3:8" x14ac:dyDescent="0.25">
      <c r="C21" s="27"/>
      <c r="D21" s="1" t="s">
        <v>24</v>
      </c>
      <c r="E21" s="3">
        <v>6000</v>
      </c>
      <c r="F21" s="67">
        <v>0</v>
      </c>
      <c r="G21" s="2">
        <v>0</v>
      </c>
      <c r="H21" s="35">
        <f t="shared" ref="H21" si="4">+E21*F21+G21</f>
        <v>0</v>
      </c>
    </row>
    <row r="22" spans="3:8" ht="15.75" thickBot="1" x14ac:dyDescent="0.3">
      <c r="C22" s="29"/>
      <c r="D22" s="39" t="s">
        <v>25</v>
      </c>
      <c r="E22" s="40">
        <v>36</v>
      </c>
      <c r="F22" s="68">
        <v>0</v>
      </c>
      <c r="G22" s="30">
        <v>0</v>
      </c>
      <c r="H22" s="36">
        <f t="shared" ref="H22" si="5">+E22*F22+G22</f>
        <v>0</v>
      </c>
    </row>
    <row r="23" spans="3:8" x14ac:dyDescent="0.25">
      <c r="C23" s="24" t="s">
        <v>26</v>
      </c>
      <c r="D23" s="37" t="s">
        <v>27</v>
      </c>
      <c r="E23" s="38">
        <v>1770000</v>
      </c>
      <c r="F23" s="66">
        <v>0</v>
      </c>
      <c r="G23" s="25">
        <v>0</v>
      </c>
      <c r="H23" s="34">
        <f t="shared" ref="H23:H34" si="6">+E23*F23+G23</f>
        <v>0</v>
      </c>
    </row>
    <row r="24" spans="3:8" x14ac:dyDescent="0.25">
      <c r="C24" s="27"/>
      <c r="D24" s="1" t="s">
        <v>28</v>
      </c>
      <c r="E24" s="3">
        <v>163000</v>
      </c>
      <c r="F24" s="67">
        <v>0</v>
      </c>
      <c r="G24" s="2">
        <v>0</v>
      </c>
      <c r="H24" s="35">
        <f t="shared" si="6"/>
        <v>0</v>
      </c>
    </row>
    <row r="25" spans="3:8" x14ac:dyDescent="0.25">
      <c r="C25" s="27"/>
      <c r="D25" s="1" t="s">
        <v>29</v>
      </c>
      <c r="E25" s="3">
        <v>767000</v>
      </c>
      <c r="F25" s="67">
        <v>0</v>
      </c>
      <c r="G25" s="2">
        <v>0</v>
      </c>
      <c r="H25" s="35">
        <f t="shared" si="6"/>
        <v>0</v>
      </c>
    </row>
    <row r="26" spans="3:8" x14ac:dyDescent="0.25">
      <c r="C26" s="27"/>
      <c r="D26" s="1" t="s">
        <v>30</v>
      </c>
      <c r="E26" s="3">
        <v>77</v>
      </c>
      <c r="F26" s="67">
        <v>0</v>
      </c>
      <c r="G26" s="2">
        <v>0</v>
      </c>
      <c r="H26" s="35">
        <f t="shared" si="6"/>
        <v>0</v>
      </c>
    </row>
    <row r="27" spans="3:8" ht="15.75" thickBot="1" x14ac:dyDescent="0.3">
      <c r="C27" s="29"/>
      <c r="D27" s="39" t="s">
        <v>31</v>
      </c>
      <c r="E27" s="40">
        <v>40000</v>
      </c>
      <c r="F27" s="68">
        <v>0</v>
      </c>
      <c r="G27" s="30">
        <v>0</v>
      </c>
      <c r="H27" s="36">
        <f t="shared" si="6"/>
        <v>0</v>
      </c>
    </row>
    <row r="28" spans="3:8" ht="15.75" thickBot="1" x14ac:dyDescent="0.3">
      <c r="C28" s="73" t="s">
        <v>32</v>
      </c>
      <c r="D28" s="74" t="s">
        <v>33</v>
      </c>
      <c r="E28" s="75">
        <v>730000</v>
      </c>
      <c r="F28" s="76">
        <v>0</v>
      </c>
      <c r="G28" s="77">
        <v>0</v>
      </c>
      <c r="H28" s="78">
        <f t="shared" si="6"/>
        <v>0</v>
      </c>
    </row>
    <row r="29" spans="3:8" ht="45" x14ac:dyDescent="0.25">
      <c r="C29" s="64" t="s">
        <v>34</v>
      </c>
      <c r="D29" s="70" t="s">
        <v>35</v>
      </c>
      <c r="E29" s="53">
        <v>4</v>
      </c>
      <c r="F29" s="71">
        <v>0</v>
      </c>
      <c r="G29" s="65">
        <v>0</v>
      </c>
      <c r="H29" s="72">
        <f t="shared" si="6"/>
        <v>0</v>
      </c>
    </row>
    <row r="30" spans="3:8" x14ac:dyDescent="0.25">
      <c r="C30" s="64"/>
      <c r="D30" s="9" t="s">
        <v>36</v>
      </c>
      <c r="E30" s="3">
        <v>1</v>
      </c>
      <c r="F30" s="69">
        <v>0</v>
      </c>
      <c r="G30" s="48">
        <v>0</v>
      </c>
      <c r="H30" s="35">
        <f>+E30*F30+G30</f>
        <v>0</v>
      </c>
    </row>
    <row r="31" spans="3:8" x14ac:dyDescent="0.25">
      <c r="C31" s="27"/>
      <c r="D31" s="1" t="s">
        <v>37</v>
      </c>
      <c r="E31" s="3">
        <v>8900</v>
      </c>
      <c r="F31" s="67">
        <v>0</v>
      </c>
      <c r="G31" s="2">
        <v>0</v>
      </c>
      <c r="H31" s="35">
        <f>+E31*F31+G31</f>
        <v>0</v>
      </c>
    </row>
    <row r="32" spans="3:8" x14ac:dyDescent="0.25">
      <c r="C32" s="27"/>
      <c r="D32" s="9" t="s">
        <v>38</v>
      </c>
      <c r="E32" s="47">
        <v>0</v>
      </c>
      <c r="F32" s="67">
        <v>0</v>
      </c>
      <c r="G32" s="48">
        <v>0</v>
      </c>
      <c r="H32" s="35">
        <f t="shared" si="6"/>
        <v>0</v>
      </c>
    </row>
    <row r="33" spans="3:8" x14ac:dyDescent="0.25">
      <c r="C33" s="27"/>
      <c r="D33" s="9" t="s">
        <v>39</v>
      </c>
      <c r="E33" s="47">
        <v>0</v>
      </c>
      <c r="F33" s="67">
        <v>0</v>
      </c>
      <c r="G33" s="48">
        <v>0</v>
      </c>
      <c r="H33" s="35">
        <f t="shared" si="6"/>
        <v>0</v>
      </c>
    </row>
    <row r="34" spans="3:8" x14ac:dyDescent="0.25">
      <c r="C34" s="27"/>
      <c r="D34" s="46" t="s">
        <v>40</v>
      </c>
      <c r="E34" s="47">
        <v>0</v>
      </c>
      <c r="F34" s="67">
        <v>0</v>
      </c>
      <c r="G34" s="48">
        <v>0</v>
      </c>
      <c r="H34" s="35">
        <f t="shared" si="6"/>
        <v>0</v>
      </c>
    </row>
    <row r="35" spans="3:8" x14ac:dyDescent="0.25">
      <c r="C35" s="27"/>
      <c r="D35" s="46" t="s">
        <v>40</v>
      </c>
      <c r="E35" s="47">
        <v>0</v>
      </c>
      <c r="F35" s="67">
        <v>0</v>
      </c>
      <c r="G35" s="48">
        <v>0</v>
      </c>
      <c r="H35" s="35">
        <f t="shared" ref="H35:H36" si="7">+E35*F35+G35</f>
        <v>0</v>
      </c>
    </row>
    <row r="36" spans="3:8" x14ac:dyDescent="0.25">
      <c r="C36" s="27"/>
      <c r="D36" s="46" t="s">
        <v>40</v>
      </c>
      <c r="E36" s="47">
        <v>0</v>
      </c>
      <c r="F36" s="67">
        <v>0</v>
      </c>
      <c r="G36" s="48">
        <v>0</v>
      </c>
      <c r="H36" s="35">
        <f t="shared" si="7"/>
        <v>0</v>
      </c>
    </row>
    <row r="37" spans="3:8" x14ac:dyDescent="0.25">
      <c r="C37" s="27"/>
      <c r="D37" s="46" t="s">
        <v>40</v>
      </c>
      <c r="E37" s="47">
        <v>0</v>
      </c>
      <c r="F37" s="67">
        <v>0</v>
      </c>
      <c r="G37" s="48">
        <v>0</v>
      </c>
      <c r="H37" s="35">
        <f>+E37*F37+G37</f>
        <v>0</v>
      </c>
    </row>
    <row r="38" spans="3:8" ht="15.75" thickBot="1" x14ac:dyDescent="0.3">
      <c r="C38" s="29"/>
      <c r="D38" s="49" t="s">
        <v>40</v>
      </c>
      <c r="E38" s="50">
        <v>0</v>
      </c>
      <c r="F38" s="68">
        <v>0</v>
      </c>
      <c r="G38" s="51">
        <v>0</v>
      </c>
      <c r="H38" s="36">
        <f>+E38*F38+G38</f>
        <v>0</v>
      </c>
    </row>
    <row r="39" spans="3:8" x14ac:dyDescent="0.25">
      <c r="C39" s="24" t="s">
        <v>41</v>
      </c>
      <c r="D39" s="9" t="s">
        <v>42</v>
      </c>
      <c r="E39" s="3">
        <v>1</v>
      </c>
      <c r="F39" s="66">
        <v>0</v>
      </c>
      <c r="G39" s="25"/>
      <c r="H39" s="26">
        <f>+E39*F39*0.25</f>
        <v>0</v>
      </c>
    </row>
    <row r="40" spans="3:8" x14ac:dyDescent="0.25">
      <c r="C40" s="27"/>
      <c r="D40" s="9" t="s">
        <v>43</v>
      </c>
      <c r="E40" s="3">
        <v>1</v>
      </c>
      <c r="F40" s="66">
        <v>0</v>
      </c>
      <c r="G40" s="25"/>
      <c r="H40" s="26">
        <f>+E40*F40*0.25</f>
        <v>0</v>
      </c>
    </row>
    <row r="41" spans="3:8" x14ac:dyDescent="0.25">
      <c r="C41" s="27"/>
      <c r="D41" s="46" t="s">
        <v>40</v>
      </c>
      <c r="E41" s="47">
        <v>0</v>
      </c>
      <c r="F41" s="67">
        <v>0</v>
      </c>
      <c r="G41" s="2"/>
      <c r="H41" s="28">
        <f t="shared" ref="H41:H43" si="8">+E41*F41*0.25</f>
        <v>0</v>
      </c>
    </row>
    <row r="42" spans="3:8" x14ac:dyDescent="0.25">
      <c r="C42" s="27"/>
      <c r="D42" s="46" t="s">
        <v>40</v>
      </c>
      <c r="E42" s="47">
        <v>0</v>
      </c>
      <c r="F42" s="67">
        <v>0</v>
      </c>
      <c r="G42" s="2"/>
      <c r="H42" s="28">
        <f t="shared" si="8"/>
        <v>0</v>
      </c>
    </row>
    <row r="43" spans="3:8" ht="15.75" thickBot="1" x14ac:dyDescent="0.3">
      <c r="C43" s="29"/>
      <c r="D43" s="49" t="s">
        <v>40</v>
      </c>
      <c r="E43" s="50">
        <v>0</v>
      </c>
      <c r="F43" s="68">
        <v>0</v>
      </c>
      <c r="G43" s="30"/>
      <c r="H43" s="31">
        <f t="shared" si="8"/>
        <v>0</v>
      </c>
    </row>
    <row r="44" spans="3:8" ht="24.75" thickBot="1" x14ac:dyDescent="0.45">
      <c r="C44" s="59" t="s">
        <v>44</v>
      </c>
      <c r="D44" s="32"/>
      <c r="E44" s="32"/>
      <c r="F44" s="32"/>
      <c r="G44" s="33"/>
      <c r="H44" s="60">
        <f>SUM(H7:H43)</f>
        <v>0</v>
      </c>
    </row>
    <row r="46" spans="3:8" x14ac:dyDescent="0.25">
      <c r="C46" t="s">
        <v>45</v>
      </c>
    </row>
    <row r="47" spans="3:8" x14ac:dyDescent="0.25">
      <c r="C47" t="s">
        <v>46</v>
      </c>
    </row>
  </sheetData>
  <sheetProtection algorithmName="SHA-512" hashValue="SbN4uZoFtULSGsxSjHwfC/ua6pRTrVDPEmFPSqK5KnKMvyi+YYHH6rAqRSjCHrSGCItwf+L2GsBaL46US/LVZA==" saltValue="LliaQVT9pW6MJOhO+6Q7ww==" spinCount="100000" sheet="1" objects="1" scenarios="1"/>
  <protectedRanges>
    <protectedRange sqref="D41:D43" name="Bereik4"/>
    <protectedRange sqref="E32:E38 G32:G38 E41:E43" name="Bereik2"/>
    <protectedRange sqref="F31:F43 G30 F7:F29" name="Bereik1"/>
    <protectedRange sqref="D34:D38" name="Bereik3"/>
    <protectedRange sqref="D2" name="Bereik1_1"/>
  </protectedRange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C4A5-1B0E-481C-A99C-395E71B43F03}">
  <sheetPr>
    <pageSetUpPr fitToPage="1"/>
  </sheetPr>
  <dimension ref="B1:N36"/>
  <sheetViews>
    <sheetView topLeftCell="A5" zoomScaleNormal="100" workbookViewId="0">
      <selection activeCell="E12" sqref="E12"/>
    </sheetView>
  </sheetViews>
  <sheetFormatPr defaultRowHeight="15" x14ac:dyDescent="0.25"/>
  <cols>
    <col min="1" max="1" width="3.5703125" customWidth="1"/>
    <col min="2" max="2" width="24.5703125" customWidth="1"/>
    <col min="3" max="3" width="23.140625" customWidth="1"/>
    <col min="4" max="4" width="15.5703125" customWidth="1"/>
    <col min="5" max="5" width="17.5703125" customWidth="1"/>
    <col min="6" max="6" width="11.42578125" customWidth="1"/>
    <col min="7" max="8" width="12.140625" customWidth="1"/>
    <col min="9" max="9" width="17.140625" customWidth="1"/>
    <col min="10" max="10" width="12" customWidth="1"/>
    <col min="11" max="11" width="9.85546875" customWidth="1"/>
    <col min="13" max="13" width="9.85546875" customWidth="1"/>
  </cols>
  <sheetData>
    <row r="1" spans="2:14" ht="31.5" x14ac:dyDescent="0.5">
      <c r="B1" s="56" t="s">
        <v>0</v>
      </c>
      <c r="C1" s="57"/>
      <c r="D1" s="57"/>
    </row>
    <row r="2" spans="2:14" ht="15.75" x14ac:dyDescent="0.25">
      <c r="B2" s="62" t="s">
        <v>1</v>
      </c>
      <c r="C2" s="63"/>
    </row>
    <row r="4" spans="2:14" ht="18.75" x14ac:dyDescent="0.3">
      <c r="B4" s="23" t="s">
        <v>47</v>
      </c>
      <c r="L4" s="55"/>
      <c r="M4" s="55"/>
      <c r="N4" s="55"/>
    </row>
    <row r="5" spans="2:14" ht="24" x14ac:dyDescent="0.4">
      <c r="D5" s="6"/>
      <c r="H5" s="22" t="s">
        <v>48</v>
      </c>
      <c r="I5" s="61">
        <f>+I12+I13+I18+I19</f>
        <v>5000</v>
      </c>
    </row>
    <row r="6" spans="2:14" x14ac:dyDescent="0.25">
      <c r="H6" s="8"/>
      <c r="L6" s="54"/>
      <c r="M6" s="54"/>
      <c r="N6" s="54"/>
    </row>
    <row r="7" spans="2:14" x14ac:dyDescent="0.25">
      <c r="B7" s="8" t="s">
        <v>49</v>
      </c>
      <c r="C7" t="s">
        <v>50</v>
      </c>
      <c r="D7" s="6" t="s">
        <v>51</v>
      </c>
      <c r="F7" s="15"/>
      <c r="J7" s="5"/>
      <c r="K7" s="5"/>
      <c r="L7" s="5"/>
    </row>
    <row r="8" spans="2:14" x14ac:dyDescent="0.25">
      <c r="F8" s="15"/>
      <c r="J8" s="5"/>
      <c r="K8" s="5"/>
      <c r="L8" s="5"/>
    </row>
    <row r="9" spans="2:14" x14ac:dyDescent="0.25">
      <c r="K9" s="8"/>
      <c r="L9" s="8"/>
    </row>
    <row r="10" spans="2:14" x14ac:dyDescent="0.25">
      <c r="G10" s="8" t="s">
        <v>52</v>
      </c>
      <c r="J10" s="8"/>
      <c r="K10" s="5"/>
    </row>
    <row r="11" spans="2:14" ht="45" x14ac:dyDescent="0.25">
      <c r="B11" s="8"/>
      <c r="C11" s="11" t="s">
        <v>53</v>
      </c>
      <c r="D11" s="14" t="s">
        <v>54</v>
      </c>
      <c r="E11" s="13" t="s">
        <v>55</v>
      </c>
      <c r="F11" s="14" t="s">
        <v>56</v>
      </c>
      <c r="G11" s="13" t="s">
        <v>57</v>
      </c>
      <c r="H11" s="13" t="s">
        <v>58</v>
      </c>
      <c r="I11" s="4" t="s">
        <v>59</v>
      </c>
      <c r="J11" s="5"/>
      <c r="K11" s="5"/>
    </row>
    <row r="12" spans="2:14" x14ac:dyDescent="0.25">
      <c r="B12" s="8" t="s">
        <v>60</v>
      </c>
      <c r="C12" s="16">
        <v>500000</v>
      </c>
      <c r="D12" s="20">
        <v>0.02</v>
      </c>
      <c r="E12" s="19">
        <v>0</v>
      </c>
      <c r="F12" s="21">
        <f>+D12+E12</f>
        <v>0.02</v>
      </c>
      <c r="G12" s="15">
        <v>180</v>
      </c>
      <c r="H12" s="18">
        <v>360</v>
      </c>
      <c r="I12" s="5">
        <f>-C12*F12*G12/H12</f>
        <v>-5000</v>
      </c>
      <c r="J12" s="5"/>
      <c r="K12" s="5"/>
    </row>
    <row r="13" spans="2:14" x14ac:dyDescent="0.25">
      <c r="B13" s="8" t="s">
        <v>61</v>
      </c>
      <c r="C13" s="16">
        <v>1000000</v>
      </c>
      <c r="D13" s="20">
        <v>0.02</v>
      </c>
      <c r="E13" s="19">
        <v>0</v>
      </c>
      <c r="F13" s="21">
        <f>+D13+E13</f>
        <v>0.02</v>
      </c>
      <c r="G13" s="15">
        <v>180</v>
      </c>
      <c r="H13" s="18">
        <v>360</v>
      </c>
      <c r="I13" s="5">
        <f>+C13*F13*G13/H13</f>
        <v>10000</v>
      </c>
      <c r="J13" s="5"/>
      <c r="K13" s="5"/>
    </row>
    <row r="14" spans="2:14" x14ac:dyDescent="0.25">
      <c r="B14" s="8"/>
      <c r="C14" s="16"/>
      <c r="D14" s="20"/>
      <c r="E14" s="17"/>
      <c r="F14" s="21"/>
      <c r="G14" s="15"/>
      <c r="H14" s="17"/>
      <c r="I14" s="5"/>
      <c r="J14" s="5"/>
      <c r="K14" s="5"/>
    </row>
    <row r="15" spans="2:14" x14ac:dyDescent="0.25">
      <c r="B15" s="8"/>
      <c r="C15" s="16"/>
      <c r="D15" s="17"/>
      <c r="E15" s="17"/>
      <c r="F15" s="17"/>
      <c r="G15" s="17"/>
      <c r="H15" s="17"/>
      <c r="I15" s="17"/>
      <c r="J15" s="5"/>
      <c r="K15" s="5"/>
    </row>
    <row r="16" spans="2:14" x14ac:dyDescent="0.25">
      <c r="B16" s="8"/>
      <c r="D16" s="15"/>
      <c r="E16" s="15"/>
      <c r="F16" s="15"/>
      <c r="G16" s="8" t="s">
        <v>52</v>
      </c>
      <c r="J16" s="5"/>
      <c r="K16" s="5"/>
    </row>
    <row r="17" spans="2:11" ht="45" x14ac:dyDescent="0.25">
      <c r="B17" s="8"/>
      <c r="C17" s="11" t="s">
        <v>62</v>
      </c>
      <c r="D17" s="13" t="s">
        <v>63</v>
      </c>
      <c r="E17" s="15"/>
      <c r="F17" s="15"/>
      <c r="G17" s="13" t="s">
        <v>57</v>
      </c>
      <c r="H17" s="13" t="s">
        <v>58</v>
      </c>
      <c r="I17" s="4" t="s">
        <v>64</v>
      </c>
      <c r="J17" s="5"/>
      <c r="K17" s="5"/>
    </row>
    <row r="18" spans="2:11" x14ac:dyDescent="0.25">
      <c r="B18" s="8" t="s">
        <v>65</v>
      </c>
      <c r="C18" s="16">
        <v>19500000</v>
      </c>
      <c r="D18" s="19">
        <v>0</v>
      </c>
      <c r="E18" s="15"/>
      <c r="F18" s="15"/>
      <c r="G18" s="18">
        <v>365</v>
      </c>
      <c r="H18" s="18">
        <v>365</v>
      </c>
      <c r="I18" s="5">
        <f>+C18*D18*G18/H18</f>
        <v>0</v>
      </c>
      <c r="J18" s="5"/>
      <c r="K18" s="5"/>
    </row>
    <row r="19" spans="2:11" x14ac:dyDescent="0.25">
      <c r="B19" s="8" t="s">
        <v>66</v>
      </c>
      <c r="C19" s="16">
        <v>500000</v>
      </c>
      <c r="D19" s="19">
        <v>0</v>
      </c>
      <c r="E19" s="15"/>
      <c r="F19" s="15"/>
      <c r="G19" s="18">
        <v>360</v>
      </c>
      <c r="H19" s="18">
        <v>365</v>
      </c>
      <c r="I19" s="5">
        <f>+C19*D19*G19/H19</f>
        <v>0</v>
      </c>
      <c r="J19" s="5"/>
      <c r="K19" s="5"/>
    </row>
    <row r="20" spans="2:11" x14ac:dyDescent="0.25">
      <c r="B20" s="8"/>
      <c r="I20" s="5"/>
      <c r="J20" s="5"/>
      <c r="K20" s="5"/>
    </row>
    <row r="21" spans="2:11" x14ac:dyDescent="0.25">
      <c r="J21" s="5"/>
      <c r="K21" s="5"/>
    </row>
    <row r="22" spans="2:11" x14ac:dyDescent="0.25">
      <c r="B22" s="8" t="s">
        <v>67</v>
      </c>
      <c r="J22" s="5"/>
      <c r="K22" s="5"/>
    </row>
    <row r="23" spans="2:11" x14ac:dyDescent="0.25">
      <c r="B23" t="s">
        <v>68</v>
      </c>
      <c r="I23" s="5"/>
      <c r="J23" s="5"/>
      <c r="K23" s="5"/>
    </row>
    <row r="24" spans="2:11" x14ac:dyDescent="0.25">
      <c r="B24" t="s">
        <v>69</v>
      </c>
      <c r="E24" s="7"/>
      <c r="F24" s="7"/>
      <c r="G24" s="7"/>
      <c r="H24" s="7"/>
      <c r="I24" s="5"/>
      <c r="J24" s="5"/>
      <c r="K24" s="5"/>
    </row>
    <row r="25" spans="2:11" x14ac:dyDescent="0.25">
      <c r="B25" t="s">
        <v>70</v>
      </c>
      <c r="E25" s="6"/>
      <c r="I25" s="5"/>
      <c r="J25" s="5"/>
      <c r="K25" s="5"/>
    </row>
    <row r="26" spans="2:11" x14ac:dyDescent="0.25">
      <c r="B26" t="s">
        <v>71</v>
      </c>
      <c r="I26" s="5"/>
      <c r="J26" s="5"/>
      <c r="K26" s="5"/>
    </row>
    <row r="27" spans="2:11" x14ac:dyDescent="0.25">
      <c r="B27" t="s">
        <v>72</v>
      </c>
      <c r="I27" s="5"/>
      <c r="J27" s="5"/>
      <c r="K27" s="5"/>
    </row>
    <row r="28" spans="2:11" x14ac:dyDescent="0.25">
      <c r="B28" t="s">
        <v>73</v>
      </c>
      <c r="I28" s="5"/>
      <c r="J28" s="5"/>
      <c r="K28" s="5"/>
    </row>
    <row r="29" spans="2:11" x14ac:dyDescent="0.25">
      <c r="F29" s="6"/>
      <c r="G29" s="6"/>
      <c r="H29" s="6"/>
      <c r="I29" s="5"/>
      <c r="J29" s="5"/>
      <c r="K29" s="5"/>
    </row>
    <row r="30" spans="2:11" x14ac:dyDescent="0.25">
      <c r="B30" s="12" t="s">
        <v>74</v>
      </c>
      <c r="F30" s="7"/>
      <c r="G30" s="7"/>
      <c r="H30" s="7"/>
      <c r="I30" s="5"/>
      <c r="J30" s="5"/>
      <c r="K30" s="5"/>
    </row>
    <row r="31" spans="2:11" x14ac:dyDescent="0.25">
      <c r="B31" s="6" t="s">
        <v>75</v>
      </c>
      <c r="F31" s="6"/>
      <c r="G31" s="6"/>
      <c r="H31" s="6"/>
      <c r="I31" s="5"/>
      <c r="J31" s="5"/>
      <c r="K31" s="5"/>
    </row>
    <row r="32" spans="2:11" x14ac:dyDescent="0.25">
      <c r="B32" s="6" t="s">
        <v>76</v>
      </c>
      <c r="F32" s="6"/>
      <c r="G32" s="6"/>
      <c r="H32" s="6"/>
      <c r="I32" s="5"/>
      <c r="J32" s="5"/>
      <c r="K32" s="5"/>
    </row>
    <row r="33" spans="2:11" x14ac:dyDescent="0.25">
      <c r="B33" s="6" t="s">
        <v>77</v>
      </c>
      <c r="F33" s="6"/>
      <c r="G33" s="6"/>
      <c r="H33" s="6"/>
      <c r="I33" s="5"/>
      <c r="J33" s="5"/>
      <c r="K33" s="5"/>
    </row>
    <row r="34" spans="2:11" x14ac:dyDescent="0.25">
      <c r="F34" s="6"/>
      <c r="G34" s="6"/>
      <c r="H34" s="6"/>
      <c r="I34" s="5"/>
      <c r="J34" s="5"/>
      <c r="K34" s="5"/>
    </row>
    <row r="35" spans="2:11" x14ac:dyDescent="0.25">
      <c r="F35" s="6"/>
      <c r="G35" s="6"/>
      <c r="H35" s="6"/>
      <c r="I35" s="5"/>
      <c r="J35" s="5"/>
      <c r="K35" s="5"/>
    </row>
    <row r="36" spans="2:11" x14ac:dyDescent="0.25">
      <c r="I36" s="5"/>
      <c r="J36" s="5"/>
      <c r="K36" s="5"/>
    </row>
  </sheetData>
  <sheetProtection algorithmName="SHA-512" hashValue="MipxcaBb6CIPBAyvDmDSngWDyWRl5L6RfacgXNoN51suxmqzpP06Ei5oL76tgw2LxrILxzhT1G2H66HUELLAgw==" saltValue="VHHPibOsDO9ZlEV/OXm02w==" spinCount="100000" sheet="1" objects="1" scenarios="1"/>
  <protectedRanges>
    <protectedRange sqref="E12:E13 H12:H13 D18:D19 G18:H19 C2" name="Bereik1"/>
  </protectedRange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9D42B67795A04BAD8075A7D5F2C5F0" ma:contentTypeVersion="11" ma:contentTypeDescription="Een nieuw document maken." ma:contentTypeScope="" ma:versionID="7c6848dc4da05d978b79e5ddfeb331aa">
  <xsd:schema xmlns:xsd="http://www.w3.org/2001/XMLSchema" xmlns:xs="http://www.w3.org/2001/XMLSchema" xmlns:p="http://schemas.microsoft.com/office/2006/metadata/properties" xmlns:ns2="3961908f-52f0-428c-b285-5f65085f808a" xmlns:ns3="296138c1-5c8f-472d-a4c1-64c916632c1f" targetNamespace="http://schemas.microsoft.com/office/2006/metadata/properties" ma:root="true" ma:fieldsID="04b471e6a05665f06998a24c6c6b4c74" ns2:_="" ns3:_="">
    <xsd:import namespace="3961908f-52f0-428c-b285-5f65085f808a"/>
    <xsd:import namespace="296138c1-5c8f-472d-a4c1-64c916632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1908f-52f0-428c-b285-5f65085f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138c1-5c8f-472d-a4c1-64c916632c1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24368-6c4b-445b-a13b-f7e1c70d8198}" ma:internalName="TaxCatchAll" ma:showField="CatchAllData" ma:web="296138c1-5c8f-472d-a4c1-64c916632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61908f-52f0-428c-b285-5f65085f808a">
      <Terms xmlns="http://schemas.microsoft.com/office/infopath/2007/PartnerControls"/>
    </lcf76f155ced4ddcb4097134ff3c332f>
    <TaxCatchAll xmlns="296138c1-5c8f-472d-a4c1-64c916632c1f" xsi:nil="true"/>
  </documentManagement>
</p:properties>
</file>

<file path=customXml/itemProps1.xml><?xml version="1.0" encoding="utf-8"?>
<ds:datastoreItem xmlns:ds="http://schemas.openxmlformats.org/officeDocument/2006/customXml" ds:itemID="{3B7CF668-5D72-4A71-9AB7-867B43583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1908f-52f0-428c-b285-5f65085f808a"/>
    <ds:schemaRef ds:uri="296138c1-5c8f-472d-a4c1-64c916632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68D5F-DD66-478E-B2D6-E25B57E81B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193438-2AAC-4527-89EC-E3873C4A2425}">
  <ds:schemaRefs>
    <ds:schemaRef ds:uri="http://schemas.microsoft.com/office/2006/metadata/properties"/>
    <ds:schemaRef ds:uri="http://schemas.microsoft.com/office/infopath/2007/PartnerControls"/>
    <ds:schemaRef ds:uri="3961908f-52f0-428c-b285-5f65085f808a"/>
    <ds:schemaRef ds:uri="296138c1-5c8f-472d-a4c1-64c916632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Tarieven</vt:lpstr>
      <vt:lpstr>Rente</vt:lpstr>
      <vt:lpstr>Rente!Afdrukbereik</vt:lpstr>
      <vt:lpstr>Tarieven!Afdrukbereik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Heymans</dc:creator>
  <cp:keywords/>
  <dc:description/>
  <cp:lastModifiedBy>Willem Coolen</cp:lastModifiedBy>
  <cp:revision/>
  <dcterms:created xsi:type="dcterms:W3CDTF">2025-04-08T10:26:00Z</dcterms:created>
  <dcterms:modified xsi:type="dcterms:W3CDTF">2025-06-03T08:58:19Z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0x010100F09D42B67795A04BAD8075A7D5F2C5F0</vt:lpwstr>
  </property>
  <property fmtid="{D5CDD505-2E9C-101B-9397-08002B2CF9AE}" pid="3" name="MediaServiceImageTags">
    <vt:lpwstr/>
  </property>
</Properties>
</file>