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ooz.sharepoint.com/teams/Europeseaanbestedingkoffie/Gedeelde documenten/General/Def documenten voor aanbesteding/"/>
    </mc:Choice>
  </mc:AlternateContent>
  <xr:revisionPtr revIDLastSave="190" documentId="13_ncr:1_{5D5C8235-FC64-4655-8212-D6A820027E92}" xr6:coauthVersionLast="47" xr6:coauthVersionMax="47" xr10:uidLastSave="{83A27028-C723-4D12-A8CE-E125F451972C}"/>
  <bookViews>
    <workbookView xWindow="-108" yWindow="-108" windowWidth="23256" windowHeight="12456" tabRatio="967" xr2:uid="{00000000-000D-0000-FFFF-FFFF00000000}"/>
  </bookViews>
  <sheets>
    <sheet name="Totaal voorblad" sheetId="1" r:id="rId1"/>
    <sheet name="De Twijn" sheetId="2" r:id="rId2"/>
    <sheet name="Thorbecke VMBO Pro" sheetId="3" r:id="rId3"/>
    <sheet name="Thorbecke MHA" sheetId="4" r:id="rId4"/>
    <sheet name="Thorbecke Pro Sleedoorn" sheetId="5" r:id="rId5"/>
    <sheet name="Ambelt Zwolle" sheetId="6" r:id="rId6"/>
    <sheet name="Ambelt Hardenberg" sheetId="7" r:id="rId7"/>
    <sheet name="OOZ" sheetId="8" r:id="rId8"/>
    <sheet name="Sluis" sheetId="9" r:id="rId9"/>
    <sheet name="Parkschool" sheetId="10" r:id="rId10"/>
    <sheet name="Marshof" sheetId="12" r:id="rId11"/>
    <sheet name="Het Festival" sheetId="13" r:id="rId12"/>
    <sheet name="Avontuur" sheetId="14" r:id="rId13"/>
    <sheet name="Octopus" sheetId="15" r:id="rId14"/>
    <sheet name="Toonladder" sheetId="16" r:id="rId15"/>
    <sheet name="Cappellenborg" sheetId="17" r:id="rId16"/>
    <sheet name="Montessori" sheetId="18" r:id="rId17"/>
    <sheet name="Markesteen" sheetId="19" r:id="rId18"/>
    <sheet name="Palet Ommen" sheetId="20" r:id="rId19"/>
    <sheet name="Van Kinsbergen" sheetId="21" r:id="rId20"/>
    <sheet name="Oosterenk" sheetId="23" r:id="rId21"/>
    <sheet name="Werkschuit" sheetId="24" r:id="rId22"/>
    <sheet name="Tweemaster" sheetId="25" r:id="rId23"/>
    <sheet name="Campherbeek" sheetId="26" r:id="rId24"/>
    <sheet name="Vlonder" sheetId="27" r:id="rId25"/>
    <sheet name="Nieuwebrug" sheetId="28" r:id="rId26"/>
    <sheet name="Wieden" sheetId="29" r:id="rId27"/>
    <sheet name="IJsselhof" sheetId="30" r:id="rId28"/>
    <sheet name="Scholen niet Feyen" sheetId="31" r:id="rId2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1" l="1"/>
  <c r="H8" i="8"/>
  <c r="H52" i="15"/>
  <c r="D26" i="5"/>
  <c r="D35" i="2"/>
  <c r="H6" i="24" l="1"/>
  <c r="H5" i="24"/>
  <c r="H8" i="24" s="1"/>
  <c r="F22" i="1" s="1"/>
  <c r="I22" i="1" s="1"/>
  <c r="I9" i="25"/>
  <c r="I8" i="25"/>
  <c r="I7" i="25"/>
  <c r="H5" i="25"/>
  <c r="H10" i="25" s="1"/>
  <c r="F23" i="1" s="1"/>
  <c r="I23" i="1" s="1"/>
  <c r="I31" i="26"/>
  <c r="I30" i="26"/>
  <c r="I29" i="26"/>
  <c r="I28" i="26"/>
  <c r="I27" i="26"/>
  <c r="I26" i="26"/>
  <c r="I34" i="26" s="1"/>
  <c r="G24" i="1" s="1"/>
  <c r="H18" i="26"/>
  <c r="H34" i="26" s="1"/>
  <c r="F24" i="1" s="1"/>
  <c r="I24" i="1" s="1"/>
  <c r="H16" i="26"/>
  <c r="H15" i="26"/>
  <c r="H8" i="26"/>
  <c r="H5" i="27"/>
  <c r="H6" i="27" s="1"/>
  <c r="F25" i="1" s="1"/>
  <c r="I25" i="1" s="1"/>
  <c r="I13" i="28"/>
  <c r="I14" i="28"/>
  <c r="I15" i="28"/>
  <c r="I16" i="28"/>
  <c r="I17" i="28"/>
  <c r="I12" i="28"/>
  <c r="I11" i="28"/>
  <c r="I10" i="28"/>
  <c r="H6" i="28"/>
  <c r="H20" i="28" s="1"/>
  <c r="F26" i="1" s="1"/>
  <c r="I26" i="1" s="1"/>
  <c r="H7" i="29"/>
  <c r="F27" i="1" s="1"/>
  <c r="I27" i="1" s="1"/>
  <c r="H5" i="29"/>
  <c r="I14" i="30"/>
  <c r="I13" i="30"/>
  <c r="I12" i="30"/>
  <c r="I10" i="30"/>
  <c r="I11" i="30"/>
  <c r="I9" i="30"/>
  <c r="I8" i="30"/>
  <c r="I7" i="30"/>
  <c r="I6" i="30"/>
  <c r="H4" i="30"/>
  <c r="H15" i="30" s="1"/>
  <c r="F28" i="1" s="1"/>
  <c r="I28" i="1" s="1"/>
  <c r="H8" i="23"/>
  <c r="H10" i="23" s="1"/>
  <c r="F21" i="1" s="1"/>
  <c r="I21" i="1" s="1"/>
  <c r="I9" i="21"/>
  <c r="I10" i="21"/>
  <c r="I8" i="21"/>
  <c r="I7" i="21"/>
  <c r="I11" i="21" s="1"/>
  <c r="G20" i="1" s="1"/>
  <c r="H6" i="21"/>
  <c r="H11" i="21" s="1"/>
  <c r="F20" i="1" s="1"/>
  <c r="I20" i="1" s="1"/>
  <c r="I19" i="20"/>
  <c r="I20" i="20"/>
  <c r="I21" i="20"/>
  <c r="I22" i="20"/>
  <c r="I23" i="20"/>
  <c r="I24" i="20"/>
  <c r="I18" i="20"/>
  <c r="I17" i="20"/>
  <c r="I16" i="20"/>
  <c r="I14" i="20"/>
  <c r="I15" i="20"/>
  <c r="I13" i="20"/>
  <c r="H12" i="20"/>
  <c r="H27" i="20" s="1"/>
  <c r="F19" i="1" s="1"/>
  <c r="I19" i="1" s="1"/>
  <c r="H9" i="20"/>
  <c r="I30" i="19"/>
  <c r="I19" i="19"/>
  <c r="I20" i="19"/>
  <c r="I21" i="19"/>
  <c r="I22" i="19"/>
  <c r="I23" i="19"/>
  <c r="I24" i="19"/>
  <c r="I25" i="19"/>
  <c r="I26" i="19"/>
  <c r="I27" i="19"/>
  <c r="I28" i="19"/>
  <c r="I29" i="19"/>
  <c r="I18" i="19"/>
  <c r="I17" i="19"/>
  <c r="I16" i="19"/>
  <c r="I15" i="19"/>
  <c r="I14" i="19"/>
  <c r="H9" i="19"/>
  <c r="H31" i="19" s="1"/>
  <c r="F18" i="1" s="1"/>
  <c r="I18" i="1" s="1"/>
  <c r="H5" i="18"/>
  <c r="H11" i="18" s="1"/>
  <c r="F17" i="1" s="1"/>
  <c r="I17" i="1" s="1"/>
  <c r="H10" i="17"/>
  <c r="H4" i="17"/>
  <c r="H12" i="17" s="1"/>
  <c r="F16" i="1" s="1"/>
  <c r="I16" i="1" s="1"/>
  <c r="I38" i="16"/>
  <c r="I37" i="16"/>
  <c r="I36" i="16"/>
  <c r="I33" i="16"/>
  <c r="I34" i="16"/>
  <c r="I35" i="16"/>
  <c r="I32" i="16"/>
  <c r="I31" i="16"/>
  <c r="I30" i="16"/>
  <c r="I29" i="16"/>
  <c r="I28" i="16"/>
  <c r="I26" i="16"/>
  <c r="I27" i="16"/>
  <c r="I25" i="16"/>
  <c r="I24" i="16"/>
  <c r="I23" i="16"/>
  <c r="I22" i="16"/>
  <c r="I21" i="16"/>
  <c r="I19" i="16"/>
  <c r="H4" i="16"/>
  <c r="H40" i="16" s="1"/>
  <c r="F15" i="1" s="1"/>
  <c r="I15" i="1" s="1"/>
  <c r="I45" i="15"/>
  <c r="I44" i="15"/>
  <c r="I43" i="15"/>
  <c r="I42" i="15"/>
  <c r="I41" i="15"/>
  <c r="I40" i="15"/>
  <c r="I39" i="15"/>
  <c r="I38" i="15"/>
  <c r="I34" i="15"/>
  <c r="I35" i="15"/>
  <c r="I36" i="15"/>
  <c r="I37" i="15"/>
  <c r="I33" i="15"/>
  <c r="I32" i="15"/>
  <c r="I31" i="15"/>
  <c r="I30" i="15"/>
  <c r="I50" i="15"/>
  <c r="H47" i="15"/>
  <c r="H46" i="15"/>
  <c r="H7" i="14"/>
  <c r="H6" i="14"/>
  <c r="H3" i="14"/>
  <c r="H6" i="13"/>
  <c r="H4" i="13"/>
  <c r="H7" i="13" s="1"/>
  <c r="F12" i="1" s="1"/>
  <c r="I12" i="1" s="1"/>
  <c r="H4" i="12"/>
  <c r="H5" i="12" s="1"/>
  <c r="F11" i="1" s="1"/>
  <c r="I11" i="1" s="1"/>
  <c r="I13" i="10"/>
  <c r="I12" i="10"/>
  <c r="I11" i="10"/>
  <c r="I15" i="10" s="1"/>
  <c r="G10" i="1" s="1"/>
  <c r="H7" i="10"/>
  <c r="H15" i="10" s="1"/>
  <c r="F10" i="1" s="1"/>
  <c r="I10" i="1" s="1"/>
  <c r="I19" i="9"/>
  <c r="I18" i="9"/>
  <c r="I17" i="9"/>
  <c r="I16" i="9"/>
  <c r="H14" i="9"/>
  <c r="H10" i="9"/>
  <c r="I8" i="9"/>
  <c r="I7" i="9"/>
  <c r="I6" i="9"/>
  <c r="H4" i="9"/>
  <c r="H20" i="9" s="1"/>
  <c r="F9" i="1" s="1"/>
  <c r="I9" i="1" s="1"/>
  <c r="I52" i="8"/>
  <c r="I41" i="8"/>
  <c r="I42" i="8"/>
  <c r="I43" i="8"/>
  <c r="I44" i="8"/>
  <c r="I45" i="8"/>
  <c r="I46" i="8"/>
  <c r="I47" i="8"/>
  <c r="I48" i="8"/>
  <c r="I49" i="8"/>
  <c r="I50" i="8"/>
  <c r="I51" i="8"/>
  <c r="I40" i="8"/>
  <c r="I39" i="8"/>
  <c r="I38" i="8"/>
  <c r="I37" i="8"/>
  <c r="I36" i="8"/>
  <c r="I35" i="8"/>
  <c r="I34" i="8"/>
  <c r="H27" i="8"/>
  <c r="H30" i="8"/>
  <c r="H29" i="8"/>
  <c r="H28" i="8"/>
  <c r="H6" i="8"/>
  <c r="H5" i="8"/>
  <c r="H31" i="7"/>
  <c r="H30" i="7"/>
  <c r="H29" i="7"/>
  <c r="H28" i="7"/>
  <c r="H27" i="7"/>
  <c r="H18" i="7"/>
  <c r="H19" i="7"/>
  <c r="H20" i="7"/>
  <c r="H21" i="7"/>
  <c r="H22" i="7"/>
  <c r="H23" i="7"/>
  <c r="H24" i="7"/>
  <c r="H25" i="7"/>
  <c r="H26" i="7"/>
  <c r="H17" i="7"/>
  <c r="H16" i="7"/>
  <c r="H15" i="7"/>
  <c r="G11" i="7"/>
  <c r="G10" i="7"/>
  <c r="H85" i="6"/>
  <c r="H84" i="6"/>
  <c r="H83" i="6"/>
  <c r="H82" i="6"/>
  <c r="H81" i="6"/>
  <c r="H80" i="6"/>
  <c r="H78" i="6"/>
  <c r="H79" i="6"/>
  <c r="H77" i="6"/>
  <c r="H76" i="6"/>
  <c r="H75" i="6"/>
  <c r="H74" i="6"/>
  <c r="H73" i="6"/>
  <c r="H72" i="6"/>
  <c r="H71" i="6"/>
  <c r="H70" i="6"/>
  <c r="H69" i="6"/>
  <c r="H68" i="6"/>
  <c r="H67" i="6"/>
  <c r="H66" i="6"/>
  <c r="H65" i="6"/>
  <c r="H64" i="6"/>
  <c r="H63" i="6"/>
  <c r="H62" i="6"/>
  <c r="H53" i="6"/>
  <c r="H54" i="6"/>
  <c r="H55" i="6"/>
  <c r="H56" i="6"/>
  <c r="H57" i="6"/>
  <c r="H52" i="6"/>
  <c r="G47" i="6"/>
  <c r="G46" i="6"/>
  <c r="G44" i="6"/>
  <c r="G43" i="6"/>
  <c r="G42" i="6"/>
  <c r="G41" i="6"/>
  <c r="G86" i="6" s="1"/>
  <c r="H25" i="6"/>
  <c r="H26" i="6"/>
  <c r="H27" i="6"/>
  <c r="H28" i="6"/>
  <c r="H29" i="6"/>
  <c r="H30" i="6"/>
  <c r="H24" i="6"/>
  <c r="H23" i="6"/>
  <c r="H22" i="6"/>
  <c r="G18" i="6"/>
  <c r="G31" i="6" s="1"/>
  <c r="H10" i="6"/>
  <c r="H9" i="6"/>
  <c r="H8" i="6"/>
  <c r="H7" i="6"/>
  <c r="H6" i="6"/>
  <c r="G5" i="6"/>
  <c r="G11" i="6" s="1"/>
  <c r="I20" i="5"/>
  <c r="I19" i="5"/>
  <c r="I18" i="5"/>
  <c r="I17" i="5"/>
  <c r="I16" i="5"/>
  <c r="I15" i="5"/>
  <c r="I14" i="5"/>
  <c r="I13" i="5"/>
  <c r="H9" i="5"/>
  <c r="H8" i="5"/>
  <c r="H5" i="5"/>
  <c r="H26" i="5" s="1"/>
  <c r="H12" i="4"/>
  <c r="H5" i="4"/>
  <c r="H3" i="4"/>
  <c r="I95" i="2"/>
  <c r="I93" i="2"/>
  <c r="I92" i="2"/>
  <c r="I91" i="2"/>
  <c r="I90" i="2"/>
  <c r="I89" i="2"/>
  <c r="I88" i="2"/>
  <c r="I87" i="2"/>
  <c r="I86" i="2"/>
  <c r="I85" i="2"/>
  <c r="I84" i="2"/>
  <c r="I83" i="2"/>
  <c r="I82" i="2"/>
  <c r="H77" i="2"/>
  <c r="H76" i="2"/>
  <c r="H75" i="2"/>
  <c r="I69" i="2"/>
  <c r="I68" i="2"/>
  <c r="I65" i="2"/>
  <c r="I64" i="2"/>
  <c r="I63" i="2"/>
  <c r="I62" i="2"/>
  <c r="I61" i="2"/>
  <c r="I60" i="2"/>
  <c r="I59" i="2"/>
  <c r="I58" i="2"/>
  <c r="I57" i="2"/>
  <c r="I56" i="2"/>
  <c r="I55" i="2"/>
  <c r="I54" i="2"/>
  <c r="I53" i="2"/>
  <c r="H49" i="2"/>
  <c r="H42" i="2"/>
  <c r="H41" i="2"/>
  <c r="I39" i="3"/>
  <c r="I35" i="3"/>
  <c r="I34" i="3"/>
  <c r="I33" i="3"/>
  <c r="I32" i="3"/>
  <c r="I31" i="3"/>
  <c r="I30" i="3"/>
  <c r="I29" i="3"/>
  <c r="I28" i="3"/>
  <c r="I27" i="3"/>
  <c r="I26" i="3"/>
  <c r="I25" i="3"/>
  <c r="I24" i="3"/>
  <c r="H21" i="3"/>
  <c r="H20" i="3"/>
  <c r="H9" i="3"/>
  <c r="H8" i="3"/>
  <c r="H7" i="3"/>
  <c r="I31" i="2"/>
  <c r="I30" i="2"/>
  <c r="I29" i="2"/>
  <c r="I28" i="2"/>
  <c r="I27" i="2"/>
  <c r="I26" i="2"/>
  <c r="I25" i="2"/>
  <c r="I24" i="2"/>
  <c r="I23" i="2"/>
  <c r="I22" i="2"/>
  <c r="I21" i="2"/>
  <c r="I20" i="2"/>
  <c r="I19" i="2"/>
  <c r="I18" i="2"/>
  <c r="I17" i="2"/>
  <c r="I16" i="2"/>
  <c r="H12" i="2"/>
  <c r="H11" i="2"/>
  <c r="H7" i="2"/>
  <c r="H6" i="2"/>
  <c r="I15" i="30" l="1"/>
  <c r="G28" i="1" s="1"/>
  <c r="I20" i="28"/>
  <c r="G26" i="1" s="1"/>
  <c r="I27" i="20"/>
  <c r="G19" i="1" s="1"/>
  <c r="I31" i="19"/>
  <c r="G18" i="1" s="1"/>
  <c r="I40" i="16"/>
  <c r="G15" i="1" s="1"/>
  <c r="H15" i="14"/>
  <c r="F13" i="1" s="1"/>
  <c r="I13" i="1" s="1"/>
  <c r="I20" i="9"/>
  <c r="G9" i="1" s="1"/>
  <c r="I54" i="8"/>
  <c r="G8" i="1" s="1"/>
  <c r="H54" i="8"/>
  <c r="F8" i="1" s="1"/>
  <c r="I8" i="1" s="1"/>
  <c r="G32" i="7"/>
  <c r="F7" i="1" s="1"/>
  <c r="I7" i="1" s="1"/>
  <c r="H13" i="4"/>
  <c r="F4" i="1" s="1"/>
  <c r="I4" i="1" s="1"/>
  <c r="H40" i="3"/>
  <c r="F3" i="1" s="1"/>
  <c r="I3" i="1" s="1"/>
  <c r="I40" i="3"/>
  <c r="G3" i="1" s="1"/>
  <c r="H32" i="7"/>
  <c r="G7" i="1" s="1"/>
  <c r="H31" i="6"/>
  <c r="F89" i="6"/>
  <c r="F6" i="1" s="1"/>
  <c r="I6" i="1" s="1"/>
  <c r="H11" i="6"/>
  <c r="H86" i="6"/>
  <c r="G89" i="6" s="1"/>
  <c r="G6" i="1" s="1"/>
  <c r="H54" i="15"/>
  <c r="F14" i="1" s="1"/>
  <c r="I14" i="1" s="1"/>
  <c r="I10" i="25"/>
  <c r="G23" i="1" s="1"/>
  <c r="I54" i="15"/>
  <c r="G14" i="1" s="1"/>
  <c r="I26" i="5"/>
  <c r="G5" i="1" s="1"/>
  <c r="F5" i="1"/>
  <c r="I5" i="1" s="1"/>
  <c r="H70" i="2"/>
  <c r="I97" i="2"/>
  <c r="I35" i="2"/>
  <c r="H35" i="2"/>
  <c r="I70" i="2"/>
  <c r="H97" i="2"/>
  <c r="D15" i="30"/>
  <c r="D7" i="29"/>
  <c r="D20" i="28"/>
  <c r="D6" i="27"/>
  <c r="D34" i="26"/>
  <c r="D10" i="25"/>
  <c r="D8" i="24"/>
  <c r="D10" i="23"/>
  <c r="D11" i="21"/>
  <c r="D27" i="20"/>
  <c r="D31" i="19"/>
  <c r="D11" i="18"/>
  <c r="D12" i="17"/>
  <c r="D40" i="16"/>
  <c r="D54" i="15"/>
  <c r="D15" i="14"/>
  <c r="D7" i="13"/>
  <c r="D5" i="12"/>
  <c r="D15" i="10"/>
  <c r="D20" i="9"/>
  <c r="D54" i="8"/>
  <c r="D32" i="7"/>
  <c r="D86" i="6"/>
  <c r="D31" i="6"/>
  <c r="D11" i="6"/>
  <c r="D13" i="4"/>
  <c r="D40" i="3"/>
  <c r="D97" i="2"/>
  <c r="D70" i="2"/>
  <c r="F2" i="1" l="1"/>
  <c r="G2" i="1"/>
  <c r="G31" i="1" s="1"/>
  <c r="I2" i="1" l="1"/>
  <c r="F31" i="1" l="1"/>
  <c r="I31" i="1"/>
</calcChain>
</file>

<file path=xl/sharedStrings.xml><?xml version="1.0" encoding="utf-8"?>
<sst xmlns="http://schemas.openxmlformats.org/spreadsheetml/2006/main" count="3947" uniqueCount="600">
  <si>
    <t>Code</t>
  </si>
  <si>
    <t>Naam</t>
  </si>
  <si>
    <t>Plaats</t>
  </si>
  <si>
    <t>klantnummer</t>
  </si>
  <si>
    <t>Tabblad naam</t>
  </si>
  <si>
    <t>Aantal Drinks Koffie</t>
  </si>
  <si>
    <t>Aantal Drinks Thee</t>
  </si>
  <si>
    <t>Aantal machines</t>
  </si>
  <si>
    <t>Koffie drinks per machine</t>
  </si>
  <si>
    <t>COOOZBD5</t>
  </si>
  <si>
    <t>ZWOLLE</t>
  </si>
  <si>
    <t>OOZ De Twijn</t>
  </si>
  <si>
    <t>THORBE</t>
  </si>
  <si>
    <t xml:space="preserve">Thorbecke VMBO </t>
  </si>
  <si>
    <t>TSCHOL1ZWO</t>
  </si>
  <si>
    <t>Thorbecke Scholengemeenschap</t>
  </si>
  <si>
    <t>1SLEED8013</t>
  </si>
  <si>
    <t>Thorbeckecholengemeenschap</t>
  </si>
  <si>
    <t>SPANJWEG</t>
  </si>
  <si>
    <t>VSO HARDEN</t>
  </si>
  <si>
    <t>HARDENBERG</t>
  </si>
  <si>
    <t>Ambelt Hardenberg</t>
  </si>
  <si>
    <t>OOZDOBBE74</t>
  </si>
  <si>
    <t>RVSLUIS120</t>
  </si>
  <si>
    <t>PARKSCHOOL</t>
  </si>
  <si>
    <t>De Parkschool</t>
  </si>
  <si>
    <t>Parkschool</t>
  </si>
  <si>
    <t>MARS45ZWOL</t>
  </si>
  <si>
    <t>OBS De Marshof</t>
  </si>
  <si>
    <t>Marshof</t>
  </si>
  <si>
    <t>OBSFESTIV6</t>
  </si>
  <si>
    <t>OBS Het Festival</t>
  </si>
  <si>
    <t>Het Festival</t>
  </si>
  <si>
    <t>23AVONTUUR</t>
  </si>
  <si>
    <t>Het Avontuur Openbare  Basisschool</t>
  </si>
  <si>
    <t>DALFSEN</t>
  </si>
  <si>
    <t>Avontuur</t>
  </si>
  <si>
    <t>PROVINCIER</t>
  </si>
  <si>
    <t>Octopus</t>
  </si>
  <si>
    <t>OBSTOONLAD</t>
  </si>
  <si>
    <t>OBS De Toonladder</t>
  </si>
  <si>
    <t>Toonladder</t>
  </si>
  <si>
    <t>CAPELLEN</t>
  </si>
  <si>
    <t>De Capellenborg</t>
  </si>
  <si>
    <t>WIJHE</t>
  </si>
  <si>
    <t>Cappellenborg</t>
  </si>
  <si>
    <t>OOZE9MONTE</t>
  </si>
  <si>
    <t>Openbare Montessori basisschool</t>
  </si>
  <si>
    <t>MARKESTEEN</t>
  </si>
  <si>
    <t>De Markesteen</t>
  </si>
  <si>
    <t>Markesteen</t>
  </si>
  <si>
    <t>PALETOMMEN</t>
  </si>
  <si>
    <t>OBS Het Palet Ommen</t>
  </si>
  <si>
    <t>OMMEN</t>
  </si>
  <si>
    <t>Palet Ommen</t>
  </si>
  <si>
    <t>OOZKINSBEL</t>
  </si>
  <si>
    <t>ELBURG</t>
  </si>
  <si>
    <t>Van Kinsbergen</t>
  </si>
  <si>
    <t>OOSTERENK</t>
  </si>
  <si>
    <t>Oosterenk</t>
  </si>
  <si>
    <t>WERKSCHUIT</t>
  </si>
  <si>
    <t>IK De Werkschuit</t>
  </si>
  <si>
    <t>Werkschuit</t>
  </si>
  <si>
    <t>TWEEM36NL</t>
  </si>
  <si>
    <t>OBS de Tweemaster</t>
  </si>
  <si>
    <t>NIEUWLEUSEN</t>
  </si>
  <si>
    <t>Tweemaster</t>
  </si>
  <si>
    <t>DE CAMPHER</t>
  </si>
  <si>
    <t>De Campherbeek</t>
  </si>
  <si>
    <t>Campherbeek</t>
  </si>
  <si>
    <t>VLONDER</t>
  </si>
  <si>
    <t>OBS de Vlonder</t>
  </si>
  <si>
    <t>HATTEM</t>
  </si>
  <si>
    <t>Vlonder</t>
  </si>
  <si>
    <t>BARKEWEG</t>
  </si>
  <si>
    <t>OBS Nieuwebrug</t>
  </si>
  <si>
    <t>Nieuwbrug</t>
  </si>
  <si>
    <t>WIEDEN</t>
  </si>
  <si>
    <t>IKC De Wieden</t>
  </si>
  <si>
    <t>Wieden</t>
  </si>
  <si>
    <t>IJSSELHOF</t>
  </si>
  <si>
    <t>Totaal *</t>
  </si>
  <si>
    <t>* : Opgave excl. BTW en afname periode: 01-01-2023 tot 01-12-2023</t>
  </si>
  <si>
    <t>Machine en afname afspraken begin en einddatum toegevoegd aan tabblad betreffende locatie/school</t>
  </si>
  <si>
    <t>Koffie en pakket afname periode 01-01-2023 - 01-12-2023</t>
  </si>
  <si>
    <t>Omschrijving</t>
  </si>
  <si>
    <t>Eenheid</t>
  </si>
  <si>
    <t>Itemnr</t>
  </si>
  <si>
    <t>Afzet</t>
  </si>
  <si>
    <t>Klanten</t>
  </si>
  <si>
    <t>Adresnamen</t>
  </si>
  <si>
    <t>Adres</t>
  </si>
  <si>
    <t>Aantal drinks koffie</t>
  </si>
  <si>
    <t>Aantal drinks thee</t>
  </si>
  <si>
    <t>1899 Beker 180ml</t>
  </si>
  <si>
    <t>Doos a 2500 stuks</t>
  </si>
  <si>
    <t>Openbaar Onderwijs Zwolle en Regio</t>
  </si>
  <si>
    <t xml:space="preserve">OOZ de Twijn </t>
  </si>
  <si>
    <t>Zwolle, 8032 XW, Boterdiep 5</t>
  </si>
  <si>
    <t>1899 Cappuccino topping 750gr</t>
  </si>
  <si>
    <t>Stuk</t>
  </si>
  <si>
    <t>1899 Choco mix 1000gr</t>
  </si>
  <si>
    <t>1899 Espresso Dark Roast FT 1kg</t>
  </si>
  <si>
    <t>1899 Espresso Medium Roast FT 1kg</t>
  </si>
  <si>
    <t>Zak</t>
  </si>
  <si>
    <t>1899 Melktopping 500 gram</t>
  </si>
  <si>
    <t>Beker karton wit 180ml</t>
  </si>
  <si>
    <t>Doos a 600 stuks</t>
  </si>
  <si>
    <t>DE Melkproduct v.d. koffie 1kg</t>
  </si>
  <si>
    <t>DE Smooth roast vlb 1,25 ltr</t>
  </si>
  <si>
    <t>Doos a 2 stuks</t>
  </si>
  <si>
    <t>DE Smooth roast vlb 2 ltr</t>
  </si>
  <si>
    <t>Fv Halvamel cups 7 ml</t>
  </si>
  <si>
    <t>Doos a 400 stuks</t>
  </si>
  <si>
    <t>Houten roerstaafje 110mm dispenserdoos</t>
  </si>
  <si>
    <t>Doos a 2000 stuks</t>
  </si>
  <si>
    <t>Natrena Zoetjes</t>
  </si>
  <si>
    <t>Pickw Thee Earl Grey 2gram env</t>
  </si>
  <si>
    <t>Doos a 100 stuks</t>
  </si>
  <si>
    <t>Pickw Thee Tea For One 2 gr</t>
  </si>
  <si>
    <t>Pickw. Aardbei thee x25</t>
  </si>
  <si>
    <t>Doos a 3 stuks</t>
  </si>
  <si>
    <t>Pickw. Bosvruchten thee x25</t>
  </si>
  <si>
    <t>Pickw. Citroen thee x25</t>
  </si>
  <si>
    <t>Pickw. Engelse thee x25</t>
  </si>
  <si>
    <t>Pickw. Groen cranb. thee x25</t>
  </si>
  <si>
    <t>Pickw. Groene thee lemon x25</t>
  </si>
  <si>
    <t>Pickw. Kamille thee x25</t>
  </si>
  <si>
    <t>Pickw. Mango thee x25</t>
  </si>
  <si>
    <t>Pickw. Rooibos honing thee x25</t>
  </si>
  <si>
    <t>Pickw. Rooibos thee x25</t>
  </si>
  <si>
    <t>Pickw. Sterrenmunt thee x25</t>
  </si>
  <si>
    <t>Pickw. Trop.vruchten thee x25</t>
  </si>
  <si>
    <t>Pickw. Wintergloed thee x25</t>
  </si>
  <si>
    <t>Pickw. Zoethout thee x25</t>
  </si>
  <si>
    <t>Suiker Automaat 1 kg</t>
  </si>
  <si>
    <t>Pak a 10 stuks</t>
  </si>
  <si>
    <t>Suikertabletten 1 kg</t>
  </si>
  <si>
    <t>Krimp a 8 stuks</t>
  </si>
  <si>
    <t>Suikerklontjes midi 750 gram</t>
  </si>
  <si>
    <t>Totaal Boterdiep 5</t>
  </si>
  <si>
    <t>Zwolle, 8025 AK, Dr. Hengeveldweg 2</t>
  </si>
  <si>
    <t>1899 Creamersticks dispenser 2,5 gram</t>
  </si>
  <si>
    <t>Doos a 500 stuks</t>
  </si>
  <si>
    <t>1899 Snelfilter Traditioneel FT 1kg</t>
  </si>
  <si>
    <t>1899 Suikersticks 4 gr.</t>
  </si>
  <si>
    <t>Doos a 1000 stuks</t>
  </si>
  <si>
    <t>Animo Korffilters  250/90</t>
  </si>
  <si>
    <t>Beker karton wit 180ml FSC</t>
  </si>
  <si>
    <t>DE Cacao Fantasy Blue 1x1000 g</t>
  </si>
  <si>
    <t>Enjoy Koffiemelkcups</t>
  </si>
  <si>
    <t>Doos a 200 stuks</t>
  </si>
  <si>
    <t>Pickw. Groen pure thee x25</t>
  </si>
  <si>
    <t>Pickw. Minty morocco x25</t>
  </si>
  <si>
    <t>Pickwick Theezakjes 2gr</t>
  </si>
  <si>
    <t>Reinigingstabletten Neodisher CM  100 stuks</t>
  </si>
  <si>
    <t>Pot</t>
  </si>
  <si>
    <t>Tea of Life assorti box 10x2gr</t>
  </si>
  <si>
    <t>Doos a 12 stuks</t>
  </si>
  <si>
    <t>Tea of Life Assortibox FT 120x2gr</t>
  </si>
  <si>
    <t>Doos</t>
  </si>
  <si>
    <t xml:space="preserve">Zwolle, 8025 AK, Dr. Hengeveldweg 2 </t>
  </si>
  <si>
    <t>Totaal Dr. Hengeveldweg 2</t>
  </si>
  <si>
    <t>Zwolle, 8013 TV, Violierenstraat 42</t>
  </si>
  <si>
    <t>1899 Espresso Ambachtelijk Med.Roast 1kg</t>
  </si>
  <si>
    <t>DE Espresso Medium Roast 1kg</t>
  </si>
  <si>
    <t>Doos a 6 stuks</t>
  </si>
  <si>
    <t>Fv Coffee Roasters cups  9gr</t>
  </si>
  <si>
    <t xml:space="preserve">Totaal Violierenstraat </t>
  </si>
  <si>
    <t>Totaal Onderwijscentrum De Twijn</t>
  </si>
  <si>
    <t xml:space="preserve">Machine park </t>
  </si>
  <si>
    <t>Nr.</t>
  </si>
  <si>
    <t>Serienummer</t>
  </si>
  <si>
    <t>Klantnr.</t>
  </si>
  <si>
    <t>Verzendcode</t>
  </si>
  <si>
    <t>Begindatum</t>
  </si>
  <si>
    <t>Einddatum</t>
  </si>
  <si>
    <t xml:space="preserve">SARTNR013412 </t>
  </si>
  <si>
    <t>Optibean 2 touch zwart</t>
  </si>
  <si>
    <t>1BG00949</t>
  </si>
  <si>
    <t>Koop</t>
  </si>
  <si>
    <t>Locatie De Twijn Boterdiep 5</t>
  </si>
  <si>
    <t xml:space="preserve">SARTNR012552 </t>
  </si>
  <si>
    <t xml:space="preserve">Optibean 2 touch zwart </t>
  </si>
  <si>
    <t>1PF36680</t>
  </si>
  <si>
    <t>Locatie De Twijn Boterdiep 6</t>
  </si>
  <si>
    <t xml:space="preserve">SARTNR012553 </t>
  </si>
  <si>
    <t>Optibean 2 touch zwart + ozk</t>
  </si>
  <si>
    <t>1PF36726</t>
  </si>
  <si>
    <t>COHENG2</t>
  </si>
  <si>
    <t>Locatie  De Twijn Hengeveld 2</t>
  </si>
  <si>
    <t xml:space="preserve">SARTNR013715 </t>
  </si>
  <si>
    <t>1SG12925</t>
  </si>
  <si>
    <t xml:space="preserve">SARTNR013714 </t>
  </si>
  <si>
    <t>1SG12926</t>
  </si>
  <si>
    <t xml:space="preserve">SARTNR011533 </t>
  </si>
  <si>
    <t>Optibean 3 touch zwart + ozk</t>
  </si>
  <si>
    <t>1KE04876</t>
  </si>
  <si>
    <t xml:space="preserve">SARTNR010206 </t>
  </si>
  <si>
    <t>Cafitesse Omni</t>
  </si>
  <si>
    <t xml:space="preserve">SARTNR013911 </t>
  </si>
  <si>
    <t xml:space="preserve">OptiBean X 12 TS </t>
  </si>
  <si>
    <t>2EG21124</t>
  </si>
  <si>
    <t>TWIJNGEBD</t>
  </si>
  <si>
    <t>De Twijn Dr. Hengeveldweg 2 (D)</t>
  </si>
  <si>
    <t xml:space="preserve">SARTNR013910 </t>
  </si>
  <si>
    <t>OptiBean X 12 TS</t>
  </si>
  <si>
    <t>2EG21125</t>
  </si>
  <si>
    <t xml:space="preserve">SARTNR013676 </t>
  </si>
  <si>
    <t>1MG08788</t>
  </si>
  <si>
    <t>VIOZWOL801</t>
  </si>
  <si>
    <t xml:space="preserve">De Twijn Violierenstraat </t>
  </si>
  <si>
    <t>Thorbecke Scholengemeenschap VMBO</t>
  </si>
  <si>
    <t>Zwolle, 8041 AL, Russenweg 3</t>
  </si>
  <si>
    <t>1899 Creamersticks 2,5 gram</t>
  </si>
  <si>
    <t>1899 Instant classic UTZ 300gr</t>
  </si>
  <si>
    <t>Broxomatic 900gr</t>
  </si>
  <si>
    <t>Cup a Soup Franse Ui</t>
  </si>
  <si>
    <t>Pak a 21 stuks</t>
  </si>
  <si>
    <t>Cup a Soup Groente</t>
  </si>
  <si>
    <t>Cup a Soup Rundvlees</t>
  </si>
  <si>
    <t>Cup a Soup Vend. Chin.Kip 40x</t>
  </si>
  <si>
    <t>Cup a Soup Vend.Champignon 40x</t>
  </si>
  <si>
    <t>Cup a Soup Vend.Chin Tomaat 40</t>
  </si>
  <si>
    <t>Cup a Soup Vending Kerrie 40x</t>
  </si>
  <si>
    <t>Cup a Soup Vending Tomaat 40x</t>
  </si>
  <si>
    <t>DE Aroma Rood SF 250 gr</t>
  </si>
  <si>
    <t>Krimp a 24 stuks</t>
  </si>
  <si>
    <t>DE Mel. Rood Grove 250 gr</t>
  </si>
  <si>
    <t>Finish machinereiniger 250ml</t>
  </si>
  <si>
    <t>Fles</t>
  </si>
  <si>
    <t>Pickw Groen lemon Thee TFOC</t>
  </si>
  <si>
    <t>Pickw Rooibos Thee TFOC</t>
  </si>
  <si>
    <t>Pickw. Kaneel thee x25</t>
  </si>
  <si>
    <t>Pickw. Sinaasappel thee x25</t>
  </si>
  <si>
    <t>Sun Spoelglans Liter</t>
  </si>
  <si>
    <t>Sun Tablets all in one 102 st</t>
  </si>
  <si>
    <t>Totaal</t>
  </si>
  <si>
    <t>SARTNR014059</t>
  </si>
  <si>
    <t>Animo OptiBean X 12 TS + kopdetectie</t>
  </si>
  <si>
    <t>2OG25857</t>
  </si>
  <si>
    <t>Zwolle, 8025 AB, Dokter van Heesweg 1</t>
  </si>
  <si>
    <t>Kart Beker Limetta 180cc</t>
  </si>
  <si>
    <t>DE Cacao Sticks 18,5gr</t>
  </si>
  <si>
    <t xml:space="preserve">Totaal </t>
  </si>
  <si>
    <t>SARTNR011837</t>
  </si>
  <si>
    <t>Animo Optibean 3 touch zwart</t>
  </si>
  <si>
    <t>2OE20645</t>
  </si>
  <si>
    <t>SARTNR011838</t>
  </si>
  <si>
    <t>Animo Optivend 32 TS Touch</t>
  </si>
  <si>
    <t>2NE20214</t>
  </si>
  <si>
    <t>doos 2500</t>
  </si>
  <si>
    <t>Thorbeckescholengemeenschap</t>
  </si>
  <si>
    <t>Zwolle, 8013 XE, Sleedoornstraat 1</t>
  </si>
  <si>
    <t>Krimp a 24</t>
  </si>
  <si>
    <t>DE Cappuccino topping 1KG</t>
  </si>
  <si>
    <t>Doos a 10 stuks</t>
  </si>
  <si>
    <t>DE Medium roast vlb 1,25 ltr</t>
  </si>
  <si>
    <t>Tray a 2 stuks</t>
  </si>
  <si>
    <t>DE Medium roast vlb 2 ltr</t>
  </si>
  <si>
    <t>Tray a 2</t>
  </si>
  <si>
    <t>DE Vlb Cacao Cafitesse 2 Ltr</t>
  </si>
  <si>
    <t>Pak</t>
  </si>
  <si>
    <t>Melitta filter Natuur Nr. 4  80st</t>
  </si>
  <si>
    <t>krimp a 9</t>
  </si>
  <si>
    <t>Doos a 100</t>
  </si>
  <si>
    <t>Doos a 3</t>
  </si>
  <si>
    <t>Roerstaafje Biodore Hout 110mm</t>
  </si>
  <si>
    <t>Roerstaafjes hout 140mm</t>
  </si>
  <si>
    <t>Doos 1000</t>
  </si>
  <si>
    <t>Pak a 10</t>
  </si>
  <si>
    <t>Sun prof.tablets All in 1 200x</t>
  </si>
  <si>
    <t>Emmer</t>
  </si>
  <si>
    <t>SARTNR009895</t>
  </si>
  <si>
    <t>Animo optivend 32 TS NG zwart</t>
  </si>
  <si>
    <t>2LB26883</t>
  </si>
  <si>
    <t>SARTNR003931</t>
  </si>
  <si>
    <t>Cafitesse 2100 Passion 3 can.</t>
  </si>
  <si>
    <t>Klantnaam</t>
  </si>
  <si>
    <t>De Ambelt Onderwijs (OOZ)</t>
  </si>
  <si>
    <t>Zwolle, 8025 PB, Dr. Spanjaardweg 12</t>
  </si>
  <si>
    <t>DE Classic roast vlb 2 ltr</t>
  </si>
  <si>
    <t>Pickw. Earl grey thee x25</t>
  </si>
  <si>
    <t>Tea of Life Gr. Lemon FT 25x1,5gr</t>
  </si>
  <si>
    <t>Doos a 4 stuks</t>
  </si>
  <si>
    <t>Totaal Dr. Spanjaardweg 12</t>
  </si>
  <si>
    <t>Zwolle, 8025 AK, Dr. Hengeveldweg 9</t>
  </si>
  <si>
    <t>BIO lepel 16cm hout</t>
  </si>
  <si>
    <t>DE Strong roast vlb 2 ltr</t>
  </si>
  <si>
    <t>Depa Draagtray Zwart 6gaats</t>
  </si>
  <si>
    <t>Krimp a 2 stuks</t>
  </si>
  <si>
    <t>Tea of Life Aardbei FT 25x1,5gr</t>
  </si>
  <si>
    <t>Tea of Life Bosvruchten FT 25x1,5gr</t>
  </si>
  <si>
    <t>Tea of Life Earl grey FT 25x1,5gr</t>
  </si>
  <si>
    <t>Tea of Life Engels FT 25x1,5gr</t>
  </si>
  <si>
    <t>Tea of Life Moroc.mint 20x2g</t>
  </si>
  <si>
    <t>Tea of Life Relaxing mix FT 25x1,5gr</t>
  </si>
  <si>
    <t>Tea of Life Rooibos FT 25x1,25gr</t>
  </si>
  <si>
    <t>Totaal Dr. Hengeveldweg 9</t>
  </si>
  <si>
    <t>Zwolle, 8026 RC, Herfterlaan 39</t>
  </si>
  <si>
    <t>1899 Suikersticks dispenser 4 gram</t>
  </si>
  <si>
    <t>Cup a Soup Kerrie</t>
  </si>
  <si>
    <t>DE Cafe Milc 6x0.75 liter</t>
  </si>
  <si>
    <t>DE Classic roast vlb 1,25 ltr</t>
  </si>
  <si>
    <t>DE Delicate roast vlb 1,25 ltr</t>
  </si>
  <si>
    <t>Dreft afwas original 325ml</t>
  </si>
  <si>
    <t>Glassex Pistool</t>
  </si>
  <si>
    <t>Royal Cafino mix</t>
  </si>
  <si>
    <t>Doos a 150 stuks</t>
  </si>
  <si>
    <t>Soapy Hygiene pomp krimp3</t>
  </si>
  <si>
    <t>Krimp a 3 stuks</t>
  </si>
  <si>
    <t>Sun prof.tablets 188x</t>
  </si>
  <si>
    <t>SUP toeslag 2500 st. eigen merk</t>
  </si>
  <si>
    <t>Toeslag</t>
  </si>
  <si>
    <t>Tea of Life Aardbei 20x2gr</t>
  </si>
  <si>
    <t>Tea of Life Bosvruchten 20x2g</t>
  </si>
  <si>
    <t>Tea of Life Earl grey 20x2gr</t>
  </si>
  <si>
    <t>Tea of Life Engels 20x2gr</t>
  </si>
  <si>
    <t>Tea of Life Fruitmix 4sm 20x2g</t>
  </si>
  <si>
    <t>Tea of Life Gr. jasmijn 20x2g</t>
  </si>
  <si>
    <t>Tea of Life Gr. lemon 20x2g</t>
  </si>
  <si>
    <t>Tea of Life Gr.sin/gem 20x1,75</t>
  </si>
  <si>
    <t>Tea of Life Groene thee 20x2g</t>
  </si>
  <si>
    <t>Tea of Life Refresh. mix 20x2g</t>
  </si>
  <si>
    <t>Tea of Life Relax mix 20x2g</t>
  </si>
  <si>
    <t>Tea of Life Rooibos 20x2g</t>
  </si>
  <si>
    <t>Tea of Life Sterrenmunt 20x2gr</t>
  </si>
  <si>
    <t>Tea of Life taste Spring 20x2g</t>
  </si>
  <si>
    <t>Tea of Life Taste spring FT 25x1,5gr</t>
  </si>
  <si>
    <t>Totaal Herfterlaan 39</t>
  </si>
  <si>
    <t>Totaal De Ambelt - Zwolle</t>
  </si>
  <si>
    <t>Locatie - Vestiging</t>
  </si>
  <si>
    <t>SARTNR012223</t>
  </si>
  <si>
    <t>Excellence Compact Touch Instant</t>
  </si>
  <si>
    <t>HELMH39RC</t>
  </si>
  <si>
    <t>Gebouw De Helmhorst Herfterlaan 39</t>
  </si>
  <si>
    <t>SARTNR011316</t>
  </si>
  <si>
    <t>Cafitesse Omni Helmhorst</t>
  </si>
  <si>
    <t>HERFTE39</t>
  </si>
  <si>
    <t>SARTNR011315</t>
  </si>
  <si>
    <t>Cafitesse Omni Hathuis</t>
  </si>
  <si>
    <t>Locatie Hathuis Herfterlaan 39</t>
  </si>
  <si>
    <t>SARTNR011317</t>
  </si>
  <si>
    <t>Cafitesse Omni+ozk Centrumgebouw</t>
  </si>
  <si>
    <t>Locatie Centrumgebouw Herfterlaan 39</t>
  </si>
  <si>
    <t>SARTNR011650</t>
  </si>
  <si>
    <t>Excellence Compact Touch insta</t>
  </si>
  <si>
    <t>Locatie Ambelt Herfte</t>
  </si>
  <si>
    <t>SARTNR011319</t>
  </si>
  <si>
    <t>SARTNR011320</t>
  </si>
  <si>
    <t>SARTNR011322</t>
  </si>
  <si>
    <t>SARTNR011318</t>
  </si>
  <si>
    <t>SARTNR011321</t>
  </si>
  <si>
    <t>SARTNR011241</t>
  </si>
  <si>
    <t>De Oosterenk Dr. Hengeveldweg 9</t>
  </si>
  <si>
    <t>VSO Hardenberg</t>
  </si>
  <si>
    <t>Hardenberg, 7772 ZJ, Piet Heinstraat 3</t>
  </si>
  <si>
    <t>Cup a Soup Goulash</t>
  </si>
  <si>
    <t>Cup a Soup Mosterd Creme</t>
  </si>
  <si>
    <t>Cup a Soup Prei-Creme</t>
  </si>
  <si>
    <t>Cup a Soup Tomaat</t>
  </si>
  <si>
    <t>Cup a Soup Tomaten Creme</t>
  </si>
  <si>
    <t>SARTNR010948</t>
  </si>
  <si>
    <t>Zwolle, 8032 JX, Dobbe 74</t>
  </si>
  <si>
    <t>Cup a Soup Asperge</t>
  </si>
  <si>
    <t>Cup a Soup Champig-Ham</t>
  </si>
  <si>
    <t>Cup a Soup Champignon crème</t>
  </si>
  <si>
    <t>Cup a Soup Chinese Kip</t>
  </si>
  <si>
    <t>Cup a Soup Chinese Tomaat</t>
  </si>
  <si>
    <t>Cup a Soup Erwten</t>
  </si>
  <si>
    <t>Cup a Soup Kip</t>
  </si>
  <si>
    <t>Cup a Soup Koninginne</t>
  </si>
  <si>
    <t>DE classic 300 gr</t>
  </si>
  <si>
    <t>DE Freshbrew Trad. 1000 gr</t>
  </si>
  <si>
    <t>Krimp a 6 stuks</t>
  </si>
  <si>
    <t>DE Suikersticks 4 Gram</t>
  </si>
  <si>
    <t>Knorr Tuinkruiden Drinkb.</t>
  </si>
  <si>
    <t>Pak a 80 stuks</t>
  </si>
  <si>
    <t>Pickw Thee Ceylon Tfoc 2 gr</t>
  </si>
  <si>
    <t>Pickw. bosvruchten TFOC</t>
  </si>
  <si>
    <t>Pickw. Ginger lemon x25</t>
  </si>
  <si>
    <t>Pickw. Mint x25</t>
  </si>
  <si>
    <t>Royal Premium mix</t>
  </si>
  <si>
    <t>SARTNR009600</t>
  </si>
  <si>
    <t>Optibean 3 touch zw/ 4e verd.</t>
  </si>
  <si>
    <t>1GC03741</t>
  </si>
  <si>
    <t>DOBBE74</t>
  </si>
  <si>
    <t>SARTNR009601</t>
  </si>
  <si>
    <t>Animo M100 zwart</t>
  </si>
  <si>
    <t>1IC05001</t>
  </si>
  <si>
    <t>SBO de Sluis Zwolle</t>
  </si>
  <si>
    <t>Zwolle, 8017 AZ, Zwarteweg 120</t>
  </si>
  <si>
    <t>DE Cafe Milc 2lt Bag I Box</t>
  </si>
  <si>
    <t>Rinza reinigingstabl. M61</t>
  </si>
  <si>
    <t>Pot a 120 stuks</t>
  </si>
  <si>
    <t>Tea of Life Groene thee 25x1,5gr</t>
  </si>
  <si>
    <t>SARTNR013568</t>
  </si>
  <si>
    <t>1KG07356</t>
  </si>
  <si>
    <t>Zwolle, 8011 CC, Westerlaan 22</t>
  </si>
  <si>
    <t>Pickw. sterrenmunt TFOC</t>
  </si>
  <si>
    <t>Suikersticks Eco 4gr</t>
  </si>
  <si>
    <t>Doos a 900 stuks</t>
  </si>
  <si>
    <t>SARTNR012408</t>
  </si>
  <si>
    <t>Zwolle, 8014 LA, Tichelmeesterlaan 45</t>
  </si>
  <si>
    <t>SARTNR008828</t>
  </si>
  <si>
    <t>Cafitesse Excellence Compact V</t>
  </si>
  <si>
    <t>Zwolle, 8044 GP, Sportlaan 6</t>
  </si>
  <si>
    <t>SARTNR010342</t>
  </si>
  <si>
    <t>Excellence Compact Touch stand</t>
  </si>
  <si>
    <t>Dalfsen, 7721 BW, Ruigendoornstraat 23</t>
  </si>
  <si>
    <t>Campina Halfvolle Melk 1ltr</t>
  </si>
  <si>
    <t>SARTNR010266</t>
  </si>
  <si>
    <t>Koro 2.0</t>
  </si>
  <si>
    <t>105334P</t>
  </si>
  <si>
    <t>OOZ/ Obs de Octopus</t>
  </si>
  <si>
    <t>Zwolle, 8016 GB, Provincieroute 143</t>
  </si>
  <si>
    <t>Ajax Fris 1 liter</t>
  </si>
  <si>
    <t>Brise Relaxing zen</t>
  </si>
  <si>
    <t>Glorix Toiletbloc Ocean</t>
  </si>
  <si>
    <t>Hoppe Stroopwafels Mini</t>
  </si>
  <si>
    <t>Hoppe Variete Mix</t>
  </si>
  <si>
    <t>Kaassouffle mini 25 gram</t>
  </si>
  <si>
    <t>Doos a 60 stuks</t>
  </si>
  <si>
    <t>Knorr Kip/Tuinkruid.Drinkb.80x</t>
  </si>
  <si>
    <t>Knorr Tomatendrinkbouillon</t>
  </si>
  <si>
    <t>Limonadesiroop aardbei 750ml</t>
  </si>
  <si>
    <t>Limonadesiroop reine claude 0,75L</t>
  </si>
  <si>
    <t>Luxe Potpourri Mix 150x</t>
  </si>
  <si>
    <t>Oliehoorn Curry Tube 900 Ml</t>
  </si>
  <si>
    <t>Oliehoorn Tom.Ketchup 900 Ml</t>
  </si>
  <si>
    <t>Oven bitterballen 35gr</t>
  </si>
  <si>
    <t>Doos a 48 stuks</t>
  </si>
  <si>
    <t>Speculaas- koffiekoekjes Royal</t>
  </si>
  <si>
    <t>SARTNR013233</t>
  </si>
  <si>
    <t>Animo Optibean 2 touch + CO</t>
  </si>
  <si>
    <t>2KF48187</t>
  </si>
  <si>
    <t>Zwolle, 8031 HL, Bachlaan 158-162</t>
  </si>
  <si>
    <t>Effe soep 1 kop chin.tom.</t>
  </si>
  <si>
    <t>Pompthermoskan RVS 2,1ltr</t>
  </si>
  <si>
    <t>Zuivelrijck koffiemelkcup</t>
  </si>
  <si>
    <t>SARTNR013247</t>
  </si>
  <si>
    <t>Animo MT100 zwart</t>
  </si>
  <si>
    <t>2JF47901</t>
  </si>
  <si>
    <t>SARTNR013248</t>
  </si>
  <si>
    <t>2JF47916</t>
  </si>
  <si>
    <t>Wijhe, 8131 DP, De Lange Slagen 29a</t>
  </si>
  <si>
    <t>Drinkbeker helder 200cc</t>
  </si>
  <si>
    <t>Doos a 3000 stuks</t>
  </si>
  <si>
    <t>Cup a Soup Vending Kip 40x</t>
  </si>
  <si>
    <t>SARTNR012430</t>
  </si>
  <si>
    <t>Optibean 4 Touch</t>
  </si>
  <si>
    <t>1IF32565</t>
  </si>
  <si>
    <t>Zwolle, 8017 BE, Energieweg 9</t>
  </si>
  <si>
    <t>SARTNR011247</t>
  </si>
  <si>
    <t>2SD59661</t>
  </si>
  <si>
    <t>Zwolle, 8016 AX, Gedeputeerdenlaan 49</t>
  </si>
  <si>
    <t>SARTNR011242</t>
  </si>
  <si>
    <t>Animo Optivend 32s NG zw/gr</t>
  </si>
  <si>
    <t>2WD61766</t>
  </si>
  <si>
    <t>Ommen, 7731 HJ, Haarsweg 91</t>
  </si>
  <si>
    <t>Tea of Life English env 100s</t>
  </si>
  <si>
    <t>SARTNR010111</t>
  </si>
  <si>
    <t>Van Kinsbergen college / OOZ</t>
  </si>
  <si>
    <t>Elburg, 8081 TA, Paterijstraat 17</t>
  </si>
  <si>
    <t>DE Intense roast vlb 2 ltr</t>
  </si>
  <si>
    <t>Total</t>
  </si>
  <si>
    <t>SARTNR011073</t>
  </si>
  <si>
    <t>Cafitesse Excellence Touch 600</t>
  </si>
  <si>
    <t>Oosterenk OOZ</t>
  </si>
  <si>
    <t>Zwolle, 8023 DJ, Herfterweg 1</t>
  </si>
  <si>
    <t>SARTNR011165</t>
  </si>
  <si>
    <t>Sego 12 230V</t>
  </si>
  <si>
    <t>Zwolle, 8032 TK, Rijnlaan 200</t>
  </si>
  <si>
    <t>Suma café tabs C2.2 120pc</t>
  </si>
  <si>
    <t>SARTNR009516</t>
  </si>
  <si>
    <t>Nieuwleusen, 7711 KK, Kon. Julianalaan 36</t>
  </si>
  <si>
    <t>Tea of Life Gr.teamix 20x1,75g</t>
  </si>
  <si>
    <t>SARTNR011542</t>
  </si>
  <si>
    <t>Animo Optime 12</t>
  </si>
  <si>
    <t>1OE07271</t>
  </si>
  <si>
    <t>Zwolle, 8024 XM, Grotiuslaan 33</t>
  </si>
  <si>
    <t>Cup a Soep Held.Kr.Kip 175 ml</t>
  </si>
  <si>
    <t>Pak a 26 stuks</t>
  </si>
  <si>
    <t>Fv Goudband Cups 7 ml</t>
  </si>
  <si>
    <t>1899 Snelfiltermaling Ambachtelijk 1kg</t>
  </si>
  <si>
    <t>Koffieaansl.Opl.Mid.Animo 1 Kg</t>
  </si>
  <si>
    <t>BUS</t>
  </si>
  <si>
    <t>SARTNR014055</t>
  </si>
  <si>
    <t xml:space="preserve">Espresso Sego 12 </t>
  </si>
  <si>
    <t>OptiBean X 12 TS ( geplande plaatsing)</t>
  </si>
  <si>
    <t>Hattem, 8051 KV, De Meenthe 26</t>
  </si>
  <si>
    <t>SARTNR010871</t>
  </si>
  <si>
    <t>Ommen, 7731 PS, Barkeweg 3</t>
  </si>
  <si>
    <t>SARTNR009557</t>
  </si>
  <si>
    <t xml:space="preserve">Caf Excellence Comp V/ Keuken </t>
  </si>
  <si>
    <t>Zwolle, 8033 CS, Beulakerwiede 4</t>
  </si>
  <si>
    <t>SARTNR010287</t>
  </si>
  <si>
    <t>De Ijsselhof</t>
  </si>
  <si>
    <t>Zwolle, 8015 BX, Staatssecretarislaan 10</t>
  </si>
  <si>
    <t>DE Mel.Rood Filter 1000 gr</t>
  </si>
  <si>
    <t>Pickwick Theezakje 4 gr</t>
  </si>
  <si>
    <t>SARTNR004042</t>
  </si>
  <si>
    <t>Gallery 220</t>
  </si>
  <si>
    <t>21-03-20014</t>
  </si>
  <si>
    <t xml:space="preserve">Locaties VO </t>
  </si>
  <si>
    <t xml:space="preserve">Type koffieapparaat </t>
  </si>
  <si>
    <t>datum investering</t>
  </si>
  <si>
    <t>Huur</t>
  </si>
  <si>
    <t xml:space="preserve">Lassus Campus </t>
  </si>
  <si>
    <t xml:space="preserve">Lassuslaan 232 </t>
  </si>
  <si>
    <t>EP Jura koffieautomaat overname 10-14</t>
  </si>
  <si>
    <t>x</t>
  </si>
  <si>
    <t>Selecta Ferrara koffiemachine</t>
  </si>
  <si>
    <t>Langewijk 166 Dedemsvaart</t>
  </si>
  <si>
    <t>Celeanum locatie de Zoom</t>
  </si>
  <si>
    <t xml:space="preserve">De Zoom 37 Zwolle </t>
  </si>
  <si>
    <t>Celeanum dependance
 locatie Westerlaan 40</t>
  </si>
  <si>
    <t xml:space="preserve">Westerlaan 40 Zwolle </t>
  </si>
  <si>
    <t xml:space="preserve">Locaties PO </t>
  </si>
  <si>
    <t>Geert Grooteweg 23-25 Windesheim</t>
  </si>
  <si>
    <t xml:space="preserve">Heidepark </t>
  </si>
  <si>
    <t xml:space="preserve">Palet Hattem </t>
  </si>
  <si>
    <t xml:space="preserve">Schatkamer, de </t>
  </si>
  <si>
    <t xml:space="preserve">Wildwalstraat 38 Zwolle </t>
  </si>
  <si>
    <t xml:space="preserve">Springplank, de </t>
  </si>
  <si>
    <t xml:space="preserve">Beukenstraat 83 Zwolle </t>
  </si>
  <si>
    <t xml:space="preserve">TrioMundo </t>
  </si>
  <si>
    <t xml:space="preserve">Muurmeesterstraat 27 Zwolle </t>
  </si>
  <si>
    <t>service afpraak en levering</t>
  </si>
  <si>
    <t>n.v.t</t>
  </si>
  <si>
    <t>n.v.t.</t>
  </si>
  <si>
    <t>120 FTe</t>
  </si>
  <si>
    <t>27-3-2025, ozt 3 mnd</t>
  </si>
  <si>
    <t xml:space="preserve">n.v.t </t>
  </si>
  <si>
    <t>Kali koffiemachine</t>
  </si>
  <si>
    <t>4-6-2025, ozt 3 mnd</t>
  </si>
  <si>
    <t xml:space="preserve">CF 3145 HB Double T </t>
  </si>
  <si>
    <t>31-12-2024
vlgs alg voorw ozt 1 maand steeds
verlenging 1 jaar.</t>
  </si>
  <si>
    <t>54 FTe</t>
  </si>
  <si>
    <t>Espresso Omni 9100</t>
  </si>
  <si>
    <t xml:space="preserve">x </t>
  </si>
  <si>
    <t>59 FTe</t>
  </si>
  <si>
    <t>Barista One instant via Douwe Egberts</t>
  </si>
  <si>
    <t xml:space="preserve">n.v.t. </t>
  </si>
  <si>
    <t>niet meer te reproduceren</t>
  </si>
  <si>
    <t>4 FTe</t>
  </si>
  <si>
    <t>Dr. Vogelaarstraat 22 Lemerveld</t>
  </si>
  <si>
    <t xml:space="preserve">Passio S 3-K via Fortune coffee </t>
  </si>
  <si>
    <t>8 FTe</t>
  </si>
  <si>
    <t>Excellence compact Touch</t>
  </si>
  <si>
    <t>17 FTe</t>
  </si>
  <si>
    <t>16 FTe</t>
  </si>
  <si>
    <t>13 FTe</t>
  </si>
  <si>
    <t>Jura</t>
  </si>
  <si>
    <t>n.v.t vulling schaft de school zelf aan</t>
  </si>
  <si>
    <t>Filtermaling</t>
  </si>
  <si>
    <t>niet bekend</t>
  </si>
  <si>
    <t>Verbruik vergelijken met</t>
  </si>
  <si>
    <t>Het laatste tabblad 'Scholen niet Feyen' is toegevoegd op basis van aantal FTE. Voor deze locaties zijn geen gebruikscijfers inzichtelijk. Deze locaties zijn wel onderdeel van de af te sluiten raamovereenkomst.</t>
  </si>
  <si>
    <t>VSO Hardenberg - Ambelt</t>
  </si>
  <si>
    <t>PO De Sluis</t>
  </si>
  <si>
    <t>VO Thorbecke SG mavo-havo-atheneum</t>
  </si>
  <si>
    <t>PO Parkschool</t>
  </si>
  <si>
    <t>PO De Marshof</t>
  </si>
  <si>
    <t>PO Het Avontuur</t>
  </si>
  <si>
    <t>PO De Octopus</t>
  </si>
  <si>
    <t>PO De Toonladder</t>
  </si>
  <si>
    <t>VO Capellenborg</t>
  </si>
  <si>
    <t>PO De Markesteen</t>
  </si>
  <si>
    <t>PO Het Palet Ommen</t>
  </si>
  <si>
    <t xml:space="preserve">VO Van Kinsbergen college </t>
  </si>
  <si>
    <t>PO De Oosterenk</t>
  </si>
  <si>
    <t>PO De Werkschuit</t>
  </si>
  <si>
    <t>PO De Tweemaster</t>
  </si>
  <si>
    <t>PO De Campherbeek</t>
  </si>
  <si>
    <t>PO De Vlonder</t>
  </si>
  <si>
    <t>PO  Nieuwebrug</t>
  </si>
  <si>
    <t>PO De Wieden</t>
  </si>
  <si>
    <t>PO De IJsselhof</t>
  </si>
  <si>
    <t>De Twijn</t>
  </si>
  <si>
    <t>Sluis</t>
  </si>
  <si>
    <t>PO Het Festival</t>
  </si>
  <si>
    <t>PO Montessorischool</t>
  </si>
  <si>
    <t>Support</t>
  </si>
  <si>
    <t>IJsselhof</t>
  </si>
  <si>
    <t>Montessori</t>
  </si>
  <si>
    <t>VO Thorbecke SG PrO (Sleedoornstraat)</t>
  </si>
  <si>
    <t>VO Thorbecke SG vmbo Pro</t>
  </si>
  <si>
    <t>Thorbecke vmbo Pro</t>
  </si>
  <si>
    <t>Thorbecke Pro Sleedoorn</t>
  </si>
  <si>
    <t>Thorbecke MHA</t>
  </si>
  <si>
    <t>SO en VSO De Ambelt</t>
  </si>
  <si>
    <t>Ambelt Zwolle</t>
  </si>
  <si>
    <t xml:space="preserve">Dobbe 74 </t>
  </si>
  <si>
    <t xml:space="preserve">SO en VSO De Twijn </t>
  </si>
  <si>
    <t>Zeven Linden College</t>
  </si>
  <si>
    <t xml:space="preserve">Florens Radewijnsschool </t>
  </si>
  <si>
    <t xml:space="preserve">Dorpsweg 33 Hattem </t>
  </si>
  <si>
    <t>geen leveringsgegevens bekend</t>
  </si>
  <si>
    <t>geen huur ovk. Apparaat is gekocht.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</si>
</sst>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_ ;\-#,##0\ "/>
  </numFmts>
  <fonts count="11" x14ac:knownFonts="1">
    <font>
      <sz val="11"/>
      <color theme="1"/>
      <name val="Calibri"/>
      <family val="2"/>
      <scheme val="minor"/>
    </font>
    <font>
      <b/>
      <sz val="11"/>
      <color theme="1"/>
      <name val="Calibri"/>
      <family val="2"/>
      <scheme val="minor"/>
    </font>
    <font>
      <b/>
      <i/>
      <sz val="10"/>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sz val="10"/>
      <color rgb="FF000000"/>
      <name val="Arial"/>
      <family val="2"/>
    </font>
    <font>
      <sz val="8"/>
      <name val="Calibri"/>
      <family val="2"/>
      <scheme val="minor"/>
    </font>
    <font>
      <sz val="8"/>
      <color theme="1"/>
      <name val="Calibri"/>
      <family val="2"/>
      <scheme val="minor"/>
    </font>
    <font>
      <sz val="9"/>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5">
    <xf numFmtId="0" fontId="0" fillId="0" borderId="0" xfId="0"/>
    <xf numFmtId="0" fontId="0" fillId="0" borderId="0" xfId="0" applyAlignment="1">
      <alignment horizontal="center"/>
    </xf>
    <xf numFmtId="0" fontId="1" fillId="0" borderId="0" xfId="0" applyFont="1"/>
    <xf numFmtId="0" fontId="2" fillId="0" borderId="0" xfId="0" applyFont="1"/>
    <xf numFmtId="0" fontId="2" fillId="0" borderId="0" xfId="0" applyFont="1" applyAlignment="1">
      <alignment horizontal="center"/>
    </xf>
    <xf numFmtId="0" fontId="3" fillId="0" borderId="0" xfId="0" applyFont="1"/>
    <xf numFmtId="0" fontId="3" fillId="0" borderId="0" xfId="0" applyFont="1" applyAlignment="1">
      <alignment horizontal="center"/>
    </xf>
    <xf numFmtId="44" fontId="3" fillId="0" borderId="0" xfId="0" applyNumberFormat="1" applyFont="1"/>
    <xf numFmtId="3" fontId="3" fillId="0" borderId="0" xfId="0" applyNumberFormat="1" applyFont="1" applyAlignment="1">
      <alignment horizontal="center"/>
    </xf>
    <xf numFmtId="3" fontId="3" fillId="0" borderId="0" xfId="0" applyNumberFormat="1" applyFont="1"/>
    <xf numFmtId="0" fontId="4" fillId="0" borderId="0" xfId="0" applyFont="1"/>
    <xf numFmtId="0" fontId="4" fillId="0" borderId="0" xfId="0" applyFont="1" applyAlignment="1">
      <alignment horizontal="center"/>
    </xf>
    <xf numFmtId="44" fontId="4" fillId="0" borderId="0" xfId="0" applyNumberFormat="1" applyFont="1"/>
    <xf numFmtId="3" fontId="4" fillId="0" borderId="0" xfId="0" applyNumberFormat="1" applyFont="1" applyAlignment="1">
      <alignment horizontal="center"/>
    </xf>
    <xf numFmtId="0" fontId="5" fillId="0" borderId="0" xfId="0" applyFont="1"/>
    <xf numFmtId="3" fontId="4" fillId="0" borderId="0" xfId="0" applyNumberFormat="1" applyFont="1"/>
    <xf numFmtId="164" fontId="3" fillId="0" borderId="0" xfId="0" applyNumberFormat="1" applyFont="1" applyAlignment="1">
      <alignment horizontal="center"/>
    </xf>
    <xf numFmtId="14" fontId="3" fillId="0" borderId="0" xfId="0" applyNumberFormat="1" applyFont="1" applyAlignment="1">
      <alignment horizontal="center"/>
    </xf>
    <xf numFmtId="1" fontId="3" fillId="0" borderId="0" xfId="0" applyNumberFormat="1" applyFont="1"/>
    <xf numFmtId="0" fontId="3" fillId="0" borderId="0" xfId="0" applyFont="1" applyAlignment="1">
      <alignment horizontal="left"/>
    </xf>
    <xf numFmtId="0" fontId="0" fillId="0" borderId="1" xfId="0" applyBorder="1"/>
    <xf numFmtId="0" fontId="0" fillId="2" borderId="0" xfId="0" applyFill="1"/>
    <xf numFmtId="0" fontId="0" fillId="2" borderId="1" xfId="0" applyFill="1" applyBorder="1"/>
    <xf numFmtId="0" fontId="1" fillId="0" borderId="1" xfId="0" applyFont="1" applyBorder="1"/>
    <xf numFmtId="0" fontId="0" fillId="2" borderId="2" xfId="0" applyFill="1" applyBorder="1"/>
    <xf numFmtId="0" fontId="6" fillId="2" borderId="1" xfId="0" applyFont="1" applyFill="1" applyBorder="1" applyAlignment="1">
      <alignment vertical="center"/>
    </xf>
    <xf numFmtId="14" fontId="6" fillId="2" borderId="1" xfId="0" applyNumberFormat="1" applyFont="1" applyFill="1" applyBorder="1" applyAlignment="1">
      <alignment vertical="center"/>
    </xf>
    <xf numFmtId="0" fontId="0" fillId="2" borderId="4" xfId="0" applyFill="1" applyBorder="1"/>
    <xf numFmtId="0" fontId="0" fillId="2" borderId="3" xfId="0" applyFill="1" applyBorder="1" applyAlignment="1">
      <alignment wrapText="1"/>
    </xf>
    <xf numFmtId="0" fontId="0" fillId="2" borderId="3" xfId="0" applyFill="1" applyBorder="1"/>
    <xf numFmtId="14" fontId="6" fillId="2" borderId="1" xfId="0" applyNumberFormat="1" applyFont="1" applyFill="1" applyBorder="1" applyAlignment="1">
      <alignment horizontal="left" vertical="center"/>
    </xf>
    <xf numFmtId="0" fontId="0" fillId="2" borderId="7" xfId="0" applyFill="1" applyBorder="1"/>
    <xf numFmtId="0" fontId="0" fillId="2" borderId="1" xfId="0" applyFill="1" applyBorder="1" applyAlignment="1">
      <alignment horizontal="left"/>
    </xf>
    <xf numFmtId="14" fontId="8" fillId="2" borderId="1" xfId="0" applyNumberFormat="1" applyFont="1" applyFill="1" applyBorder="1" applyAlignment="1">
      <alignment wrapText="1"/>
    </xf>
    <xf numFmtId="0" fontId="0" fillId="2" borderId="8" xfId="0" applyFill="1" applyBorder="1"/>
    <xf numFmtId="0" fontId="0" fillId="2" borderId="6" xfId="0" applyFill="1" applyBorder="1" applyAlignment="1">
      <alignment wrapText="1"/>
    </xf>
    <xf numFmtId="0" fontId="0" fillId="2" borderId="2" xfId="0" applyFill="1" applyBorder="1" applyAlignment="1">
      <alignment horizontal="left"/>
    </xf>
    <xf numFmtId="14" fontId="0" fillId="2" borderId="4" xfId="0" applyNumberFormat="1" applyFill="1" applyBorder="1" applyAlignment="1">
      <alignment horizontal="left"/>
    </xf>
    <xf numFmtId="0" fontId="9" fillId="2" borderId="4" xfId="0" applyFont="1" applyFill="1" applyBorder="1" applyAlignment="1">
      <alignment wrapText="1"/>
    </xf>
    <xf numFmtId="14" fontId="0" fillId="2" borderId="3" xfId="0" applyNumberFormat="1" applyFill="1" applyBorder="1" applyAlignment="1">
      <alignment horizontal="left" wrapText="1"/>
    </xf>
    <xf numFmtId="0" fontId="0" fillId="2" borderId="5" xfId="0" applyFill="1" applyBorder="1" applyAlignment="1">
      <alignment horizontal="left" wrapText="1"/>
    </xf>
    <xf numFmtId="0" fontId="1" fillId="0" borderId="7" xfId="0" applyFont="1" applyBorder="1"/>
    <xf numFmtId="0" fontId="0" fillId="0" borderId="1" xfId="0" applyBorder="1" applyAlignment="1">
      <alignment wrapText="1"/>
    </xf>
    <xf numFmtId="0" fontId="0" fillId="0" borderId="0" xfId="0" applyAlignment="1">
      <alignment wrapText="1"/>
    </xf>
    <xf numFmtId="0" fontId="10" fillId="2"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tabSelected="1" topLeftCell="A13" workbookViewId="0">
      <selection activeCell="I4" sqref="I4"/>
    </sheetView>
  </sheetViews>
  <sheetFormatPr defaultRowHeight="14.4" x14ac:dyDescent="0.3"/>
  <cols>
    <col min="1" max="1" width="13.6640625" bestFit="1" customWidth="1"/>
    <col min="2" max="2" width="35.88671875" bestFit="1" customWidth="1"/>
    <col min="3" max="3" width="11.44140625" bestFit="1" customWidth="1"/>
    <col min="4" max="4" width="13.109375" style="1" bestFit="1" customWidth="1"/>
    <col min="5" max="5" width="24.109375" bestFit="1" customWidth="1"/>
    <col min="6" max="6" width="17.44140625" customWidth="1"/>
    <col min="7" max="7" width="17.109375" style="1" bestFit="1" customWidth="1"/>
    <col min="8" max="8" width="18.77734375" style="1" customWidth="1"/>
    <col min="9" max="9" width="21.6640625" customWidth="1"/>
    <col min="10" max="10" width="24.109375" bestFit="1" customWidth="1"/>
  </cols>
  <sheetData>
    <row r="1" spans="1:11" x14ac:dyDescent="0.3">
      <c r="A1" s="3" t="s">
        <v>0</v>
      </c>
      <c r="B1" s="3" t="s">
        <v>1</v>
      </c>
      <c r="C1" s="3" t="s">
        <v>2</v>
      </c>
      <c r="D1" s="4" t="s">
        <v>3</v>
      </c>
      <c r="E1" s="3" t="s">
        <v>4</v>
      </c>
      <c r="F1" s="4" t="s">
        <v>5</v>
      </c>
      <c r="G1" s="4" t="s">
        <v>6</v>
      </c>
      <c r="H1" s="4" t="s">
        <v>7</v>
      </c>
      <c r="I1" s="4" t="s">
        <v>8</v>
      </c>
      <c r="K1" s="5"/>
    </row>
    <row r="2" spans="1:11" x14ac:dyDescent="0.3">
      <c r="A2" s="5" t="s">
        <v>9</v>
      </c>
      <c r="B2" s="5" t="s">
        <v>594</v>
      </c>
      <c r="C2" s="5" t="s">
        <v>10</v>
      </c>
      <c r="D2" s="6">
        <v>106682</v>
      </c>
      <c r="E2" s="5" t="s">
        <v>579</v>
      </c>
      <c r="F2" s="8">
        <f>'De Twijn'!H35+'De Twijn'!H70+'De Twijn'!H97</f>
        <v>123595</v>
      </c>
      <c r="G2" s="8">
        <f>'De Twijn'!I35+'De Twijn'!I70+'De Twijn'!I97</f>
        <v>53825</v>
      </c>
      <c r="H2" s="5">
        <v>10</v>
      </c>
      <c r="I2" s="9">
        <f>F2/H2</f>
        <v>12359.5</v>
      </c>
      <c r="K2" s="5"/>
    </row>
    <row r="3" spans="1:11" x14ac:dyDescent="0.3">
      <c r="A3" s="5" t="s">
        <v>12</v>
      </c>
      <c r="B3" s="5" t="s">
        <v>587</v>
      </c>
      <c r="C3" s="5" t="s">
        <v>10</v>
      </c>
      <c r="D3" s="6">
        <v>107696</v>
      </c>
      <c r="E3" s="5" t="s">
        <v>588</v>
      </c>
      <c r="F3" s="8">
        <f>'Thorbecke VMBO Pro'!H40</f>
        <v>58950</v>
      </c>
      <c r="G3" s="8">
        <f>'Thorbecke VMBO Pro'!I40</f>
        <v>13425</v>
      </c>
      <c r="H3" s="5">
        <v>1</v>
      </c>
      <c r="I3" s="9">
        <f t="shared" ref="I3:I28" si="0">F3/H3</f>
        <v>58950</v>
      </c>
      <c r="K3" s="5"/>
    </row>
    <row r="4" spans="1:11" x14ac:dyDescent="0.3">
      <c r="A4" s="5" t="s">
        <v>14</v>
      </c>
      <c r="B4" s="5" t="s">
        <v>561</v>
      </c>
      <c r="C4" s="5" t="s">
        <v>10</v>
      </c>
      <c r="D4" s="6">
        <v>105334</v>
      </c>
      <c r="E4" s="5" t="s">
        <v>590</v>
      </c>
      <c r="F4" s="8">
        <f>'Thorbecke MHA'!H13</f>
        <v>46610</v>
      </c>
      <c r="G4" s="8"/>
      <c r="H4" s="5">
        <v>2</v>
      </c>
      <c r="I4" s="9">
        <f t="shared" si="0"/>
        <v>23305</v>
      </c>
      <c r="K4" s="5"/>
    </row>
    <row r="5" spans="1:11" x14ac:dyDescent="0.3">
      <c r="A5" s="5" t="s">
        <v>16</v>
      </c>
      <c r="B5" s="5" t="s">
        <v>586</v>
      </c>
      <c r="C5" s="5" t="s">
        <v>10</v>
      </c>
      <c r="D5" s="6">
        <v>103917</v>
      </c>
      <c r="E5" s="5" t="s">
        <v>589</v>
      </c>
      <c r="F5" s="8">
        <f>'Thorbecke Pro Sleedoorn'!H26</f>
        <v>18810</v>
      </c>
      <c r="G5" s="8">
        <f>'Thorbecke Pro Sleedoorn'!I26</f>
        <v>4125</v>
      </c>
      <c r="H5" s="5">
        <v>2</v>
      </c>
      <c r="I5" s="9">
        <f t="shared" si="0"/>
        <v>9405</v>
      </c>
      <c r="K5" s="5"/>
    </row>
    <row r="6" spans="1:11" x14ac:dyDescent="0.3">
      <c r="A6" s="5" t="s">
        <v>18</v>
      </c>
      <c r="B6" s="5" t="s">
        <v>591</v>
      </c>
      <c r="C6" s="5" t="s">
        <v>10</v>
      </c>
      <c r="D6" s="6">
        <v>103830</v>
      </c>
      <c r="E6" s="5" t="s">
        <v>592</v>
      </c>
      <c r="F6" s="8">
        <f>'Ambelt Zwolle'!F89</f>
        <v>40680</v>
      </c>
      <c r="G6" s="8">
        <f>'Ambelt Zwolle'!G89</f>
        <v>21660</v>
      </c>
      <c r="H6" s="5">
        <v>11</v>
      </c>
      <c r="I6" s="9">
        <f t="shared" si="0"/>
        <v>3698.181818181818</v>
      </c>
      <c r="K6" s="5"/>
    </row>
    <row r="7" spans="1:11" x14ac:dyDescent="0.3">
      <c r="A7" s="5" t="s">
        <v>19</v>
      </c>
      <c r="B7" s="5" t="s">
        <v>559</v>
      </c>
      <c r="C7" s="5" t="s">
        <v>20</v>
      </c>
      <c r="D7" s="6">
        <v>103830</v>
      </c>
      <c r="E7" s="5" t="s">
        <v>21</v>
      </c>
      <c r="F7" s="8">
        <f>'Ambelt Hardenberg'!G32</f>
        <v>16500</v>
      </c>
      <c r="G7" s="8">
        <f>'Ambelt Hardenberg'!H32</f>
        <v>6215</v>
      </c>
      <c r="H7" s="5">
        <v>1</v>
      </c>
      <c r="I7" s="9">
        <f t="shared" si="0"/>
        <v>16500</v>
      </c>
      <c r="K7" s="5"/>
    </row>
    <row r="8" spans="1:11" x14ac:dyDescent="0.3">
      <c r="A8" s="5" t="s">
        <v>22</v>
      </c>
      <c r="B8" s="5" t="s">
        <v>583</v>
      </c>
      <c r="C8" s="5" t="s">
        <v>10</v>
      </c>
      <c r="D8" s="6">
        <v>105334</v>
      </c>
      <c r="E8" s="5" t="s">
        <v>593</v>
      </c>
      <c r="F8" s="8">
        <f>OOZ!H54</f>
        <v>29595</v>
      </c>
      <c r="G8" s="8">
        <f>OOZ!I54</f>
        <v>10025</v>
      </c>
      <c r="H8" s="5">
        <v>2</v>
      </c>
      <c r="I8" s="9">
        <f t="shared" si="0"/>
        <v>14797.5</v>
      </c>
      <c r="K8" s="5"/>
    </row>
    <row r="9" spans="1:11" x14ac:dyDescent="0.3">
      <c r="A9" s="5" t="s">
        <v>23</v>
      </c>
      <c r="B9" s="5" t="s">
        <v>560</v>
      </c>
      <c r="C9" s="5" t="s">
        <v>10</v>
      </c>
      <c r="D9" s="6">
        <v>105334</v>
      </c>
      <c r="E9" s="5" t="s">
        <v>580</v>
      </c>
      <c r="F9" s="8">
        <f>Sluis!H20</f>
        <v>11375</v>
      </c>
      <c r="G9" s="8">
        <f>Sluis!I20</f>
        <v>5320</v>
      </c>
      <c r="H9" s="5">
        <v>1</v>
      </c>
      <c r="I9" s="9">
        <f t="shared" si="0"/>
        <v>11375</v>
      </c>
      <c r="K9" s="5"/>
    </row>
    <row r="10" spans="1:11" x14ac:dyDescent="0.3">
      <c r="A10" s="5" t="s">
        <v>24</v>
      </c>
      <c r="B10" s="5" t="s">
        <v>562</v>
      </c>
      <c r="C10" s="5" t="s">
        <v>10</v>
      </c>
      <c r="D10" s="6">
        <v>105334</v>
      </c>
      <c r="E10" s="5" t="s">
        <v>26</v>
      </c>
      <c r="F10" s="8">
        <f>Parkschool!H15</f>
        <v>9600</v>
      </c>
      <c r="G10" s="8">
        <f>Parkschool!I15</f>
        <v>400</v>
      </c>
      <c r="H10" s="5">
        <v>1</v>
      </c>
      <c r="I10" s="9">
        <f t="shared" si="0"/>
        <v>9600</v>
      </c>
      <c r="K10" s="5"/>
    </row>
    <row r="11" spans="1:11" x14ac:dyDescent="0.3">
      <c r="A11" s="5" t="s">
        <v>27</v>
      </c>
      <c r="B11" s="5" t="s">
        <v>563</v>
      </c>
      <c r="C11" s="5" t="s">
        <v>10</v>
      </c>
      <c r="D11" s="6">
        <v>105334</v>
      </c>
      <c r="E11" s="5" t="s">
        <v>29</v>
      </c>
      <c r="F11" s="8">
        <f>Marshof!H5</f>
        <v>9120</v>
      </c>
      <c r="G11" s="8"/>
      <c r="H11" s="5">
        <v>1</v>
      </c>
      <c r="I11" s="9">
        <f t="shared" si="0"/>
        <v>9120</v>
      </c>
      <c r="K11" s="5"/>
    </row>
    <row r="12" spans="1:11" x14ac:dyDescent="0.3">
      <c r="A12" s="5" t="s">
        <v>30</v>
      </c>
      <c r="B12" s="5" t="s">
        <v>581</v>
      </c>
      <c r="C12" s="5" t="s">
        <v>10</v>
      </c>
      <c r="D12" s="6">
        <v>105334</v>
      </c>
      <c r="E12" s="5" t="s">
        <v>32</v>
      </c>
      <c r="F12" s="8">
        <f>'Het Festival'!H7</f>
        <v>10080</v>
      </c>
      <c r="G12" s="8"/>
      <c r="H12" s="5">
        <v>1</v>
      </c>
      <c r="I12" s="9">
        <f t="shared" si="0"/>
        <v>10080</v>
      </c>
      <c r="K12" s="5"/>
    </row>
    <row r="13" spans="1:11" x14ac:dyDescent="0.3">
      <c r="A13" s="5" t="s">
        <v>33</v>
      </c>
      <c r="B13" s="5" t="s">
        <v>564</v>
      </c>
      <c r="C13" s="5" t="s">
        <v>35</v>
      </c>
      <c r="D13" s="6">
        <v>105334</v>
      </c>
      <c r="E13" s="5" t="s">
        <v>36</v>
      </c>
      <c r="F13" s="8">
        <f>Avontuur!H15</f>
        <v>9000</v>
      </c>
      <c r="G13" s="8"/>
      <c r="H13" s="5">
        <v>1</v>
      </c>
      <c r="I13" s="9">
        <f t="shared" si="0"/>
        <v>9000</v>
      </c>
      <c r="K13" s="5"/>
    </row>
    <row r="14" spans="1:11" x14ac:dyDescent="0.3">
      <c r="A14" s="5" t="s">
        <v>37</v>
      </c>
      <c r="B14" s="5" t="s">
        <v>565</v>
      </c>
      <c r="C14" s="5" t="s">
        <v>10</v>
      </c>
      <c r="D14" s="6">
        <v>105334</v>
      </c>
      <c r="E14" s="5" t="s">
        <v>38</v>
      </c>
      <c r="F14" s="8">
        <f>Octopus!H54</f>
        <v>10625</v>
      </c>
      <c r="G14" s="8">
        <f>Octopus!I54</f>
        <v>3280</v>
      </c>
      <c r="H14" s="5">
        <v>1</v>
      </c>
      <c r="I14" s="9">
        <f t="shared" si="0"/>
        <v>10625</v>
      </c>
      <c r="K14" s="5"/>
    </row>
    <row r="15" spans="1:11" x14ac:dyDescent="0.3">
      <c r="A15" s="5" t="s">
        <v>39</v>
      </c>
      <c r="B15" s="5" t="s">
        <v>566</v>
      </c>
      <c r="C15" s="5" t="s">
        <v>10</v>
      </c>
      <c r="D15" s="6">
        <v>105334</v>
      </c>
      <c r="E15" s="5" t="s">
        <v>41</v>
      </c>
      <c r="F15" s="8">
        <f>Toonladder!H40</f>
        <v>10400</v>
      </c>
      <c r="G15" s="8">
        <f>Toonladder!I40</f>
        <v>4720</v>
      </c>
      <c r="H15" s="5">
        <v>2</v>
      </c>
      <c r="I15" s="9">
        <f t="shared" si="0"/>
        <v>5200</v>
      </c>
      <c r="K15" s="5"/>
    </row>
    <row r="16" spans="1:11" x14ac:dyDescent="0.3">
      <c r="A16" s="5" t="s">
        <v>42</v>
      </c>
      <c r="B16" s="5" t="s">
        <v>567</v>
      </c>
      <c r="C16" s="5" t="s">
        <v>44</v>
      </c>
      <c r="D16" s="6">
        <v>105334</v>
      </c>
      <c r="E16" s="5" t="s">
        <v>45</v>
      </c>
      <c r="F16" s="8">
        <f>Cappellenborg!H12</f>
        <v>16730</v>
      </c>
      <c r="G16" s="8"/>
      <c r="H16" s="5">
        <v>1</v>
      </c>
      <c r="I16" s="9">
        <f t="shared" si="0"/>
        <v>16730</v>
      </c>
      <c r="K16" s="5"/>
    </row>
    <row r="17" spans="1:11" x14ac:dyDescent="0.3">
      <c r="A17" s="5" t="s">
        <v>46</v>
      </c>
      <c r="B17" s="5" t="s">
        <v>582</v>
      </c>
      <c r="C17" s="5" t="s">
        <v>10</v>
      </c>
      <c r="D17" s="6">
        <v>105334</v>
      </c>
      <c r="E17" s="5" t="s">
        <v>585</v>
      </c>
      <c r="F17" s="8">
        <f>Montessori!H11</f>
        <v>7750</v>
      </c>
      <c r="G17" s="8"/>
      <c r="H17" s="5">
        <v>1</v>
      </c>
      <c r="I17" s="9">
        <f t="shared" si="0"/>
        <v>7750</v>
      </c>
      <c r="K17" s="5"/>
    </row>
    <row r="18" spans="1:11" x14ac:dyDescent="0.3">
      <c r="A18" s="5" t="s">
        <v>48</v>
      </c>
      <c r="B18" s="5" t="s">
        <v>568</v>
      </c>
      <c r="C18" s="5" t="s">
        <v>10</v>
      </c>
      <c r="D18" s="6">
        <v>105334</v>
      </c>
      <c r="E18" s="5" t="s">
        <v>50</v>
      </c>
      <c r="F18" s="8">
        <f>Markesteen!H31</f>
        <v>7600</v>
      </c>
      <c r="G18" s="8">
        <f>Markesteen!I31</f>
        <v>4300</v>
      </c>
      <c r="H18" s="5">
        <v>1</v>
      </c>
      <c r="I18" s="9">
        <f t="shared" si="0"/>
        <v>7600</v>
      </c>
      <c r="K18" s="5"/>
    </row>
    <row r="19" spans="1:11" x14ac:dyDescent="0.3">
      <c r="A19" s="5" t="s">
        <v>51</v>
      </c>
      <c r="B19" s="5" t="s">
        <v>569</v>
      </c>
      <c r="C19" s="5" t="s">
        <v>53</v>
      </c>
      <c r="D19" s="6">
        <v>105334</v>
      </c>
      <c r="E19" s="5" t="s">
        <v>54</v>
      </c>
      <c r="F19" s="8">
        <f>'Palet Ommen'!H27</f>
        <v>3360</v>
      </c>
      <c r="G19" s="8">
        <f>'Palet Ommen'!I27</f>
        <v>4100</v>
      </c>
      <c r="H19" s="5">
        <v>1</v>
      </c>
      <c r="I19" s="9">
        <f t="shared" si="0"/>
        <v>3360</v>
      </c>
      <c r="K19" s="5"/>
    </row>
    <row r="20" spans="1:11" x14ac:dyDescent="0.3">
      <c r="A20" s="5" t="s">
        <v>55</v>
      </c>
      <c r="B20" s="5" t="s">
        <v>570</v>
      </c>
      <c r="C20" s="5" t="s">
        <v>56</v>
      </c>
      <c r="D20" s="6">
        <v>107896</v>
      </c>
      <c r="E20" s="5" t="s">
        <v>57</v>
      </c>
      <c r="F20" s="8">
        <f>'Van Kinsbergen'!H11</f>
        <v>4800</v>
      </c>
      <c r="G20" s="8">
        <f>'Van Kinsbergen'!I11</f>
        <v>400</v>
      </c>
      <c r="H20" s="5">
        <v>1</v>
      </c>
      <c r="I20" s="9">
        <f t="shared" si="0"/>
        <v>4800</v>
      </c>
      <c r="K20" s="5"/>
    </row>
    <row r="21" spans="1:11" x14ac:dyDescent="0.3">
      <c r="A21" s="5" t="s">
        <v>58</v>
      </c>
      <c r="B21" s="5" t="s">
        <v>571</v>
      </c>
      <c r="C21" s="5" t="s">
        <v>10</v>
      </c>
      <c r="D21" s="6">
        <v>105334</v>
      </c>
      <c r="E21" s="5" t="s">
        <v>59</v>
      </c>
      <c r="F21" s="8">
        <f>Oosterenk!H10</f>
        <v>6250</v>
      </c>
      <c r="G21" s="8"/>
      <c r="H21" s="5">
        <v>1</v>
      </c>
      <c r="I21" s="9">
        <f t="shared" si="0"/>
        <v>6250</v>
      </c>
      <c r="K21" s="5"/>
    </row>
    <row r="22" spans="1:11" x14ac:dyDescent="0.3">
      <c r="A22" s="5" t="s">
        <v>60</v>
      </c>
      <c r="B22" s="5" t="s">
        <v>572</v>
      </c>
      <c r="C22" s="5" t="s">
        <v>10</v>
      </c>
      <c r="D22" s="6">
        <v>105334</v>
      </c>
      <c r="E22" s="5" t="s">
        <v>62</v>
      </c>
      <c r="F22" s="8">
        <f>Werkschuit!H8</f>
        <v>3750</v>
      </c>
      <c r="G22" s="8"/>
      <c r="H22" s="5">
        <v>1</v>
      </c>
      <c r="I22" s="9">
        <f t="shared" si="0"/>
        <v>3750</v>
      </c>
      <c r="K22" s="5"/>
    </row>
    <row r="23" spans="1:11" x14ac:dyDescent="0.3">
      <c r="A23" s="5" t="s">
        <v>63</v>
      </c>
      <c r="B23" s="5" t="s">
        <v>573</v>
      </c>
      <c r="C23" s="5" t="s">
        <v>65</v>
      </c>
      <c r="D23" s="6">
        <v>107807</v>
      </c>
      <c r="E23" s="5" t="s">
        <v>66</v>
      </c>
      <c r="F23" s="8">
        <f>Tweemaster!H10</f>
        <v>2375</v>
      </c>
      <c r="G23" s="8">
        <f>Tweemaster!I10</f>
        <v>2840</v>
      </c>
      <c r="H23" s="5">
        <v>1</v>
      </c>
      <c r="I23" s="9">
        <f t="shared" si="0"/>
        <v>2375</v>
      </c>
      <c r="K23" s="5"/>
    </row>
    <row r="24" spans="1:11" x14ac:dyDescent="0.3">
      <c r="A24" s="5" t="s">
        <v>67</v>
      </c>
      <c r="B24" s="5" t="s">
        <v>574</v>
      </c>
      <c r="C24" s="5" t="s">
        <v>10</v>
      </c>
      <c r="D24" s="6">
        <v>105334</v>
      </c>
      <c r="E24" s="5" t="s">
        <v>69</v>
      </c>
      <c r="F24" s="8">
        <f>Campherbeek!H34</f>
        <v>4800</v>
      </c>
      <c r="G24" s="8">
        <f>Campherbeek!I34</f>
        <v>1500</v>
      </c>
      <c r="H24" s="5">
        <v>2</v>
      </c>
      <c r="I24" s="9">
        <f t="shared" si="0"/>
        <v>2400</v>
      </c>
      <c r="K24" s="5"/>
    </row>
    <row r="25" spans="1:11" x14ac:dyDescent="0.3">
      <c r="A25" s="5" t="s">
        <v>70</v>
      </c>
      <c r="B25" s="5" t="s">
        <v>575</v>
      </c>
      <c r="C25" s="5" t="s">
        <v>72</v>
      </c>
      <c r="D25" s="6">
        <v>105334</v>
      </c>
      <c r="E25" s="5" t="s">
        <v>73</v>
      </c>
      <c r="F25" s="8">
        <f>Vlonder!H6</f>
        <v>5280</v>
      </c>
      <c r="G25" s="8"/>
      <c r="H25" s="5">
        <v>1</v>
      </c>
      <c r="I25" s="9">
        <f t="shared" si="0"/>
        <v>5280</v>
      </c>
      <c r="K25" s="5"/>
    </row>
    <row r="26" spans="1:11" x14ac:dyDescent="0.3">
      <c r="A26" s="5" t="s">
        <v>74</v>
      </c>
      <c r="B26" s="5" t="s">
        <v>576</v>
      </c>
      <c r="C26" s="5" t="s">
        <v>53</v>
      </c>
      <c r="D26" s="6">
        <v>105334</v>
      </c>
      <c r="E26" s="5" t="s">
        <v>76</v>
      </c>
      <c r="F26" s="8">
        <f>Nieuwebrug!H20</f>
        <v>3360</v>
      </c>
      <c r="G26" s="8">
        <f>Nieuwebrug!I20</f>
        <v>1675</v>
      </c>
      <c r="H26" s="5">
        <v>1</v>
      </c>
      <c r="I26" s="9">
        <f t="shared" si="0"/>
        <v>3360</v>
      </c>
      <c r="K26" s="5"/>
    </row>
    <row r="27" spans="1:11" x14ac:dyDescent="0.3">
      <c r="A27" s="5" t="s">
        <v>77</v>
      </c>
      <c r="B27" s="5" t="s">
        <v>577</v>
      </c>
      <c r="C27" s="5" t="s">
        <v>10</v>
      </c>
      <c r="D27" s="6">
        <v>105334</v>
      </c>
      <c r="E27" s="5" t="s">
        <v>79</v>
      </c>
      <c r="F27" s="8">
        <f>Wieden!H7</f>
        <v>2250</v>
      </c>
      <c r="G27" s="8"/>
      <c r="H27" s="5">
        <v>1</v>
      </c>
      <c r="I27" s="9">
        <f t="shared" si="0"/>
        <v>2250</v>
      </c>
      <c r="K27" s="5"/>
    </row>
    <row r="28" spans="1:11" x14ac:dyDescent="0.3">
      <c r="A28" s="5" t="s">
        <v>80</v>
      </c>
      <c r="B28" s="5" t="s">
        <v>578</v>
      </c>
      <c r="C28" s="5" t="s">
        <v>10</v>
      </c>
      <c r="D28" s="6">
        <v>105334</v>
      </c>
      <c r="E28" s="5" t="s">
        <v>584</v>
      </c>
      <c r="F28" s="8">
        <f>IJsselhof!H15</f>
        <v>1500</v>
      </c>
      <c r="G28" s="8">
        <f>IJsselhof!I15</f>
        <v>2700</v>
      </c>
      <c r="H28" s="5">
        <v>1</v>
      </c>
      <c r="I28" s="9">
        <f t="shared" si="0"/>
        <v>1500</v>
      </c>
      <c r="K28" s="5"/>
    </row>
    <row r="29" spans="1:11" x14ac:dyDescent="0.3">
      <c r="A29" s="14" t="s">
        <v>558</v>
      </c>
      <c r="B29" s="5"/>
      <c r="C29" s="5"/>
      <c r="D29" s="6"/>
      <c r="E29" s="5"/>
      <c r="F29" s="6"/>
      <c r="G29" s="6"/>
      <c r="H29" s="5"/>
      <c r="I29" s="5"/>
      <c r="K29" s="5"/>
    </row>
    <row r="30" spans="1:11" x14ac:dyDescent="0.3">
      <c r="A30" s="5"/>
      <c r="B30" s="5"/>
      <c r="C30" s="5"/>
      <c r="D30" s="6"/>
      <c r="E30" s="5"/>
      <c r="F30" s="6"/>
      <c r="G30" s="6"/>
      <c r="H30" s="5"/>
      <c r="I30" s="5"/>
      <c r="K30" s="5"/>
    </row>
    <row r="31" spans="1:11" x14ac:dyDescent="0.3">
      <c r="A31" s="10" t="s">
        <v>81</v>
      </c>
      <c r="B31" s="10"/>
      <c r="C31" s="10"/>
      <c r="D31" s="11"/>
      <c r="E31" s="10"/>
      <c r="F31" s="13">
        <f>SUM(F2:F29)</f>
        <v>474745</v>
      </c>
      <c r="G31" s="13">
        <f>SUM(G2:G28)</f>
        <v>140510</v>
      </c>
      <c r="H31" s="10">
        <f>SUM(H2:H28)</f>
        <v>51</v>
      </c>
      <c r="I31" s="15">
        <f>F31/H31</f>
        <v>9308.7254901960787</v>
      </c>
      <c r="K31" s="5"/>
    </row>
    <row r="32" spans="1:11" x14ac:dyDescent="0.3">
      <c r="A32" s="5"/>
      <c r="B32" s="5"/>
      <c r="C32" s="5"/>
      <c r="D32" s="6"/>
      <c r="E32" s="5"/>
      <c r="F32" s="7"/>
      <c r="G32" s="6"/>
      <c r="H32" s="6"/>
      <c r="I32" s="5"/>
      <c r="J32" s="5"/>
      <c r="K32" s="5"/>
    </row>
    <row r="33" spans="1:11" x14ac:dyDescent="0.3">
      <c r="A33" s="5" t="s">
        <v>82</v>
      </c>
      <c r="B33" s="5"/>
      <c r="C33" s="5"/>
      <c r="D33" s="6"/>
      <c r="E33" s="5"/>
      <c r="F33" s="7"/>
      <c r="G33" s="6"/>
      <c r="H33" s="6"/>
      <c r="I33" s="5"/>
      <c r="J33" s="5"/>
      <c r="K33" s="5"/>
    </row>
    <row r="34" spans="1:11" x14ac:dyDescent="0.3">
      <c r="A34" s="5"/>
      <c r="B34" s="5"/>
      <c r="C34" s="5"/>
      <c r="D34" s="6"/>
      <c r="E34" s="5"/>
      <c r="F34" s="7"/>
      <c r="G34" s="6"/>
      <c r="H34" s="6"/>
      <c r="I34" s="5"/>
      <c r="J34" s="5"/>
      <c r="K34" s="5"/>
    </row>
    <row r="35" spans="1:11" x14ac:dyDescent="0.3">
      <c r="A35" s="5" t="s">
        <v>83</v>
      </c>
      <c r="B35" s="5"/>
      <c r="C35" s="5"/>
      <c r="D35" s="6"/>
      <c r="E35" s="5"/>
      <c r="F35" s="7"/>
      <c r="G35" s="6"/>
      <c r="H35" s="6"/>
      <c r="I35" s="5"/>
      <c r="J35" s="5"/>
      <c r="K35" s="5"/>
    </row>
    <row r="36" spans="1:11" x14ac:dyDescent="0.3">
      <c r="A36" s="5"/>
      <c r="B36" s="5"/>
      <c r="C36" s="5"/>
      <c r="D36" s="6"/>
      <c r="E36" s="5"/>
      <c r="F36" s="7"/>
      <c r="G36" s="6"/>
      <c r="H36" s="6"/>
      <c r="I36" s="5"/>
      <c r="J36" s="5"/>
      <c r="K36" s="5"/>
    </row>
    <row r="37" spans="1:11" x14ac:dyDescent="0.3">
      <c r="A37" s="5"/>
      <c r="B37" s="5"/>
      <c r="C37" s="5"/>
      <c r="D37" s="6"/>
      <c r="E37" s="5"/>
      <c r="F37" s="7"/>
    </row>
    <row r="38" spans="1:11" x14ac:dyDescent="0.3">
      <c r="A38" s="5"/>
      <c r="B38" s="5"/>
      <c r="C38" s="5"/>
      <c r="D38" s="6"/>
      <c r="E38" s="5"/>
      <c r="F38"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36"/>
  <sheetViews>
    <sheetView topLeftCell="A7" workbookViewId="0">
      <selection activeCell="A28" sqref="A28"/>
    </sheetView>
  </sheetViews>
  <sheetFormatPr defaultRowHeight="14.4" x14ac:dyDescent="0.3"/>
  <cols>
    <col min="1" max="1" width="48" style="5" bestFit="1" customWidth="1"/>
    <col min="2" max="2" width="24" style="5" bestFit="1" customWidth="1"/>
    <col min="3" max="3" width="26.5546875" style="5" bestFit="1" customWidth="1"/>
    <col min="4" max="4" width="12.109375" style="7" bestFit="1" customWidth="1"/>
    <col min="5" max="5" width="11.33203125" style="5" customWidth="1"/>
    <col min="6" max="6" width="11.88671875" style="5" bestFit="1" customWidth="1"/>
    <col min="7" max="7" width="30.5546875" style="5" bestFit="1" customWidth="1"/>
    <col min="8" max="9" width="16.109375" style="5" bestFit="1" customWidth="1"/>
    <col min="10" max="10" width="15.44140625" style="5" bestFit="1" customWidth="1"/>
    <col min="11" max="12" width="9.109375" style="5"/>
  </cols>
  <sheetData>
    <row r="1" spans="1:10" x14ac:dyDescent="0.3">
      <c r="A1" s="10" t="s">
        <v>84</v>
      </c>
      <c r="B1" s="10"/>
      <c r="C1" s="10"/>
      <c r="D1" s="12"/>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94</v>
      </c>
      <c r="B3" s="5" t="s">
        <v>95</v>
      </c>
      <c r="C3" s="5">
        <v>100815</v>
      </c>
      <c r="D3" s="5">
        <v>16</v>
      </c>
      <c r="E3" s="5" t="s">
        <v>96</v>
      </c>
      <c r="F3" s="5" t="s">
        <v>97</v>
      </c>
      <c r="G3" s="5" t="s">
        <v>98</v>
      </c>
      <c r="H3" s="9"/>
      <c r="I3" s="9"/>
    </row>
    <row r="4" spans="1:10" x14ac:dyDescent="0.3">
      <c r="A4" s="5" t="s">
        <v>99</v>
      </c>
      <c r="B4" s="5" t="s">
        <v>100</v>
      </c>
      <c r="C4" s="5">
        <v>472340</v>
      </c>
      <c r="D4" s="5">
        <v>120</v>
      </c>
      <c r="E4" s="5" t="s">
        <v>96</v>
      </c>
      <c r="F4" s="5" t="s">
        <v>97</v>
      </c>
      <c r="G4" s="5" t="s">
        <v>98</v>
      </c>
      <c r="H4" s="9"/>
      <c r="I4" s="9"/>
    </row>
    <row r="5" spans="1:10" x14ac:dyDescent="0.3">
      <c r="A5" s="5" t="s">
        <v>101</v>
      </c>
      <c r="B5" s="5" t="s">
        <v>100</v>
      </c>
      <c r="C5" s="5">
        <v>472341</v>
      </c>
      <c r="D5" s="5">
        <v>30</v>
      </c>
      <c r="E5" s="5" t="s">
        <v>96</v>
      </c>
      <c r="F5" s="5" t="s">
        <v>97</v>
      </c>
      <c r="G5" s="5" t="s">
        <v>98</v>
      </c>
      <c r="H5" s="9"/>
      <c r="I5" s="9"/>
    </row>
    <row r="6" spans="1:10" x14ac:dyDescent="0.3">
      <c r="A6" s="5" t="s">
        <v>102</v>
      </c>
      <c r="B6" s="5" t="s">
        <v>100</v>
      </c>
      <c r="C6" s="5">
        <v>471400</v>
      </c>
      <c r="D6" s="5">
        <v>82</v>
      </c>
      <c r="E6" s="5" t="s">
        <v>96</v>
      </c>
      <c r="F6" s="5" t="s">
        <v>97</v>
      </c>
      <c r="G6" s="5" t="s">
        <v>98</v>
      </c>
      <c r="H6" s="9">
        <f>D6*125</f>
        <v>10250</v>
      </c>
      <c r="I6" s="9"/>
    </row>
    <row r="7" spans="1:10" x14ac:dyDescent="0.3">
      <c r="A7" s="5" t="s">
        <v>103</v>
      </c>
      <c r="B7" s="5" t="s">
        <v>104</v>
      </c>
      <c r="C7" s="5">
        <v>471391</v>
      </c>
      <c r="D7" s="5">
        <v>54</v>
      </c>
      <c r="E7" s="5" t="s">
        <v>96</v>
      </c>
      <c r="F7" s="5" t="s">
        <v>97</v>
      </c>
      <c r="G7" s="5" t="s">
        <v>98</v>
      </c>
      <c r="H7" s="9">
        <f>D7*125</f>
        <v>6750</v>
      </c>
      <c r="I7" s="9"/>
    </row>
    <row r="8" spans="1:10" x14ac:dyDescent="0.3">
      <c r="A8" s="5" t="s">
        <v>105</v>
      </c>
      <c r="B8" s="5" t="s">
        <v>104</v>
      </c>
      <c r="C8" s="5">
        <v>472440</v>
      </c>
      <c r="D8" s="5">
        <v>10</v>
      </c>
      <c r="E8" s="5" t="s">
        <v>96</v>
      </c>
      <c r="F8" s="5" t="s">
        <v>97</v>
      </c>
      <c r="G8" s="5" t="s">
        <v>98</v>
      </c>
      <c r="H8" s="9"/>
      <c r="I8" s="9"/>
    </row>
    <row r="9" spans="1:10" x14ac:dyDescent="0.3">
      <c r="A9" s="5" t="s">
        <v>106</v>
      </c>
      <c r="B9" s="5" t="s">
        <v>107</v>
      </c>
      <c r="C9" s="5">
        <v>473141</v>
      </c>
      <c r="D9" s="5">
        <v>4</v>
      </c>
      <c r="E9" s="5" t="s">
        <v>96</v>
      </c>
      <c r="F9" s="5" t="s">
        <v>97</v>
      </c>
      <c r="G9" s="5" t="s">
        <v>98</v>
      </c>
      <c r="H9" s="9"/>
      <c r="I9" s="9"/>
    </row>
    <row r="10" spans="1:10" x14ac:dyDescent="0.3">
      <c r="A10" s="5" t="s">
        <v>108</v>
      </c>
      <c r="B10" s="5" t="s">
        <v>104</v>
      </c>
      <c r="C10" s="5">
        <v>181180</v>
      </c>
      <c r="D10" s="5">
        <v>10</v>
      </c>
      <c r="E10" s="5" t="s">
        <v>96</v>
      </c>
      <c r="F10" s="5" t="s">
        <v>97</v>
      </c>
      <c r="G10" s="5" t="s">
        <v>98</v>
      </c>
      <c r="H10" s="9"/>
      <c r="I10" s="9"/>
    </row>
    <row r="11" spans="1:10" x14ac:dyDescent="0.3">
      <c r="A11" s="5" t="s">
        <v>109</v>
      </c>
      <c r="B11" s="5" t="s">
        <v>110</v>
      </c>
      <c r="C11" s="5">
        <v>181903</v>
      </c>
      <c r="D11" s="5">
        <v>3</v>
      </c>
      <c r="E11" s="5" t="s">
        <v>96</v>
      </c>
      <c r="F11" s="5" t="s">
        <v>97</v>
      </c>
      <c r="G11" s="5" t="s">
        <v>98</v>
      </c>
      <c r="H11" s="9">
        <f>D11*480</f>
        <v>1440</v>
      </c>
      <c r="I11" s="9"/>
    </row>
    <row r="12" spans="1:10" x14ac:dyDescent="0.3">
      <c r="A12" s="5" t="s">
        <v>111</v>
      </c>
      <c r="B12" s="5" t="s">
        <v>110</v>
      </c>
      <c r="C12" s="5">
        <v>181902</v>
      </c>
      <c r="D12" s="5">
        <v>7</v>
      </c>
      <c r="E12" s="5" t="s">
        <v>96</v>
      </c>
      <c r="F12" s="5" t="s">
        <v>97</v>
      </c>
      <c r="G12" s="5" t="s">
        <v>98</v>
      </c>
      <c r="H12" s="9">
        <f>D12*750</f>
        <v>5250</v>
      </c>
      <c r="I12" s="9"/>
    </row>
    <row r="13" spans="1:10" x14ac:dyDescent="0.3">
      <c r="A13" s="5" t="s">
        <v>112</v>
      </c>
      <c r="B13" s="5" t="s">
        <v>113</v>
      </c>
      <c r="C13" s="5">
        <v>600416</v>
      </c>
      <c r="D13" s="5">
        <v>6</v>
      </c>
      <c r="E13" s="5" t="s">
        <v>96</v>
      </c>
      <c r="F13" s="5" t="s">
        <v>97</v>
      </c>
      <c r="G13" s="5" t="s">
        <v>98</v>
      </c>
      <c r="H13" s="9"/>
      <c r="I13" s="9"/>
    </row>
    <row r="14" spans="1:10" x14ac:dyDescent="0.3">
      <c r="A14" s="5" t="s">
        <v>114</v>
      </c>
      <c r="B14" s="5" t="s">
        <v>115</v>
      </c>
      <c r="C14" s="5">
        <v>367581</v>
      </c>
      <c r="D14" s="5">
        <v>6</v>
      </c>
      <c r="E14" s="5" t="s">
        <v>96</v>
      </c>
      <c r="F14" s="5" t="s">
        <v>97</v>
      </c>
      <c r="G14" s="5" t="s">
        <v>98</v>
      </c>
      <c r="H14" s="9"/>
      <c r="I14" s="9"/>
    </row>
    <row r="15" spans="1:10" x14ac:dyDescent="0.3">
      <c r="A15" s="5" t="s">
        <v>116</v>
      </c>
      <c r="B15" s="5" t="s">
        <v>113</v>
      </c>
      <c r="C15" s="5">
        <v>124818</v>
      </c>
      <c r="D15" s="5">
        <v>13</v>
      </c>
      <c r="E15" s="5" t="s">
        <v>96</v>
      </c>
      <c r="F15" s="5" t="s">
        <v>97</v>
      </c>
      <c r="G15" s="5" t="s">
        <v>98</v>
      </c>
      <c r="H15" s="9"/>
      <c r="I15" s="9"/>
    </row>
    <row r="16" spans="1:10" x14ac:dyDescent="0.3">
      <c r="A16" s="5" t="s">
        <v>117</v>
      </c>
      <c r="B16" s="5" t="s">
        <v>118</v>
      </c>
      <c r="C16" s="5">
        <v>181151</v>
      </c>
      <c r="D16" s="5">
        <v>5</v>
      </c>
      <c r="E16" s="5" t="s">
        <v>96</v>
      </c>
      <c r="F16" s="5" t="s">
        <v>97</v>
      </c>
      <c r="G16" s="5" t="s">
        <v>98</v>
      </c>
      <c r="H16" s="9"/>
      <c r="I16" s="9">
        <f>D16*100</f>
        <v>500</v>
      </c>
    </row>
    <row r="17" spans="1:9" x14ac:dyDescent="0.3">
      <c r="A17" s="5" t="s">
        <v>119</v>
      </c>
      <c r="B17" s="5" t="s">
        <v>118</v>
      </c>
      <c r="C17" s="5">
        <v>181328</v>
      </c>
      <c r="D17" s="5">
        <v>10</v>
      </c>
      <c r="E17" s="5" t="s">
        <v>96</v>
      </c>
      <c r="F17" s="5" t="s">
        <v>97</v>
      </c>
      <c r="G17" s="5" t="s">
        <v>98</v>
      </c>
      <c r="H17" s="9"/>
      <c r="I17" s="9">
        <f>D17*100</f>
        <v>1000</v>
      </c>
    </row>
    <row r="18" spans="1:9" x14ac:dyDescent="0.3">
      <c r="A18" s="5" t="s">
        <v>120</v>
      </c>
      <c r="B18" s="5" t="s">
        <v>121</v>
      </c>
      <c r="C18" s="5">
        <v>181319</v>
      </c>
      <c r="D18" s="5">
        <v>23</v>
      </c>
      <c r="E18" s="5" t="s">
        <v>96</v>
      </c>
      <c r="F18" s="5" t="s">
        <v>97</v>
      </c>
      <c r="G18" s="5" t="s">
        <v>98</v>
      </c>
      <c r="H18" s="9"/>
      <c r="I18" s="9">
        <f t="shared" ref="I18:I31" si="0">D18*75</f>
        <v>1725</v>
      </c>
    </row>
    <row r="19" spans="1:9" x14ac:dyDescent="0.3">
      <c r="A19" s="5" t="s">
        <v>122</v>
      </c>
      <c r="B19" s="5" t="s">
        <v>121</v>
      </c>
      <c r="C19" s="5">
        <v>181315</v>
      </c>
      <c r="D19" s="5">
        <v>13</v>
      </c>
      <c r="E19" s="5" t="s">
        <v>96</v>
      </c>
      <c r="F19" s="5" t="s">
        <v>97</v>
      </c>
      <c r="G19" s="5" t="s">
        <v>98</v>
      </c>
      <c r="H19" s="9"/>
      <c r="I19" s="9">
        <f t="shared" si="0"/>
        <v>975</v>
      </c>
    </row>
    <row r="20" spans="1:9" x14ac:dyDescent="0.3">
      <c r="A20" s="5" t="s">
        <v>123</v>
      </c>
      <c r="B20" s="5" t="s">
        <v>121</v>
      </c>
      <c r="C20" s="5">
        <v>181320</v>
      </c>
      <c r="D20" s="5">
        <v>3</v>
      </c>
      <c r="E20" s="5" t="s">
        <v>96</v>
      </c>
      <c r="F20" s="5" t="s">
        <v>97</v>
      </c>
      <c r="G20" s="5" t="s">
        <v>98</v>
      </c>
      <c r="H20" s="9"/>
      <c r="I20" s="9">
        <f t="shared" si="0"/>
        <v>225</v>
      </c>
    </row>
    <row r="21" spans="1:9" x14ac:dyDescent="0.3">
      <c r="A21" s="5" t="s">
        <v>124</v>
      </c>
      <c r="B21" s="5" t="s">
        <v>121</v>
      </c>
      <c r="C21" s="5">
        <v>181338</v>
      </c>
      <c r="D21" s="5">
        <v>2</v>
      </c>
      <c r="E21" s="5" t="s">
        <v>96</v>
      </c>
      <c r="F21" s="5" t="s">
        <v>97</v>
      </c>
      <c r="G21" s="5" t="s">
        <v>98</v>
      </c>
      <c r="H21" s="9"/>
      <c r="I21" s="9">
        <f t="shared" si="0"/>
        <v>150</v>
      </c>
    </row>
    <row r="22" spans="1:9" x14ac:dyDescent="0.3">
      <c r="A22" s="5" t="s">
        <v>125</v>
      </c>
      <c r="B22" s="5" t="s">
        <v>121</v>
      </c>
      <c r="C22" s="5">
        <v>181323</v>
      </c>
      <c r="D22" s="5">
        <v>13</v>
      </c>
      <c r="E22" s="5" t="s">
        <v>96</v>
      </c>
      <c r="F22" s="5" t="s">
        <v>97</v>
      </c>
      <c r="G22" s="5" t="s">
        <v>98</v>
      </c>
      <c r="H22" s="9"/>
      <c r="I22" s="9">
        <f t="shared" si="0"/>
        <v>975</v>
      </c>
    </row>
    <row r="23" spans="1:9" x14ac:dyDescent="0.3">
      <c r="A23" s="5" t="s">
        <v>126</v>
      </c>
      <c r="B23" s="5" t="s">
        <v>121</v>
      </c>
      <c r="C23" s="5">
        <v>181313</v>
      </c>
      <c r="D23" s="5">
        <v>26</v>
      </c>
      <c r="E23" s="5" t="s">
        <v>96</v>
      </c>
      <c r="F23" s="5" t="s">
        <v>97</v>
      </c>
      <c r="G23" s="5" t="s">
        <v>98</v>
      </c>
      <c r="H23" s="9"/>
      <c r="I23" s="9">
        <f t="shared" si="0"/>
        <v>1950</v>
      </c>
    </row>
    <row r="24" spans="1:9" x14ac:dyDescent="0.3">
      <c r="A24" s="5" t="s">
        <v>127</v>
      </c>
      <c r="B24" s="5" t="s">
        <v>121</v>
      </c>
      <c r="C24" s="5">
        <v>181341</v>
      </c>
      <c r="D24" s="5">
        <v>6</v>
      </c>
      <c r="E24" s="5" t="s">
        <v>96</v>
      </c>
      <c r="F24" s="5" t="s">
        <v>97</v>
      </c>
      <c r="G24" s="5" t="s">
        <v>98</v>
      </c>
      <c r="H24" s="9"/>
      <c r="I24" s="9">
        <f t="shared" si="0"/>
        <v>450</v>
      </c>
    </row>
    <row r="25" spans="1:9" x14ac:dyDescent="0.3">
      <c r="A25" s="5" t="s">
        <v>128</v>
      </c>
      <c r="B25" s="5" t="s">
        <v>121</v>
      </c>
      <c r="C25" s="5">
        <v>181321</v>
      </c>
      <c r="D25" s="5">
        <v>10</v>
      </c>
      <c r="E25" s="5" t="s">
        <v>96</v>
      </c>
      <c r="F25" s="5" t="s">
        <v>97</v>
      </c>
      <c r="G25" s="5" t="s">
        <v>98</v>
      </c>
      <c r="H25" s="9"/>
      <c r="I25" s="9">
        <f t="shared" si="0"/>
        <v>750</v>
      </c>
    </row>
    <row r="26" spans="1:9" x14ac:dyDescent="0.3">
      <c r="A26" s="5" t="s">
        <v>129</v>
      </c>
      <c r="B26" s="5" t="s">
        <v>121</v>
      </c>
      <c r="C26" s="5">
        <v>181318</v>
      </c>
      <c r="D26" s="5">
        <v>15</v>
      </c>
      <c r="E26" s="5" t="s">
        <v>96</v>
      </c>
      <c r="F26" s="5" t="s">
        <v>97</v>
      </c>
      <c r="G26" s="5" t="s">
        <v>98</v>
      </c>
      <c r="H26" s="9"/>
      <c r="I26" s="9">
        <f t="shared" si="0"/>
        <v>1125</v>
      </c>
    </row>
    <row r="27" spans="1:9" x14ac:dyDescent="0.3">
      <c r="A27" s="5" t="s">
        <v>130</v>
      </c>
      <c r="B27" s="5" t="s">
        <v>121</v>
      </c>
      <c r="C27" s="5">
        <v>181314</v>
      </c>
      <c r="D27" s="5">
        <v>23</v>
      </c>
      <c r="E27" s="5" t="s">
        <v>96</v>
      </c>
      <c r="F27" s="5" t="s">
        <v>97</v>
      </c>
      <c r="G27" s="5" t="s">
        <v>98</v>
      </c>
      <c r="H27" s="9"/>
      <c r="I27" s="9">
        <f t="shared" si="0"/>
        <v>1725</v>
      </c>
    </row>
    <row r="28" spans="1:9" x14ac:dyDescent="0.3">
      <c r="A28" s="5" t="s">
        <v>131</v>
      </c>
      <c r="B28" s="5" t="s">
        <v>121</v>
      </c>
      <c r="C28" s="5">
        <v>181317</v>
      </c>
      <c r="D28" s="5">
        <v>25</v>
      </c>
      <c r="E28" s="5" t="s">
        <v>96</v>
      </c>
      <c r="F28" s="5" t="s">
        <v>97</v>
      </c>
      <c r="G28" s="5" t="s">
        <v>98</v>
      </c>
      <c r="H28" s="9"/>
      <c r="I28" s="9">
        <f t="shared" si="0"/>
        <v>1875</v>
      </c>
    </row>
    <row r="29" spans="1:9" x14ac:dyDescent="0.3">
      <c r="A29" s="5" t="s">
        <v>132</v>
      </c>
      <c r="B29" s="5" t="s">
        <v>121</v>
      </c>
      <c r="C29" s="5">
        <v>181316</v>
      </c>
      <c r="D29" s="5">
        <v>9</v>
      </c>
      <c r="E29" s="5" t="s">
        <v>96</v>
      </c>
      <c r="F29" s="5" t="s">
        <v>97</v>
      </c>
      <c r="G29" s="5" t="s">
        <v>98</v>
      </c>
      <c r="H29" s="9"/>
      <c r="I29" s="9">
        <f t="shared" si="0"/>
        <v>675</v>
      </c>
    </row>
    <row r="30" spans="1:9" x14ac:dyDescent="0.3">
      <c r="A30" s="5" t="s">
        <v>133</v>
      </c>
      <c r="B30" s="5" t="s">
        <v>121</v>
      </c>
      <c r="C30" s="5">
        <v>181343</v>
      </c>
      <c r="D30" s="5">
        <v>10</v>
      </c>
      <c r="E30" s="5" t="s">
        <v>96</v>
      </c>
      <c r="F30" s="5" t="s">
        <v>97</v>
      </c>
      <c r="G30" s="5" t="s">
        <v>98</v>
      </c>
      <c r="H30" s="9"/>
      <c r="I30" s="9">
        <f t="shared" si="0"/>
        <v>750</v>
      </c>
    </row>
    <row r="31" spans="1:9" x14ac:dyDescent="0.3">
      <c r="A31" s="5" t="s">
        <v>134</v>
      </c>
      <c r="B31" s="5" t="s">
        <v>121</v>
      </c>
      <c r="C31" s="5">
        <v>181322</v>
      </c>
      <c r="D31" s="5">
        <v>3</v>
      </c>
      <c r="E31" s="5" t="s">
        <v>96</v>
      </c>
      <c r="F31" s="5" t="s">
        <v>97</v>
      </c>
      <c r="G31" s="5" t="s">
        <v>98</v>
      </c>
      <c r="H31" s="9"/>
      <c r="I31" s="9">
        <f t="shared" si="0"/>
        <v>225</v>
      </c>
    </row>
    <row r="32" spans="1:9" x14ac:dyDescent="0.3">
      <c r="A32" s="5" t="s">
        <v>135</v>
      </c>
      <c r="B32" s="5" t="s">
        <v>136</v>
      </c>
      <c r="C32" s="5">
        <v>158824</v>
      </c>
      <c r="D32" s="5">
        <v>1</v>
      </c>
      <c r="E32" s="5" t="s">
        <v>96</v>
      </c>
      <c r="F32" s="5" t="s">
        <v>97</v>
      </c>
      <c r="G32" s="5" t="s">
        <v>98</v>
      </c>
      <c r="H32" s="9"/>
      <c r="I32" s="9"/>
    </row>
    <row r="33" spans="1:10" x14ac:dyDescent="0.3">
      <c r="A33" s="5" t="s">
        <v>137</v>
      </c>
      <c r="B33" s="5" t="s">
        <v>138</v>
      </c>
      <c r="C33" s="5">
        <v>255144</v>
      </c>
      <c r="D33" s="5">
        <v>1</v>
      </c>
      <c r="E33" s="5" t="s">
        <v>96</v>
      </c>
      <c r="F33" s="5" t="s">
        <v>97</v>
      </c>
      <c r="G33" s="5" t="s">
        <v>98</v>
      </c>
      <c r="H33" s="9"/>
      <c r="I33" s="9"/>
    </row>
    <row r="34" spans="1:10" x14ac:dyDescent="0.3">
      <c r="A34" s="5" t="s">
        <v>139</v>
      </c>
      <c r="B34" s="5" t="s">
        <v>138</v>
      </c>
      <c r="C34" s="5">
        <v>255145</v>
      </c>
      <c r="D34" s="5">
        <v>3</v>
      </c>
      <c r="E34" s="5" t="s">
        <v>96</v>
      </c>
      <c r="F34" s="5" t="s">
        <v>97</v>
      </c>
      <c r="G34" s="5" t="s">
        <v>98</v>
      </c>
      <c r="H34" s="9"/>
      <c r="I34" s="9"/>
    </row>
    <row r="35" spans="1:10" x14ac:dyDescent="0.3">
      <c r="A35" s="10" t="s">
        <v>140</v>
      </c>
      <c r="B35" s="10"/>
      <c r="C35" s="10"/>
      <c r="D35" s="10">
        <f>SUM(D3:D34)</f>
        <v>562</v>
      </c>
      <c r="E35" s="10"/>
      <c r="F35" s="10"/>
      <c r="G35" s="10"/>
      <c r="H35" s="15">
        <f>SUM(H6:H13)</f>
        <v>23690</v>
      </c>
      <c r="I35" s="15">
        <f>SUM(I16:I34)</f>
        <v>15075</v>
      </c>
    </row>
    <row r="36" spans="1:10" x14ac:dyDescent="0.3">
      <c r="I36" s="9"/>
      <c r="J36" s="9"/>
    </row>
    <row r="37" spans="1:10" x14ac:dyDescent="0.3">
      <c r="A37" s="10" t="s">
        <v>84</v>
      </c>
      <c r="I37" s="9"/>
      <c r="J37" s="9"/>
    </row>
    <row r="38" spans="1:10" x14ac:dyDescent="0.3">
      <c r="A38" s="5" t="s">
        <v>94</v>
      </c>
      <c r="B38" s="5" t="s">
        <v>95</v>
      </c>
      <c r="C38" s="5">
        <v>100815</v>
      </c>
      <c r="D38" s="5">
        <v>40</v>
      </c>
      <c r="E38" s="5" t="s">
        <v>96</v>
      </c>
      <c r="F38" s="5" t="s">
        <v>97</v>
      </c>
      <c r="G38" s="5" t="s">
        <v>141</v>
      </c>
      <c r="H38" s="9"/>
      <c r="I38" s="9"/>
    </row>
    <row r="39" spans="1:10" x14ac:dyDescent="0.3">
      <c r="A39" s="5" t="s">
        <v>99</v>
      </c>
      <c r="B39" s="5" t="s">
        <v>100</v>
      </c>
      <c r="C39" s="5">
        <v>472340</v>
      </c>
      <c r="D39" s="5">
        <v>20</v>
      </c>
      <c r="E39" s="5" t="s">
        <v>96</v>
      </c>
      <c r="F39" s="5" t="s">
        <v>97</v>
      </c>
      <c r="G39" s="5" t="s">
        <v>141</v>
      </c>
      <c r="H39" s="9"/>
      <c r="I39" s="9"/>
    </row>
    <row r="40" spans="1:10" x14ac:dyDescent="0.3">
      <c r="A40" s="5" t="s">
        <v>142</v>
      </c>
      <c r="B40" s="5" t="s">
        <v>143</v>
      </c>
      <c r="C40" s="5">
        <v>100799</v>
      </c>
      <c r="D40" s="5">
        <v>1</v>
      </c>
      <c r="E40" s="5" t="s">
        <v>96</v>
      </c>
      <c r="F40" s="5" t="s">
        <v>97</v>
      </c>
      <c r="G40" s="5" t="s">
        <v>141</v>
      </c>
      <c r="H40" s="9"/>
      <c r="I40" s="9"/>
    </row>
    <row r="41" spans="1:10" x14ac:dyDescent="0.3">
      <c r="A41" s="5" t="s">
        <v>103</v>
      </c>
      <c r="B41" s="5" t="s">
        <v>104</v>
      </c>
      <c r="C41" s="5">
        <v>471391</v>
      </c>
      <c r="D41" s="5">
        <v>559</v>
      </c>
      <c r="E41" s="5" t="s">
        <v>96</v>
      </c>
      <c r="F41" s="5" t="s">
        <v>97</v>
      </c>
      <c r="G41" s="5" t="s">
        <v>141</v>
      </c>
      <c r="H41" s="9">
        <f>D41*125</f>
        <v>69875</v>
      </c>
      <c r="I41" s="9"/>
    </row>
    <row r="42" spans="1:10" x14ac:dyDescent="0.3">
      <c r="A42" s="5" t="s">
        <v>144</v>
      </c>
      <c r="B42" s="5" t="s">
        <v>100</v>
      </c>
      <c r="C42" s="5">
        <v>471330</v>
      </c>
      <c r="D42" s="5">
        <v>33</v>
      </c>
      <c r="E42" s="5" t="s">
        <v>96</v>
      </c>
      <c r="F42" s="5" t="s">
        <v>97</v>
      </c>
      <c r="G42" s="5" t="s">
        <v>141</v>
      </c>
      <c r="H42" s="9">
        <f>D42*160</f>
        <v>5280</v>
      </c>
      <c r="I42" s="9"/>
    </row>
    <row r="43" spans="1:10" x14ac:dyDescent="0.3">
      <c r="A43" s="5" t="s">
        <v>145</v>
      </c>
      <c r="B43" s="5" t="s">
        <v>146</v>
      </c>
      <c r="C43" s="5">
        <v>403458</v>
      </c>
      <c r="D43" s="5">
        <v>32</v>
      </c>
      <c r="E43" s="5" t="s">
        <v>96</v>
      </c>
      <c r="F43" s="5" t="s">
        <v>97</v>
      </c>
      <c r="G43" s="5" t="s">
        <v>141</v>
      </c>
      <c r="H43" s="9"/>
      <c r="I43" s="9"/>
    </row>
    <row r="44" spans="1:10" x14ac:dyDescent="0.3">
      <c r="A44" s="5" t="s">
        <v>147</v>
      </c>
      <c r="B44" s="5" t="s">
        <v>146</v>
      </c>
      <c r="C44" s="5">
        <v>296822</v>
      </c>
      <c r="D44" s="5">
        <v>1</v>
      </c>
      <c r="E44" s="5" t="s">
        <v>96</v>
      </c>
      <c r="F44" s="5" t="s">
        <v>97</v>
      </c>
      <c r="G44" s="5" t="s">
        <v>141</v>
      </c>
      <c r="H44" s="9"/>
      <c r="I44" s="9"/>
    </row>
    <row r="45" spans="1:10" x14ac:dyDescent="0.3">
      <c r="A45" s="5" t="s">
        <v>106</v>
      </c>
      <c r="B45" s="5" t="s">
        <v>107</v>
      </c>
      <c r="C45" s="5">
        <v>473141</v>
      </c>
      <c r="D45" s="5">
        <v>12</v>
      </c>
      <c r="E45" s="5" t="s">
        <v>96</v>
      </c>
      <c r="F45" s="5" t="s">
        <v>97</v>
      </c>
      <c r="G45" s="5" t="s">
        <v>141</v>
      </c>
      <c r="H45" s="9"/>
      <c r="I45" s="9"/>
    </row>
    <row r="46" spans="1:10" x14ac:dyDescent="0.3">
      <c r="A46" s="5" t="s">
        <v>148</v>
      </c>
      <c r="B46" s="5" t="s">
        <v>95</v>
      </c>
      <c r="C46" s="5">
        <v>473079</v>
      </c>
      <c r="D46" s="5">
        <v>2</v>
      </c>
      <c r="E46" s="5" t="s">
        <v>96</v>
      </c>
      <c r="F46" s="5" t="s">
        <v>97</v>
      </c>
      <c r="G46" s="5" t="s">
        <v>141</v>
      </c>
      <c r="H46" s="9"/>
      <c r="I46" s="9"/>
    </row>
    <row r="47" spans="1:10" x14ac:dyDescent="0.3">
      <c r="A47" s="5" t="s">
        <v>149</v>
      </c>
      <c r="B47" s="5" t="s">
        <v>104</v>
      </c>
      <c r="C47" s="5">
        <v>182006</v>
      </c>
      <c r="D47" s="5">
        <v>53</v>
      </c>
      <c r="E47" s="5" t="s">
        <v>96</v>
      </c>
      <c r="F47" s="5" t="s">
        <v>97</v>
      </c>
      <c r="G47" s="5" t="s">
        <v>141</v>
      </c>
      <c r="H47" s="9"/>
      <c r="I47" s="9"/>
    </row>
    <row r="48" spans="1:10" x14ac:dyDescent="0.3">
      <c r="A48" s="5" t="s">
        <v>108</v>
      </c>
      <c r="B48" s="5" t="s">
        <v>104</v>
      </c>
      <c r="C48" s="5">
        <v>181180</v>
      </c>
      <c r="D48" s="5">
        <v>441</v>
      </c>
      <c r="E48" s="5" t="s">
        <v>96</v>
      </c>
      <c r="F48" s="5" t="s">
        <v>97</v>
      </c>
      <c r="G48" s="5" t="s">
        <v>141</v>
      </c>
      <c r="H48" s="9"/>
      <c r="I48" s="9"/>
    </row>
    <row r="49" spans="1:9" x14ac:dyDescent="0.3">
      <c r="A49" s="5" t="s">
        <v>111</v>
      </c>
      <c r="B49" s="5" t="s">
        <v>110</v>
      </c>
      <c r="C49" s="5">
        <v>181902</v>
      </c>
      <c r="D49" s="5">
        <v>14</v>
      </c>
      <c r="E49" s="5" t="s">
        <v>96</v>
      </c>
      <c r="F49" s="5" t="s">
        <v>97</v>
      </c>
      <c r="G49" s="5" t="s">
        <v>141</v>
      </c>
      <c r="H49" s="9">
        <f>D49*750</f>
        <v>10500</v>
      </c>
      <c r="I49" s="9"/>
    </row>
    <row r="50" spans="1:9" x14ac:dyDescent="0.3">
      <c r="A50" s="5" t="s">
        <v>150</v>
      </c>
      <c r="B50" s="5" t="s">
        <v>151</v>
      </c>
      <c r="C50" s="5">
        <v>601999</v>
      </c>
      <c r="D50" s="5">
        <v>2</v>
      </c>
      <c r="E50" s="5" t="s">
        <v>96</v>
      </c>
      <c r="F50" s="5" t="s">
        <v>97</v>
      </c>
      <c r="G50" s="5" t="s">
        <v>141</v>
      </c>
      <c r="H50" s="9"/>
      <c r="I50" s="9"/>
    </row>
    <row r="51" spans="1:9" x14ac:dyDescent="0.3">
      <c r="A51" s="5" t="s">
        <v>112</v>
      </c>
      <c r="B51" s="5" t="s">
        <v>113</v>
      </c>
      <c r="C51" s="5">
        <v>600416</v>
      </c>
      <c r="D51" s="5">
        <v>12</v>
      </c>
      <c r="E51" s="5" t="s">
        <v>96</v>
      </c>
      <c r="F51" s="5" t="s">
        <v>97</v>
      </c>
      <c r="G51" s="5" t="s">
        <v>141</v>
      </c>
      <c r="H51" s="9"/>
      <c r="I51" s="9"/>
    </row>
    <row r="52" spans="1:9" x14ac:dyDescent="0.3">
      <c r="A52" s="5" t="s">
        <v>114</v>
      </c>
      <c r="B52" s="5" t="s">
        <v>115</v>
      </c>
      <c r="C52" s="5">
        <v>367581</v>
      </c>
      <c r="D52" s="5">
        <v>15</v>
      </c>
      <c r="E52" s="5" t="s">
        <v>96</v>
      </c>
      <c r="F52" s="5" t="s">
        <v>97</v>
      </c>
      <c r="G52" s="5" t="s">
        <v>141</v>
      </c>
      <c r="H52" s="9"/>
      <c r="I52" s="9"/>
    </row>
    <row r="53" spans="1:9" x14ac:dyDescent="0.3">
      <c r="A53" s="5" t="s">
        <v>117</v>
      </c>
      <c r="B53" s="5" t="s">
        <v>118</v>
      </c>
      <c r="C53" s="5">
        <v>181151</v>
      </c>
      <c r="D53" s="5">
        <v>24</v>
      </c>
      <c r="E53" s="5" t="s">
        <v>96</v>
      </c>
      <c r="F53" s="5" t="s">
        <v>97</v>
      </c>
      <c r="G53" s="5" t="s">
        <v>141</v>
      </c>
      <c r="H53" s="9"/>
      <c r="I53" s="9">
        <f>D53*100</f>
        <v>2400</v>
      </c>
    </row>
    <row r="54" spans="1:9" x14ac:dyDescent="0.3">
      <c r="A54" s="5" t="s">
        <v>119</v>
      </c>
      <c r="B54" s="5" t="s">
        <v>118</v>
      </c>
      <c r="C54" s="5">
        <v>181328</v>
      </c>
      <c r="D54" s="5">
        <v>30</v>
      </c>
      <c r="E54" s="5" t="s">
        <v>96</v>
      </c>
      <c r="F54" s="5" t="s">
        <v>97</v>
      </c>
      <c r="G54" s="5" t="s">
        <v>141</v>
      </c>
      <c r="H54" s="9"/>
      <c r="I54" s="9">
        <f>D54*100</f>
        <v>3000</v>
      </c>
    </row>
    <row r="55" spans="1:9" x14ac:dyDescent="0.3">
      <c r="A55" s="5" t="s">
        <v>120</v>
      </c>
      <c r="B55" s="5" t="s">
        <v>121</v>
      </c>
      <c r="C55" s="5">
        <v>181319</v>
      </c>
      <c r="D55" s="5">
        <v>31</v>
      </c>
      <c r="E55" s="5" t="s">
        <v>96</v>
      </c>
      <c r="F55" s="5" t="s">
        <v>97</v>
      </c>
      <c r="G55" s="5" t="s">
        <v>141</v>
      </c>
      <c r="H55" s="9"/>
      <c r="I55" s="9">
        <f>D55*100</f>
        <v>3100</v>
      </c>
    </row>
    <row r="56" spans="1:9" x14ac:dyDescent="0.3">
      <c r="A56" s="5" t="s">
        <v>122</v>
      </c>
      <c r="B56" s="5" t="s">
        <v>121</v>
      </c>
      <c r="C56" s="5">
        <v>181315</v>
      </c>
      <c r="D56" s="5">
        <v>38</v>
      </c>
      <c r="E56" s="5" t="s">
        <v>96</v>
      </c>
      <c r="F56" s="5" t="s">
        <v>97</v>
      </c>
      <c r="G56" s="5" t="s">
        <v>141</v>
      </c>
      <c r="H56" s="9"/>
      <c r="I56" s="9">
        <f t="shared" ref="I56:I64" si="1">D56*75</f>
        <v>2850</v>
      </c>
    </row>
    <row r="57" spans="1:9" x14ac:dyDescent="0.3">
      <c r="A57" s="5" t="s">
        <v>152</v>
      </c>
      <c r="B57" s="5" t="s">
        <v>121</v>
      </c>
      <c r="C57" s="5">
        <v>181324</v>
      </c>
      <c r="D57" s="5">
        <v>33</v>
      </c>
      <c r="E57" s="5" t="s">
        <v>96</v>
      </c>
      <c r="F57" s="5" t="s">
        <v>97</v>
      </c>
      <c r="G57" s="5" t="s">
        <v>141</v>
      </c>
      <c r="H57" s="9"/>
      <c r="I57" s="9">
        <f t="shared" si="1"/>
        <v>2475</v>
      </c>
    </row>
    <row r="58" spans="1:9" x14ac:dyDescent="0.3">
      <c r="A58" s="5" t="s">
        <v>126</v>
      </c>
      <c r="B58" s="5" t="s">
        <v>121</v>
      </c>
      <c r="C58" s="5">
        <v>181313</v>
      </c>
      <c r="D58" s="5">
        <v>40</v>
      </c>
      <c r="E58" s="5" t="s">
        <v>96</v>
      </c>
      <c r="F58" s="5" t="s">
        <v>97</v>
      </c>
      <c r="G58" s="5" t="s">
        <v>141</v>
      </c>
      <c r="H58" s="9"/>
      <c r="I58" s="9">
        <f t="shared" si="1"/>
        <v>3000</v>
      </c>
    </row>
    <row r="59" spans="1:9" x14ac:dyDescent="0.3">
      <c r="A59" s="5" t="s">
        <v>128</v>
      </c>
      <c r="B59" s="5" t="s">
        <v>121</v>
      </c>
      <c r="C59" s="5">
        <v>181321</v>
      </c>
      <c r="D59" s="5">
        <v>26</v>
      </c>
      <c r="E59" s="5" t="s">
        <v>96</v>
      </c>
      <c r="F59" s="5" t="s">
        <v>97</v>
      </c>
      <c r="G59" s="5" t="s">
        <v>141</v>
      </c>
      <c r="H59" s="9"/>
      <c r="I59" s="9">
        <f t="shared" si="1"/>
        <v>1950</v>
      </c>
    </row>
    <row r="60" spans="1:9" x14ac:dyDescent="0.3">
      <c r="A60" s="5" t="s">
        <v>153</v>
      </c>
      <c r="B60" s="5" t="s">
        <v>121</v>
      </c>
      <c r="C60" s="5">
        <v>181336</v>
      </c>
      <c r="D60" s="5">
        <v>40</v>
      </c>
      <c r="E60" s="5" t="s">
        <v>96</v>
      </c>
      <c r="F60" s="5" t="s">
        <v>97</v>
      </c>
      <c r="G60" s="5" t="s">
        <v>141</v>
      </c>
      <c r="H60" s="9"/>
      <c r="I60" s="9">
        <f t="shared" si="1"/>
        <v>3000</v>
      </c>
    </row>
    <row r="61" spans="1:9" x14ac:dyDescent="0.3">
      <c r="A61" s="5" t="s">
        <v>129</v>
      </c>
      <c r="B61" s="5" t="s">
        <v>121</v>
      </c>
      <c r="C61" s="5">
        <v>181318</v>
      </c>
      <c r="D61" s="5">
        <v>37</v>
      </c>
      <c r="E61" s="5" t="s">
        <v>96</v>
      </c>
      <c r="F61" s="5" t="s">
        <v>97</v>
      </c>
      <c r="G61" s="5" t="s">
        <v>141</v>
      </c>
      <c r="H61" s="9"/>
      <c r="I61" s="9">
        <f t="shared" si="1"/>
        <v>2775</v>
      </c>
    </row>
    <row r="62" spans="1:9" x14ac:dyDescent="0.3">
      <c r="A62" s="5" t="s">
        <v>130</v>
      </c>
      <c r="B62" s="5" t="s">
        <v>121</v>
      </c>
      <c r="C62" s="5">
        <v>181314</v>
      </c>
      <c r="D62" s="5">
        <v>39</v>
      </c>
      <c r="E62" s="5" t="s">
        <v>96</v>
      </c>
      <c r="F62" s="5" t="s">
        <v>97</v>
      </c>
      <c r="G62" s="5" t="s">
        <v>141</v>
      </c>
      <c r="H62" s="9"/>
      <c r="I62" s="9">
        <f t="shared" si="1"/>
        <v>2925</v>
      </c>
    </row>
    <row r="63" spans="1:9" x14ac:dyDescent="0.3">
      <c r="A63" s="5" t="s">
        <v>131</v>
      </c>
      <c r="B63" s="5" t="s">
        <v>121</v>
      </c>
      <c r="C63" s="5">
        <v>181317</v>
      </c>
      <c r="D63" s="5">
        <v>46</v>
      </c>
      <c r="E63" s="5" t="s">
        <v>96</v>
      </c>
      <c r="F63" s="5" t="s">
        <v>97</v>
      </c>
      <c r="G63" s="5" t="s">
        <v>141</v>
      </c>
      <c r="H63" s="9"/>
      <c r="I63" s="9">
        <f t="shared" si="1"/>
        <v>3450</v>
      </c>
    </row>
    <row r="64" spans="1:9" x14ac:dyDescent="0.3">
      <c r="A64" s="5" t="s">
        <v>133</v>
      </c>
      <c r="B64" s="5" t="s">
        <v>121</v>
      </c>
      <c r="C64" s="5">
        <v>181343</v>
      </c>
      <c r="D64" s="5">
        <v>40</v>
      </c>
      <c r="E64" s="5" t="s">
        <v>96</v>
      </c>
      <c r="F64" s="5" t="s">
        <v>97</v>
      </c>
      <c r="G64" s="5" t="s">
        <v>141</v>
      </c>
      <c r="H64" s="9"/>
      <c r="I64" s="9">
        <f t="shared" si="1"/>
        <v>3000</v>
      </c>
    </row>
    <row r="65" spans="1:10" x14ac:dyDescent="0.3">
      <c r="A65" s="5" t="s">
        <v>154</v>
      </c>
      <c r="B65" s="5" t="s">
        <v>118</v>
      </c>
      <c r="C65" s="5">
        <v>181331</v>
      </c>
      <c r="D65" s="5">
        <v>1</v>
      </c>
      <c r="E65" s="5" t="s">
        <v>96</v>
      </c>
      <c r="F65" s="5" t="s">
        <v>97</v>
      </c>
      <c r="G65" s="5" t="s">
        <v>141</v>
      </c>
      <c r="H65" s="9"/>
      <c r="I65" s="9">
        <f>D65*100</f>
        <v>100</v>
      </c>
    </row>
    <row r="66" spans="1:10" x14ac:dyDescent="0.3">
      <c r="A66" s="5" t="s">
        <v>155</v>
      </c>
      <c r="B66" s="5" t="s">
        <v>156</v>
      </c>
      <c r="C66" s="5">
        <v>471276</v>
      </c>
      <c r="D66" s="5">
        <v>3</v>
      </c>
      <c r="E66" s="5" t="s">
        <v>96</v>
      </c>
      <c r="F66" s="5" t="s">
        <v>97</v>
      </c>
      <c r="G66" s="5" t="s">
        <v>141</v>
      </c>
      <c r="H66" s="9"/>
      <c r="I66" s="9"/>
    </row>
    <row r="67" spans="1:10" x14ac:dyDescent="0.3">
      <c r="A67" s="5" t="s">
        <v>135</v>
      </c>
      <c r="B67" s="5" t="s">
        <v>136</v>
      </c>
      <c r="C67" s="5">
        <v>158824</v>
      </c>
      <c r="D67" s="5">
        <v>2</v>
      </c>
      <c r="E67" s="5" t="s">
        <v>96</v>
      </c>
      <c r="F67" s="5" t="s">
        <v>97</v>
      </c>
      <c r="G67" s="5" t="s">
        <v>141</v>
      </c>
      <c r="H67" s="9"/>
      <c r="I67" s="9"/>
    </row>
    <row r="68" spans="1:10" x14ac:dyDescent="0.3">
      <c r="A68" s="5" t="s">
        <v>157</v>
      </c>
      <c r="B68" s="5" t="s">
        <v>158</v>
      </c>
      <c r="C68" s="5">
        <v>100660</v>
      </c>
      <c r="D68" s="5">
        <v>1</v>
      </c>
      <c r="E68" s="5" t="s">
        <v>96</v>
      </c>
      <c r="F68" s="5" t="s">
        <v>97</v>
      </c>
      <c r="G68" s="5" t="s">
        <v>141</v>
      </c>
      <c r="H68" s="9"/>
      <c r="I68" s="9">
        <f>D68*120</f>
        <v>120</v>
      </c>
    </row>
    <row r="69" spans="1:10" x14ac:dyDescent="0.3">
      <c r="A69" s="5" t="s">
        <v>159</v>
      </c>
      <c r="B69" s="5" t="s">
        <v>160</v>
      </c>
      <c r="C69" s="5">
        <v>472868</v>
      </c>
      <c r="D69" s="5">
        <v>7</v>
      </c>
      <c r="E69" s="5" t="s">
        <v>96</v>
      </c>
      <c r="F69" s="5" t="s">
        <v>11</v>
      </c>
      <c r="G69" s="5" t="s">
        <v>161</v>
      </c>
      <c r="H69" s="9"/>
      <c r="I69" s="9">
        <f>D69*120</f>
        <v>840</v>
      </c>
    </row>
    <row r="70" spans="1:10" x14ac:dyDescent="0.3">
      <c r="A70" s="10" t="s">
        <v>162</v>
      </c>
      <c r="B70" s="10"/>
      <c r="C70" s="10"/>
      <c r="D70" s="10">
        <f>SUM(D38:D69)</f>
        <v>1675</v>
      </c>
      <c r="H70" s="15">
        <f>SUM(H41:H49)</f>
        <v>85655</v>
      </c>
      <c r="I70" s="15">
        <f>SUM(I53:I69)</f>
        <v>34985</v>
      </c>
    </row>
    <row r="71" spans="1:10" x14ac:dyDescent="0.3">
      <c r="I71" s="9"/>
      <c r="J71" s="9"/>
    </row>
    <row r="72" spans="1:10" x14ac:dyDescent="0.3">
      <c r="A72" s="10" t="s">
        <v>84</v>
      </c>
      <c r="I72" s="9"/>
      <c r="J72" s="9"/>
    </row>
    <row r="73" spans="1:10" x14ac:dyDescent="0.3">
      <c r="A73" s="5" t="s">
        <v>94</v>
      </c>
      <c r="B73" s="5" t="s">
        <v>95</v>
      </c>
      <c r="C73" s="5">
        <v>100815</v>
      </c>
      <c r="D73" s="5">
        <v>3</v>
      </c>
      <c r="E73" s="5" t="s">
        <v>96</v>
      </c>
      <c r="F73" s="5" t="s">
        <v>11</v>
      </c>
      <c r="G73" s="5" t="s">
        <v>163</v>
      </c>
      <c r="H73" s="9"/>
      <c r="I73" s="9"/>
    </row>
    <row r="74" spans="1:10" x14ac:dyDescent="0.3">
      <c r="A74" s="5" t="s">
        <v>99</v>
      </c>
      <c r="B74" s="5" t="s">
        <v>100</v>
      </c>
      <c r="C74" s="5">
        <v>472340</v>
      </c>
      <c r="D74" s="5">
        <v>60</v>
      </c>
      <c r="E74" s="5" t="s">
        <v>96</v>
      </c>
      <c r="F74" s="5" t="s">
        <v>11</v>
      </c>
      <c r="G74" s="5" t="s">
        <v>163</v>
      </c>
      <c r="H74" s="9"/>
      <c r="I74" s="9"/>
    </row>
    <row r="75" spans="1:10" x14ac:dyDescent="0.3">
      <c r="A75" s="5" t="s">
        <v>103</v>
      </c>
      <c r="B75" s="5" t="s">
        <v>104</v>
      </c>
      <c r="C75" s="5">
        <v>471391</v>
      </c>
      <c r="D75" s="5">
        <v>72</v>
      </c>
      <c r="E75" s="5" t="s">
        <v>96</v>
      </c>
      <c r="F75" s="5" t="s">
        <v>11</v>
      </c>
      <c r="G75" s="5" t="s">
        <v>163</v>
      </c>
      <c r="H75" s="9">
        <f>D75*125</f>
        <v>9000</v>
      </c>
      <c r="I75" s="9"/>
    </row>
    <row r="76" spans="1:10" x14ac:dyDescent="0.3">
      <c r="A76" s="5" t="s">
        <v>164</v>
      </c>
      <c r="B76" s="5" t="s">
        <v>104</v>
      </c>
      <c r="C76" s="5">
        <v>472197</v>
      </c>
      <c r="D76" s="5">
        <v>6</v>
      </c>
      <c r="E76" s="5" t="s">
        <v>96</v>
      </c>
      <c r="F76" s="5" t="s">
        <v>11</v>
      </c>
      <c r="G76" s="5" t="s">
        <v>163</v>
      </c>
      <c r="H76" s="9">
        <f>D76*125</f>
        <v>750</v>
      </c>
      <c r="I76" s="9"/>
    </row>
    <row r="77" spans="1:10" x14ac:dyDescent="0.3">
      <c r="A77" s="5" t="s">
        <v>165</v>
      </c>
      <c r="B77" s="5" t="s">
        <v>166</v>
      </c>
      <c r="C77" s="5">
        <v>422112</v>
      </c>
      <c r="D77" s="5">
        <v>6</v>
      </c>
      <c r="E77" s="5" t="s">
        <v>96</v>
      </c>
      <c r="F77" s="5" t="s">
        <v>11</v>
      </c>
      <c r="G77" s="5" t="s">
        <v>163</v>
      </c>
      <c r="H77" s="9">
        <f>D77*750</f>
        <v>4500</v>
      </c>
      <c r="I77" s="9"/>
    </row>
    <row r="78" spans="1:10" x14ac:dyDescent="0.3">
      <c r="A78" s="5" t="s">
        <v>167</v>
      </c>
      <c r="B78" s="5" t="s">
        <v>151</v>
      </c>
      <c r="C78" s="5">
        <v>473143</v>
      </c>
      <c r="D78" s="5">
        <v>1</v>
      </c>
      <c r="E78" s="5" t="s">
        <v>96</v>
      </c>
      <c r="F78" s="5" t="s">
        <v>11</v>
      </c>
      <c r="G78" s="5" t="s">
        <v>163</v>
      </c>
      <c r="H78" s="9"/>
      <c r="I78" s="9"/>
    </row>
    <row r="79" spans="1:10" x14ac:dyDescent="0.3">
      <c r="A79" s="5" t="s">
        <v>112</v>
      </c>
      <c r="B79" s="5" t="s">
        <v>113</v>
      </c>
      <c r="C79" s="5">
        <v>600416</v>
      </c>
      <c r="D79" s="5">
        <v>2</v>
      </c>
      <c r="E79" s="5" t="s">
        <v>96</v>
      </c>
      <c r="F79" s="5" t="s">
        <v>11</v>
      </c>
      <c r="G79" s="5" t="s">
        <v>163</v>
      </c>
      <c r="H79" s="9"/>
      <c r="I79" s="9"/>
    </row>
    <row r="80" spans="1:10" x14ac:dyDescent="0.3">
      <c r="A80" s="5" t="s">
        <v>114</v>
      </c>
      <c r="B80" s="5" t="s">
        <v>115</v>
      </c>
      <c r="C80" s="5">
        <v>367581</v>
      </c>
      <c r="D80" s="5">
        <v>3</v>
      </c>
      <c r="E80" s="5" t="s">
        <v>96</v>
      </c>
      <c r="F80" s="5" t="s">
        <v>11</v>
      </c>
      <c r="G80" s="5" t="s">
        <v>163</v>
      </c>
      <c r="H80" s="9"/>
      <c r="I80" s="9"/>
    </row>
    <row r="81" spans="1:9" x14ac:dyDescent="0.3">
      <c r="A81" s="5" t="s">
        <v>116</v>
      </c>
      <c r="B81" s="5" t="s">
        <v>113</v>
      </c>
      <c r="C81" s="5">
        <v>124818</v>
      </c>
      <c r="D81" s="5">
        <v>2</v>
      </c>
      <c r="E81" s="5" t="s">
        <v>96</v>
      </c>
      <c r="F81" s="5" t="s">
        <v>11</v>
      </c>
      <c r="G81" s="5" t="s">
        <v>163</v>
      </c>
      <c r="H81" s="9"/>
      <c r="I81" s="9"/>
    </row>
    <row r="82" spans="1:9" x14ac:dyDescent="0.3">
      <c r="A82" s="5" t="s">
        <v>117</v>
      </c>
      <c r="B82" s="5" t="s">
        <v>118</v>
      </c>
      <c r="C82" s="5">
        <v>181151</v>
      </c>
      <c r="D82" s="5">
        <v>1</v>
      </c>
      <c r="E82" s="5" t="s">
        <v>96</v>
      </c>
      <c r="F82" s="5" t="s">
        <v>11</v>
      </c>
      <c r="G82" s="5" t="s">
        <v>163</v>
      </c>
      <c r="H82" s="9"/>
      <c r="I82" s="9">
        <f>D82*100</f>
        <v>100</v>
      </c>
    </row>
    <row r="83" spans="1:9" x14ac:dyDescent="0.3">
      <c r="A83" s="5" t="s">
        <v>119</v>
      </c>
      <c r="B83" s="5" t="s">
        <v>118</v>
      </c>
      <c r="C83" s="5">
        <v>181328</v>
      </c>
      <c r="D83" s="5">
        <v>2</v>
      </c>
      <c r="E83" s="5" t="s">
        <v>96</v>
      </c>
      <c r="F83" s="5" t="s">
        <v>11</v>
      </c>
      <c r="G83" s="5" t="s">
        <v>163</v>
      </c>
      <c r="H83" s="9"/>
      <c r="I83" s="9">
        <f>D83*100</f>
        <v>200</v>
      </c>
    </row>
    <row r="84" spans="1:9" x14ac:dyDescent="0.3">
      <c r="A84" s="5" t="s">
        <v>120</v>
      </c>
      <c r="B84" s="5" t="s">
        <v>121</v>
      </c>
      <c r="C84" s="5">
        <v>181319</v>
      </c>
      <c r="D84" s="5">
        <v>4</v>
      </c>
      <c r="E84" s="5" t="s">
        <v>96</v>
      </c>
      <c r="F84" s="5" t="s">
        <v>11</v>
      </c>
      <c r="G84" s="5" t="s">
        <v>163</v>
      </c>
      <c r="H84" s="9"/>
      <c r="I84" s="9">
        <f t="shared" ref="I84:I92" si="2">D84*75</f>
        <v>300</v>
      </c>
    </row>
    <row r="85" spans="1:9" x14ac:dyDescent="0.3">
      <c r="A85" s="5" t="s">
        <v>122</v>
      </c>
      <c r="B85" s="5" t="s">
        <v>121</v>
      </c>
      <c r="C85" s="5">
        <v>181315</v>
      </c>
      <c r="D85" s="5">
        <v>4</v>
      </c>
      <c r="E85" s="5" t="s">
        <v>96</v>
      </c>
      <c r="F85" s="5" t="s">
        <v>11</v>
      </c>
      <c r="G85" s="5" t="s">
        <v>163</v>
      </c>
      <c r="H85" s="9"/>
      <c r="I85" s="9">
        <f t="shared" si="2"/>
        <v>300</v>
      </c>
    </row>
    <row r="86" spans="1:9" x14ac:dyDescent="0.3">
      <c r="A86" s="5" t="s">
        <v>124</v>
      </c>
      <c r="B86" s="5" t="s">
        <v>121</v>
      </c>
      <c r="C86" s="5">
        <v>181338</v>
      </c>
      <c r="D86" s="5">
        <v>1</v>
      </c>
      <c r="E86" s="5" t="s">
        <v>96</v>
      </c>
      <c r="F86" s="5" t="s">
        <v>11</v>
      </c>
      <c r="G86" s="5" t="s">
        <v>163</v>
      </c>
      <c r="H86" s="9"/>
      <c r="I86" s="9">
        <f t="shared" si="2"/>
        <v>75</v>
      </c>
    </row>
    <row r="87" spans="1:9" x14ac:dyDescent="0.3">
      <c r="A87" s="5" t="s">
        <v>126</v>
      </c>
      <c r="B87" s="5" t="s">
        <v>121</v>
      </c>
      <c r="C87" s="5">
        <v>181313</v>
      </c>
      <c r="D87" s="5">
        <v>11</v>
      </c>
      <c r="E87" s="5" t="s">
        <v>96</v>
      </c>
      <c r="F87" s="5" t="s">
        <v>11</v>
      </c>
      <c r="G87" s="5" t="s">
        <v>163</v>
      </c>
      <c r="H87" s="9"/>
      <c r="I87" s="9">
        <f t="shared" si="2"/>
        <v>825</v>
      </c>
    </row>
    <row r="88" spans="1:9" x14ac:dyDescent="0.3">
      <c r="A88" s="5" t="s">
        <v>128</v>
      </c>
      <c r="B88" s="5" t="s">
        <v>121</v>
      </c>
      <c r="C88" s="5">
        <v>181321</v>
      </c>
      <c r="D88" s="5">
        <v>3</v>
      </c>
      <c r="E88" s="5" t="s">
        <v>96</v>
      </c>
      <c r="F88" s="5" t="s">
        <v>11</v>
      </c>
      <c r="G88" s="5" t="s">
        <v>163</v>
      </c>
      <c r="H88" s="9"/>
      <c r="I88" s="9">
        <f t="shared" si="2"/>
        <v>225</v>
      </c>
    </row>
    <row r="89" spans="1:9" x14ac:dyDescent="0.3">
      <c r="A89" s="5" t="s">
        <v>130</v>
      </c>
      <c r="B89" s="5" t="s">
        <v>121</v>
      </c>
      <c r="C89" s="5">
        <v>181314</v>
      </c>
      <c r="D89" s="5">
        <v>7</v>
      </c>
      <c r="E89" s="5" t="s">
        <v>96</v>
      </c>
      <c r="F89" s="5" t="s">
        <v>11</v>
      </c>
      <c r="G89" s="5" t="s">
        <v>163</v>
      </c>
      <c r="H89" s="9"/>
      <c r="I89" s="9">
        <f t="shared" si="2"/>
        <v>525</v>
      </c>
    </row>
    <row r="90" spans="1:9" x14ac:dyDescent="0.3">
      <c r="A90" s="5" t="s">
        <v>131</v>
      </c>
      <c r="B90" s="5" t="s">
        <v>121</v>
      </c>
      <c r="C90" s="5">
        <v>181317</v>
      </c>
      <c r="D90" s="5">
        <v>7</v>
      </c>
      <c r="E90" s="5" t="s">
        <v>96</v>
      </c>
      <c r="F90" s="5" t="s">
        <v>11</v>
      </c>
      <c r="G90" s="5" t="s">
        <v>163</v>
      </c>
      <c r="H90" s="9"/>
      <c r="I90" s="9">
        <f t="shared" si="2"/>
        <v>525</v>
      </c>
    </row>
    <row r="91" spans="1:9" x14ac:dyDescent="0.3">
      <c r="A91" s="5" t="s">
        <v>132</v>
      </c>
      <c r="B91" s="5" t="s">
        <v>121</v>
      </c>
      <c r="C91" s="5">
        <v>181316</v>
      </c>
      <c r="D91" s="5">
        <v>4</v>
      </c>
      <c r="E91" s="5" t="s">
        <v>96</v>
      </c>
      <c r="F91" s="5" t="s">
        <v>11</v>
      </c>
      <c r="G91" s="5" t="s">
        <v>163</v>
      </c>
      <c r="H91" s="9"/>
      <c r="I91" s="9">
        <f t="shared" si="2"/>
        <v>300</v>
      </c>
    </row>
    <row r="92" spans="1:9" x14ac:dyDescent="0.3">
      <c r="A92" s="5" t="s">
        <v>133</v>
      </c>
      <c r="B92" s="5" t="s">
        <v>121</v>
      </c>
      <c r="C92" s="5">
        <v>181343</v>
      </c>
      <c r="D92" s="5">
        <v>2</v>
      </c>
      <c r="E92" s="5" t="s">
        <v>96</v>
      </c>
      <c r="F92" s="5" t="s">
        <v>11</v>
      </c>
      <c r="G92" s="5" t="s">
        <v>163</v>
      </c>
      <c r="H92" s="9"/>
      <c r="I92" s="9">
        <f t="shared" si="2"/>
        <v>150</v>
      </c>
    </row>
    <row r="93" spans="1:9" x14ac:dyDescent="0.3">
      <c r="A93" s="5" t="s">
        <v>157</v>
      </c>
      <c r="B93" s="5" t="s">
        <v>158</v>
      </c>
      <c r="C93" s="5">
        <v>100660</v>
      </c>
      <c r="D93" s="5">
        <v>1</v>
      </c>
      <c r="E93" s="5" t="s">
        <v>96</v>
      </c>
      <c r="F93" s="5" t="s">
        <v>11</v>
      </c>
      <c r="G93" s="5" t="s">
        <v>163</v>
      </c>
      <c r="H93" s="9"/>
      <c r="I93" s="9">
        <f>D93*120</f>
        <v>120</v>
      </c>
    </row>
    <row r="94" spans="1:9" x14ac:dyDescent="0.3">
      <c r="A94" s="5" t="s">
        <v>139</v>
      </c>
      <c r="B94" s="5" t="s">
        <v>138</v>
      </c>
      <c r="C94" s="5">
        <v>255145</v>
      </c>
      <c r="D94" s="5">
        <v>1</v>
      </c>
      <c r="E94" s="5" t="s">
        <v>96</v>
      </c>
      <c r="F94" s="5" t="s">
        <v>11</v>
      </c>
      <c r="G94" s="5" t="s">
        <v>163</v>
      </c>
      <c r="H94" s="9"/>
      <c r="I94" s="9"/>
    </row>
    <row r="95" spans="1:9" x14ac:dyDescent="0.3">
      <c r="A95" s="5" t="s">
        <v>159</v>
      </c>
      <c r="B95" s="5" t="s">
        <v>160</v>
      </c>
      <c r="C95" s="5">
        <v>472868</v>
      </c>
      <c r="D95" s="5">
        <v>1</v>
      </c>
      <c r="E95" s="5" t="s">
        <v>96</v>
      </c>
      <c r="F95" s="5" t="s">
        <v>11</v>
      </c>
      <c r="G95" s="5" t="s">
        <v>163</v>
      </c>
      <c r="H95" s="9"/>
      <c r="I95" s="9">
        <f>D95*120</f>
        <v>120</v>
      </c>
    </row>
    <row r="96" spans="1:9" x14ac:dyDescent="0.3">
      <c r="A96" s="5" t="s">
        <v>155</v>
      </c>
      <c r="B96" s="5" t="s">
        <v>156</v>
      </c>
      <c r="C96" s="5">
        <v>471276</v>
      </c>
      <c r="D96" s="5">
        <v>2</v>
      </c>
      <c r="E96" s="5" t="s">
        <v>96</v>
      </c>
      <c r="F96" s="5" t="s">
        <v>11</v>
      </c>
      <c r="G96" s="5" t="s">
        <v>163</v>
      </c>
      <c r="H96" s="9"/>
      <c r="I96" s="9"/>
    </row>
    <row r="97" spans="1:10" x14ac:dyDescent="0.3">
      <c r="A97" s="10" t="s">
        <v>168</v>
      </c>
      <c r="B97" s="10"/>
      <c r="C97" s="10"/>
      <c r="D97" s="10">
        <f>SUM(D73:D96)</f>
        <v>206</v>
      </c>
      <c r="H97" s="15">
        <f>SUM(H75:H94)</f>
        <v>14250</v>
      </c>
      <c r="I97" s="15">
        <f>SUM(I82:I95)</f>
        <v>3765</v>
      </c>
    </row>
    <row r="98" spans="1:10" x14ac:dyDescent="0.3">
      <c r="I98" s="9"/>
      <c r="J98" s="9"/>
    </row>
    <row r="99" spans="1:10" x14ac:dyDescent="0.3">
      <c r="A99" s="10" t="s">
        <v>169</v>
      </c>
      <c r="B99" s="10"/>
      <c r="C99" s="10"/>
      <c r="D99" s="12"/>
      <c r="I99" s="9"/>
      <c r="J99" s="9"/>
    </row>
    <row r="100" spans="1:10" x14ac:dyDescent="0.3">
      <c r="I100" s="9"/>
      <c r="J100" s="9"/>
    </row>
    <row r="101" spans="1:10" x14ac:dyDescent="0.3">
      <c r="A101" s="10" t="s">
        <v>170</v>
      </c>
      <c r="B101" s="10"/>
      <c r="C101" s="10"/>
      <c r="D101" s="12"/>
      <c r="E101" s="10"/>
      <c r="F101" s="10"/>
      <c r="G101" s="10"/>
      <c r="H101" s="10"/>
      <c r="I101" s="9"/>
      <c r="J101" s="9"/>
    </row>
    <row r="102" spans="1:10" x14ac:dyDescent="0.3">
      <c r="A102" s="10" t="s">
        <v>171</v>
      </c>
      <c r="B102" s="10" t="s">
        <v>85</v>
      </c>
      <c r="C102" s="12" t="s">
        <v>172</v>
      </c>
      <c r="D102" s="5"/>
      <c r="E102" s="10" t="s">
        <v>173</v>
      </c>
      <c r="F102" s="10" t="s">
        <v>174</v>
      </c>
      <c r="G102" s="11" t="s">
        <v>175</v>
      </c>
      <c r="H102" s="11" t="s">
        <v>176</v>
      </c>
      <c r="I102" s="9"/>
    </row>
    <row r="103" spans="1:10" x14ac:dyDescent="0.3">
      <c r="A103" s="19" t="s">
        <v>177</v>
      </c>
      <c r="B103" s="5" t="s">
        <v>178</v>
      </c>
      <c r="C103" s="16" t="s">
        <v>179</v>
      </c>
      <c r="D103" s="5" t="s">
        <v>180</v>
      </c>
      <c r="E103" s="6">
        <v>106682</v>
      </c>
      <c r="F103" s="5" t="s">
        <v>9</v>
      </c>
      <c r="G103" s="17">
        <v>44958</v>
      </c>
      <c r="H103" s="17">
        <v>46784</v>
      </c>
      <c r="I103" s="5" t="s">
        <v>181</v>
      </c>
    </row>
    <row r="104" spans="1:10" x14ac:dyDescent="0.3">
      <c r="A104" s="5" t="s">
        <v>182</v>
      </c>
      <c r="B104" s="5" t="s">
        <v>183</v>
      </c>
      <c r="C104" s="16" t="s">
        <v>184</v>
      </c>
      <c r="D104" s="5" t="s">
        <v>180</v>
      </c>
      <c r="E104" s="6">
        <v>106682</v>
      </c>
      <c r="F104" s="5" t="s">
        <v>9</v>
      </c>
      <c r="G104" s="17">
        <v>44690</v>
      </c>
      <c r="H104" s="17">
        <v>46515</v>
      </c>
      <c r="I104" s="5" t="s">
        <v>185</v>
      </c>
    </row>
    <row r="105" spans="1:10" x14ac:dyDescent="0.3">
      <c r="A105" s="5" t="s">
        <v>186</v>
      </c>
      <c r="B105" s="5" t="s">
        <v>187</v>
      </c>
      <c r="C105" s="16" t="s">
        <v>188</v>
      </c>
      <c r="D105" s="5" t="s">
        <v>180</v>
      </c>
      <c r="E105" s="6">
        <v>106682</v>
      </c>
      <c r="F105" s="5" t="s">
        <v>189</v>
      </c>
      <c r="G105" s="17">
        <v>44690</v>
      </c>
      <c r="H105" s="17">
        <v>46515</v>
      </c>
      <c r="I105" s="5" t="s">
        <v>190</v>
      </c>
    </row>
    <row r="106" spans="1:10" x14ac:dyDescent="0.3">
      <c r="A106" s="5" t="s">
        <v>191</v>
      </c>
      <c r="B106" s="5" t="s">
        <v>187</v>
      </c>
      <c r="C106" s="16" t="s">
        <v>192</v>
      </c>
      <c r="D106" s="5" t="s">
        <v>180</v>
      </c>
      <c r="E106" s="6">
        <v>106682</v>
      </c>
      <c r="F106" s="5" t="s">
        <v>189</v>
      </c>
      <c r="G106" s="17">
        <v>45071</v>
      </c>
      <c r="H106" s="17">
        <v>46897</v>
      </c>
      <c r="I106" s="5" t="s">
        <v>190</v>
      </c>
    </row>
    <row r="107" spans="1:10" x14ac:dyDescent="0.3">
      <c r="A107" s="5" t="s">
        <v>193</v>
      </c>
      <c r="B107" s="5" t="s">
        <v>187</v>
      </c>
      <c r="C107" s="16" t="s">
        <v>194</v>
      </c>
      <c r="D107" s="5" t="s">
        <v>180</v>
      </c>
      <c r="E107" s="6">
        <v>106682</v>
      </c>
      <c r="F107" s="5" t="s">
        <v>189</v>
      </c>
      <c r="G107" s="17">
        <v>45071</v>
      </c>
      <c r="H107" s="17">
        <v>46897</v>
      </c>
      <c r="I107" s="5" t="s">
        <v>190</v>
      </c>
    </row>
    <row r="108" spans="1:10" x14ac:dyDescent="0.3">
      <c r="A108" s="5" t="s">
        <v>195</v>
      </c>
      <c r="B108" s="5" t="s">
        <v>196</v>
      </c>
      <c r="C108" s="16" t="s">
        <v>197</v>
      </c>
      <c r="D108" s="5" t="s">
        <v>180</v>
      </c>
      <c r="E108" s="6">
        <v>106682</v>
      </c>
      <c r="F108" s="5" t="s">
        <v>189</v>
      </c>
      <c r="G108" s="17">
        <v>44347</v>
      </c>
      <c r="H108" s="17">
        <v>46172</v>
      </c>
      <c r="I108" s="5" t="s">
        <v>190</v>
      </c>
    </row>
    <row r="109" spans="1:10" x14ac:dyDescent="0.3">
      <c r="A109" s="5" t="s">
        <v>198</v>
      </c>
      <c r="B109" s="5" t="s">
        <v>199</v>
      </c>
      <c r="C109" s="16">
        <v>93112069</v>
      </c>
      <c r="D109" s="5" t="s">
        <v>180</v>
      </c>
      <c r="E109" s="6">
        <v>106682</v>
      </c>
      <c r="F109" s="5" t="s">
        <v>189</v>
      </c>
      <c r="G109" s="17">
        <v>43831</v>
      </c>
      <c r="H109" s="17">
        <v>45658</v>
      </c>
      <c r="I109" s="5" t="s">
        <v>190</v>
      </c>
    </row>
    <row r="110" spans="1:10" x14ac:dyDescent="0.3">
      <c r="A110" s="5" t="s">
        <v>200</v>
      </c>
      <c r="B110" s="5" t="s">
        <v>201</v>
      </c>
      <c r="C110" s="16" t="s">
        <v>202</v>
      </c>
      <c r="D110" s="5" t="s">
        <v>180</v>
      </c>
      <c r="E110" s="6">
        <v>105334</v>
      </c>
      <c r="F110" s="5" t="s">
        <v>203</v>
      </c>
      <c r="G110" s="17">
        <v>45168</v>
      </c>
      <c r="H110" s="17">
        <v>46994</v>
      </c>
      <c r="I110" s="5" t="s">
        <v>204</v>
      </c>
    </row>
    <row r="111" spans="1:10" x14ac:dyDescent="0.3">
      <c r="A111" s="5" t="s">
        <v>205</v>
      </c>
      <c r="B111" s="5" t="s">
        <v>206</v>
      </c>
      <c r="C111" s="16" t="s">
        <v>207</v>
      </c>
      <c r="D111" s="5" t="s">
        <v>180</v>
      </c>
      <c r="E111" s="6">
        <v>105334</v>
      </c>
      <c r="F111" s="5" t="s">
        <v>203</v>
      </c>
      <c r="G111" s="17">
        <v>45168</v>
      </c>
      <c r="H111" s="17">
        <v>46994</v>
      </c>
      <c r="I111" s="5" t="s">
        <v>204</v>
      </c>
    </row>
    <row r="112" spans="1:10" x14ac:dyDescent="0.3">
      <c r="A112" s="5" t="s">
        <v>208</v>
      </c>
      <c r="B112" s="5" t="s">
        <v>206</v>
      </c>
      <c r="C112" s="16" t="s">
        <v>209</v>
      </c>
      <c r="D112" s="5" t="s">
        <v>180</v>
      </c>
      <c r="E112" s="6">
        <v>105334</v>
      </c>
      <c r="F112" s="5" t="s">
        <v>210</v>
      </c>
      <c r="G112" s="17">
        <v>45181</v>
      </c>
      <c r="H112" s="17">
        <v>47007</v>
      </c>
      <c r="I112" s="5" t="s">
        <v>211</v>
      </c>
    </row>
    <row r="113" spans="1:10" x14ac:dyDescent="0.3">
      <c r="I113" s="9"/>
      <c r="J113" s="9"/>
    </row>
    <row r="114" spans="1:10" x14ac:dyDescent="0.3">
      <c r="A114" s="10"/>
      <c r="I114" s="9"/>
      <c r="J114" s="9"/>
    </row>
    <row r="115" spans="1:10" x14ac:dyDescent="0.3">
      <c r="B115" s="7"/>
      <c r="I115" s="9"/>
      <c r="J115" s="9"/>
    </row>
    <row r="116" spans="1:10" x14ac:dyDescent="0.3">
      <c r="B116" s="7"/>
      <c r="I116" s="9"/>
      <c r="J116" s="9"/>
    </row>
    <row r="117" spans="1:10" x14ac:dyDescent="0.3">
      <c r="B117" s="7"/>
      <c r="I117" s="9"/>
      <c r="J117" s="9"/>
    </row>
    <row r="118" spans="1:10" x14ac:dyDescent="0.3">
      <c r="A118" s="10"/>
      <c r="B118" s="12"/>
      <c r="I118" s="9"/>
      <c r="J118" s="9"/>
    </row>
    <row r="119" spans="1:10" x14ac:dyDescent="0.3">
      <c r="I119" s="9"/>
      <c r="J119" s="9"/>
    </row>
    <row r="120" spans="1:10" x14ac:dyDescent="0.3">
      <c r="I120" s="9"/>
      <c r="J120" s="9"/>
    </row>
    <row r="121" spans="1:10" x14ac:dyDescent="0.3">
      <c r="I121" s="9"/>
      <c r="J121" s="9"/>
    </row>
    <row r="122" spans="1:10" x14ac:dyDescent="0.3">
      <c r="I122" s="9"/>
      <c r="J122" s="9"/>
    </row>
    <row r="123" spans="1:10" x14ac:dyDescent="0.3">
      <c r="I123" s="9"/>
      <c r="J123" s="9"/>
    </row>
    <row r="124" spans="1:10" x14ac:dyDescent="0.3">
      <c r="I124" s="9"/>
      <c r="J124" s="9"/>
    </row>
    <row r="125" spans="1:10" x14ac:dyDescent="0.3">
      <c r="I125" s="9"/>
      <c r="J125" s="9"/>
    </row>
    <row r="126" spans="1:10" x14ac:dyDescent="0.3">
      <c r="I126" s="9"/>
      <c r="J126" s="9"/>
    </row>
    <row r="127" spans="1:10" x14ac:dyDescent="0.3">
      <c r="I127" s="9"/>
      <c r="J127" s="9"/>
    </row>
    <row r="128" spans="1:10" x14ac:dyDescent="0.3">
      <c r="I128" s="9"/>
      <c r="J128" s="9"/>
    </row>
    <row r="129" spans="9:10" x14ac:dyDescent="0.3">
      <c r="I129" s="9"/>
      <c r="J129" s="9"/>
    </row>
    <row r="130" spans="9:10" x14ac:dyDescent="0.3">
      <c r="I130" s="9"/>
      <c r="J130" s="9"/>
    </row>
    <row r="131" spans="9:10" x14ac:dyDescent="0.3">
      <c r="I131" s="9"/>
      <c r="J131" s="9"/>
    </row>
    <row r="132" spans="9:10" x14ac:dyDescent="0.3">
      <c r="I132" s="9"/>
      <c r="J132" s="9"/>
    </row>
    <row r="133" spans="9:10" x14ac:dyDescent="0.3">
      <c r="I133" s="9"/>
      <c r="J133" s="9"/>
    </row>
    <row r="134" spans="9:10" x14ac:dyDescent="0.3">
      <c r="I134" s="9"/>
      <c r="J134" s="9"/>
    </row>
    <row r="135" spans="9:10" x14ac:dyDescent="0.3">
      <c r="I135" s="9"/>
      <c r="J135" s="9"/>
    </row>
    <row r="136" spans="9:10" x14ac:dyDescent="0.3">
      <c r="I136" s="9"/>
      <c r="J136" s="9"/>
    </row>
    <row r="137" spans="9:10" x14ac:dyDescent="0.3">
      <c r="I137" s="9"/>
      <c r="J137" s="9"/>
    </row>
    <row r="138" spans="9:10" x14ac:dyDescent="0.3">
      <c r="I138" s="9"/>
      <c r="J138" s="9"/>
    </row>
    <row r="139" spans="9:10" x14ac:dyDescent="0.3">
      <c r="I139" s="9"/>
      <c r="J139" s="9"/>
    </row>
    <row r="140" spans="9:10" x14ac:dyDescent="0.3">
      <c r="I140" s="9"/>
      <c r="J140" s="9"/>
    </row>
    <row r="141" spans="9:10" x14ac:dyDescent="0.3">
      <c r="I141" s="9"/>
      <c r="J141" s="9"/>
    </row>
    <row r="142" spans="9:10" x14ac:dyDescent="0.3">
      <c r="I142" s="9"/>
      <c r="J142" s="9"/>
    </row>
    <row r="143" spans="9:10" x14ac:dyDescent="0.3">
      <c r="I143" s="9"/>
      <c r="J143" s="9"/>
    </row>
    <row r="144" spans="9:10" x14ac:dyDescent="0.3">
      <c r="I144" s="9"/>
      <c r="J144" s="9"/>
    </row>
    <row r="145" spans="9:10" x14ac:dyDescent="0.3">
      <c r="I145" s="9"/>
      <c r="J145" s="9"/>
    </row>
    <row r="146" spans="9:10" x14ac:dyDescent="0.3">
      <c r="I146" s="9"/>
      <c r="J146" s="9"/>
    </row>
    <row r="147" spans="9:10" x14ac:dyDescent="0.3">
      <c r="I147" s="9"/>
      <c r="J147" s="9"/>
    </row>
    <row r="148" spans="9:10" x14ac:dyDescent="0.3">
      <c r="I148" s="9"/>
      <c r="J148" s="9"/>
    </row>
    <row r="149" spans="9:10" x14ac:dyDescent="0.3">
      <c r="I149" s="9"/>
      <c r="J149" s="9"/>
    </row>
    <row r="150" spans="9:10" x14ac:dyDescent="0.3">
      <c r="I150" s="9"/>
      <c r="J150" s="9"/>
    </row>
    <row r="151" spans="9:10" x14ac:dyDescent="0.3">
      <c r="I151" s="9"/>
      <c r="J151" s="9"/>
    </row>
    <row r="152" spans="9:10" x14ac:dyDescent="0.3">
      <c r="I152" s="9"/>
      <c r="J152" s="9"/>
    </row>
    <row r="153" spans="9:10" x14ac:dyDescent="0.3">
      <c r="I153" s="9"/>
      <c r="J153" s="9"/>
    </row>
    <row r="154" spans="9:10" x14ac:dyDescent="0.3">
      <c r="I154" s="9"/>
      <c r="J154" s="9"/>
    </row>
    <row r="155" spans="9:10" x14ac:dyDescent="0.3">
      <c r="I155" s="9"/>
      <c r="J155" s="9"/>
    </row>
    <row r="156" spans="9:10" x14ac:dyDescent="0.3">
      <c r="I156" s="9"/>
      <c r="J156" s="9"/>
    </row>
    <row r="157" spans="9:10" x14ac:dyDescent="0.3">
      <c r="I157" s="9"/>
      <c r="J157" s="9"/>
    </row>
    <row r="158" spans="9:10" x14ac:dyDescent="0.3">
      <c r="I158" s="9"/>
      <c r="J158" s="9"/>
    </row>
    <row r="159" spans="9:10" x14ac:dyDescent="0.3">
      <c r="I159" s="9"/>
      <c r="J159" s="9"/>
    </row>
    <row r="160" spans="9:10" x14ac:dyDescent="0.3">
      <c r="I160" s="9"/>
      <c r="J160" s="9"/>
    </row>
    <row r="161" spans="9:10" x14ac:dyDescent="0.3">
      <c r="I161" s="9"/>
      <c r="J161" s="9"/>
    </row>
    <row r="162" spans="9:10" x14ac:dyDescent="0.3">
      <c r="I162" s="9"/>
      <c r="J162" s="9"/>
    </row>
    <row r="163" spans="9:10" x14ac:dyDescent="0.3">
      <c r="I163" s="9"/>
      <c r="J163" s="9"/>
    </row>
    <row r="164" spans="9:10" x14ac:dyDescent="0.3">
      <c r="I164" s="9"/>
      <c r="J164" s="9"/>
    </row>
    <row r="165" spans="9:10" x14ac:dyDescent="0.3">
      <c r="I165" s="9"/>
      <c r="J165" s="9"/>
    </row>
    <row r="166" spans="9:10" x14ac:dyDescent="0.3">
      <c r="I166" s="9"/>
      <c r="J166" s="9"/>
    </row>
    <row r="167" spans="9:10" x14ac:dyDescent="0.3">
      <c r="I167" s="9"/>
      <c r="J167" s="9"/>
    </row>
    <row r="168" spans="9:10" x14ac:dyDescent="0.3">
      <c r="I168" s="9"/>
      <c r="J168" s="9"/>
    </row>
    <row r="169" spans="9:10" x14ac:dyDescent="0.3">
      <c r="I169" s="9"/>
      <c r="J169" s="9"/>
    </row>
    <row r="170" spans="9:10" x14ac:dyDescent="0.3">
      <c r="I170" s="9"/>
      <c r="J170" s="9"/>
    </row>
    <row r="171" spans="9:10" x14ac:dyDescent="0.3">
      <c r="I171" s="9"/>
      <c r="J171" s="9"/>
    </row>
    <row r="172" spans="9:10" x14ac:dyDescent="0.3">
      <c r="I172" s="9"/>
      <c r="J172" s="9"/>
    </row>
    <row r="173" spans="9:10" x14ac:dyDescent="0.3">
      <c r="I173" s="9"/>
      <c r="J173" s="9"/>
    </row>
    <row r="174" spans="9:10" x14ac:dyDescent="0.3">
      <c r="I174" s="9"/>
      <c r="J174" s="9"/>
    </row>
    <row r="175" spans="9:10" x14ac:dyDescent="0.3">
      <c r="I175" s="9"/>
      <c r="J175" s="9"/>
    </row>
    <row r="176" spans="9:10" x14ac:dyDescent="0.3">
      <c r="I176" s="9"/>
      <c r="J176" s="9"/>
    </row>
    <row r="177" spans="9:10" x14ac:dyDescent="0.3">
      <c r="I177" s="9"/>
      <c r="J177" s="9"/>
    </row>
    <row r="178" spans="9:10" x14ac:dyDescent="0.3">
      <c r="I178" s="9"/>
      <c r="J178" s="9"/>
    </row>
    <row r="179" spans="9:10" x14ac:dyDescent="0.3">
      <c r="I179" s="9"/>
      <c r="J179" s="9"/>
    </row>
    <row r="180" spans="9:10" x14ac:dyDescent="0.3">
      <c r="I180" s="9"/>
      <c r="J180" s="9"/>
    </row>
    <row r="181" spans="9:10" x14ac:dyDescent="0.3">
      <c r="I181" s="9"/>
      <c r="J181" s="9"/>
    </row>
    <row r="182" spans="9:10" x14ac:dyDescent="0.3">
      <c r="I182" s="9"/>
      <c r="J182" s="9"/>
    </row>
    <row r="183" spans="9:10" x14ac:dyDescent="0.3">
      <c r="I183" s="9"/>
      <c r="J183" s="9"/>
    </row>
    <row r="184" spans="9:10" x14ac:dyDescent="0.3">
      <c r="I184" s="9"/>
      <c r="J184" s="9"/>
    </row>
    <row r="185" spans="9:10" x14ac:dyDescent="0.3">
      <c r="I185" s="9"/>
      <c r="J185" s="9"/>
    </row>
    <row r="186" spans="9:10" x14ac:dyDescent="0.3">
      <c r="I186" s="9"/>
      <c r="J186" s="9"/>
    </row>
    <row r="187" spans="9:10" x14ac:dyDescent="0.3">
      <c r="I187" s="9"/>
      <c r="J187" s="9"/>
    </row>
    <row r="188" spans="9:10" x14ac:dyDescent="0.3">
      <c r="I188" s="9"/>
      <c r="J188" s="9"/>
    </row>
    <row r="189" spans="9:10" x14ac:dyDescent="0.3">
      <c r="I189" s="9"/>
      <c r="J189" s="9"/>
    </row>
    <row r="190" spans="9:10" x14ac:dyDescent="0.3">
      <c r="I190" s="9"/>
      <c r="J190" s="9"/>
    </row>
    <row r="191" spans="9:10" x14ac:dyDescent="0.3">
      <c r="I191" s="9"/>
      <c r="J191" s="9"/>
    </row>
    <row r="192" spans="9:10" x14ac:dyDescent="0.3">
      <c r="I192" s="9"/>
      <c r="J192" s="9"/>
    </row>
    <row r="193" spans="9:10" x14ac:dyDescent="0.3">
      <c r="I193" s="9"/>
      <c r="J193" s="9"/>
    </row>
    <row r="194" spans="9:10" x14ac:dyDescent="0.3">
      <c r="I194" s="9"/>
      <c r="J194" s="9"/>
    </row>
    <row r="195" spans="9:10" x14ac:dyDescent="0.3">
      <c r="I195" s="9"/>
      <c r="J195" s="9"/>
    </row>
    <row r="196" spans="9:10" x14ac:dyDescent="0.3">
      <c r="I196" s="9"/>
      <c r="J196" s="9"/>
    </row>
    <row r="197" spans="9:10" x14ac:dyDescent="0.3">
      <c r="I197" s="9"/>
      <c r="J197" s="9"/>
    </row>
    <row r="198" spans="9:10" x14ac:dyDescent="0.3">
      <c r="I198" s="9"/>
      <c r="J198" s="9"/>
    </row>
    <row r="199" spans="9:10" x14ac:dyDescent="0.3">
      <c r="I199" s="9"/>
      <c r="J199" s="9"/>
    </row>
    <row r="200" spans="9:10" x14ac:dyDescent="0.3">
      <c r="I200" s="9"/>
      <c r="J200" s="9"/>
    </row>
    <row r="201" spans="9:10" x14ac:dyDescent="0.3">
      <c r="I201" s="9"/>
      <c r="J201" s="9"/>
    </row>
    <row r="202" spans="9:10" x14ac:dyDescent="0.3">
      <c r="I202" s="9"/>
      <c r="J202" s="9"/>
    </row>
    <row r="203" spans="9:10" x14ac:dyDescent="0.3">
      <c r="I203" s="9"/>
      <c r="J203" s="9"/>
    </row>
    <row r="204" spans="9:10" x14ac:dyDescent="0.3">
      <c r="I204" s="9"/>
      <c r="J204" s="9"/>
    </row>
    <row r="205" spans="9:10" x14ac:dyDescent="0.3">
      <c r="I205" s="9"/>
      <c r="J205" s="9"/>
    </row>
    <row r="206" spans="9:10" x14ac:dyDescent="0.3">
      <c r="I206" s="9"/>
      <c r="J206" s="9"/>
    </row>
    <row r="207" spans="9:10" x14ac:dyDescent="0.3">
      <c r="I207" s="9"/>
      <c r="J207" s="9"/>
    </row>
    <row r="208" spans="9:10" x14ac:dyDescent="0.3">
      <c r="I208" s="9"/>
      <c r="J208" s="9"/>
    </row>
    <row r="209" spans="9:10" x14ac:dyDescent="0.3">
      <c r="I209" s="9"/>
      <c r="J209" s="9"/>
    </row>
    <row r="210" spans="9:10" x14ac:dyDescent="0.3">
      <c r="I210" s="9"/>
      <c r="J210" s="9"/>
    </row>
    <row r="211" spans="9:10" x14ac:dyDescent="0.3">
      <c r="I211" s="9"/>
      <c r="J211" s="9"/>
    </row>
    <row r="212" spans="9:10" x14ac:dyDescent="0.3">
      <c r="I212" s="9"/>
      <c r="J212" s="9"/>
    </row>
    <row r="213" spans="9:10" x14ac:dyDescent="0.3">
      <c r="I213" s="9"/>
      <c r="J213" s="9"/>
    </row>
    <row r="214" spans="9:10" x14ac:dyDescent="0.3">
      <c r="I214" s="9"/>
      <c r="J214" s="9"/>
    </row>
    <row r="215" spans="9:10" x14ac:dyDescent="0.3">
      <c r="I215" s="9"/>
      <c r="J215" s="9"/>
    </row>
    <row r="216" spans="9:10" x14ac:dyDescent="0.3">
      <c r="I216" s="9"/>
      <c r="J216" s="9"/>
    </row>
    <row r="217" spans="9:10" x14ac:dyDescent="0.3">
      <c r="I217" s="9"/>
      <c r="J217" s="9"/>
    </row>
    <row r="218" spans="9:10" x14ac:dyDescent="0.3">
      <c r="I218" s="9"/>
      <c r="J218" s="9"/>
    </row>
    <row r="219" spans="9:10" x14ac:dyDescent="0.3">
      <c r="I219" s="9"/>
      <c r="J219" s="9"/>
    </row>
    <row r="220" spans="9:10" x14ac:dyDescent="0.3">
      <c r="I220" s="9"/>
      <c r="J220" s="9"/>
    </row>
    <row r="221" spans="9:10" x14ac:dyDescent="0.3">
      <c r="I221" s="9"/>
      <c r="J221" s="9"/>
    </row>
    <row r="222" spans="9:10" x14ac:dyDescent="0.3">
      <c r="I222" s="9"/>
      <c r="J222" s="9"/>
    </row>
    <row r="223" spans="9:10" x14ac:dyDescent="0.3">
      <c r="I223" s="9"/>
      <c r="J223" s="9"/>
    </row>
    <row r="224" spans="9:10" x14ac:dyDescent="0.3">
      <c r="I224" s="9"/>
      <c r="J224" s="9"/>
    </row>
    <row r="225" spans="9:10" x14ac:dyDescent="0.3">
      <c r="I225" s="9"/>
      <c r="J225" s="9"/>
    </row>
    <row r="226" spans="9:10" x14ac:dyDescent="0.3">
      <c r="I226" s="9"/>
      <c r="J226" s="9"/>
    </row>
    <row r="227" spans="9:10" x14ac:dyDescent="0.3">
      <c r="I227" s="9"/>
      <c r="J227" s="9"/>
    </row>
    <row r="228" spans="9:10" x14ac:dyDescent="0.3">
      <c r="I228" s="9"/>
      <c r="J228" s="9"/>
    </row>
    <row r="229" spans="9:10" x14ac:dyDescent="0.3">
      <c r="I229" s="9"/>
      <c r="J229" s="9"/>
    </row>
    <row r="230" spans="9:10" x14ac:dyDescent="0.3">
      <c r="I230" s="9"/>
      <c r="J230" s="9"/>
    </row>
    <row r="231" spans="9:10" x14ac:dyDescent="0.3">
      <c r="I231" s="9"/>
      <c r="J231" s="9"/>
    </row>
    <row r="232" spans="9:10" x14ac:dyDescent="0.3">
      <c r="I232" s="9"/>
      <c r="J232" s="9"/>
    </row>
    <row r="233" spans="9:10" x14ac:dyDescent="0.3">
      <c r="I233" s="9"/>
      <c r="J233" s="9"/>
    </row>
    <row r="234" spans="9:10" x14ac:dyDescent="0.3">
      <c r="I234" s="9"/>
      <c r="J234" s="9"/>
    </row>
    <row r="235" spans="9:10" x14ac:dyDescent="0.3">
      <c r="I235" s="9"/>
      <c r="J235" s="9"/>
    </row>
    <row r="236" spans="9:10" x14ac:dyDescent="0.3">
      <c r="I236" s="9"/>
      <c r="J236"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5"/>
  <sheetViews>
    <sheetView workbookViewId="0">
      <selection activeCell="A15" sqref="A15"/>
    </sheetView>
  </sheetViews>
  <sheetFormatPr defaultRowHeight="14.4" x14ac:dyDescent="0.3"/>
  <cols>
    <col min="1" max="1" width="48" style="5" bestFit="1" customWidth="1"/>
    <col min="2" max="2" width="31.109375" style="5" bestFit="1" customWidth="1"/>
    <col min="3" max="3" width="19.6640625" style="5" bestFit="1" customWidth="1"/>
    <col min="4" max="4" width="11.33203125" style="5" bestFit="1" customWidth="1"/>
    <col min="5" max="5" width="17.88671875" style="5" customWidth="1"/>
    <col min="6" max="6" width="14.88671875" style="5" bestFit="1" customWidth="1"/>
    <col min="7" max="8" width="24.44140625" style="5" bestFit="1" customWidth="1"/>
    <col min="9" max="9" width="16.109375" style="5" bestFit="1" customWidth="1"/>
    <col min="10" max="10" width="15.44140625" style="5" bestFit="1" customWidth="1"/>
    <col min="11" max="13" width="9.109375" style="5"/>
  </cols>
  <sheetData>
    <row r="1" spans="1:11" x14ac:dyDescent="0.3">
      <c r="A1" s="10" t="s">
        <v>84</v>
      </c>
      <c r="B1" s="10"/>
      <c r="C1" s="10"/>
      <c r="D1" s="10"/>
      <c r="E1" s="10"/>
      <c r="F1" s="10"/>
      <c r="G1" s="10"/>
      <c r="H1" s="10"/>
      <c r="I1" s="10"/>
      <c r="J1" s="10"/>
      <c r="K1" s="10"/>
    </row>
    <row r="2" spans="1:11" x14ac:dyDescent="0.3">
      <c r="A2" s="10" t="s">
        <v>85</v>
      </c>
      <c r="B2" s="10" t="s">
        <v>86</v>
      </c>
      <c r="C2" s="10" t="s">
        <v>87</v>
      </c>
      <c r="D2" s="10" t="s">
        <v>88</v>
      </c>
      <c r="E2" s="10" t="s">
        <v>89</v>
      </c>
      <c r="F2" s="10" t="s">
        <v>90</v>
      </c>
      <c r="G2" s="10" t="s">
        <v>91</v>
      </c>
      <c r="H2" s="10" t="s">
        <v>92</v>
      </c>
      <c r="I2" s="10" t="s">
        <v>93</v>
      </c>
      <c r="K2" s="10"/>
    </row>
    <row r="3" spans="1:11" x14ac:dyDescent="0.3">
      <c r="A3" s="5" t="s">
        <v>94</v>
      </c>
      <c r="B3" s="5" t="s">
        <v>95</v>
      </c>
      <c r="C3" s="5">
        <v>100815</v>
      </c>
      <c r="D3" s="5">
        <v>1</v>
      </c>
      <c r="E3" s="5" t="s">
        <v>212</v>
      </c>
      <c r="F3" s="5" t="s">
        <v>13</v>
      </c>
      <c r="G3" s="5" t="s">
        <v>213</v>
      </c>
      <c r="H3" s="9"/>
      <c r="I3" s="9"/>
    </row>
    <row r="4" spans="1:11" x14ac:dyDescent="0.3">
      <c r="A4" s="5" t="s">
        <v>99</v>
      </c>
      <c r="B4" s="5" t="s">
        <v>100</v>
      </c>
      <c r="C4" s="5">
        <v>472340</v>
      </c>
      <c r="D4" s="5">
        <v>130</v>
      </c>
      <c r="E4" s="5" t="s">
        <v>212</v>
      </c>
      <c r="F4" s="5" t="s">
        <v>13</v>
      </c>
      <c r="G4" s="5" t="s">
        <v>213</v>
      </c>
      <c r="H4" s="9"/>
      <c r="I4" s="9"/>
    </row>
    <row r="5" spans="1:11" x14ac:dyDescent="0.3">
      <c r="A5" s="5" t="s">
        <v>101</v>
      </c>
      <c r="B5" s="5" t="s">
        <v>100</v>
      </c>
      <c r="C5" s="5">
        <v>472341</v>
      </c>
      <c r="D5" s="5">
        <v>75</v>
      </c>
      <c r="E5" s="5" t="s">
        <v>212</v>
      </c>
      <c r="F5" s="5" t="s">
        <v>13</v>
      </c>
      <c r="G5" s="5" t="s">
        <v>213</v>
      </c>
      <c r="H5" s="9"/>
      <c r="I5" s="9"/>
    </row>
    <row r="6" spans="1:11" x14ac:dyDescent="0.3">
      <c r="A6" s="5" t="s">
        <v>214</v>
      </c>
      <c r="B6" s="5" t="s">
        <v>146</v>
      </c>
      <c r="C6" s="5">
        <v>403457</v>
      </c>
      <c r="D6" s="5">
        <v>2</v>
      </c>
      <c r="E6" s="5" t="s">
        <v>212</v>
      </c>
      <c r="F6" s="5" t="s">
        <v>13</v>
      </c>
      <c r="G6" s="5" t="s">
        <v>213</v>
      </c>
      <c r="H6" s="9"/>
      <c r="I6" s="9"/>
    </row>
    <row r="7" spans="1:11" x14ac:dyDescent="0.3">
      <c r="A7" s="5" t="s">
        <v>102</v>
      </c>
      <c r="B7" s="5" t="s">
        <v>100</v>
      </c>
      <c r="C7" s="5">
        <v>471400</v>
      </c>
      <c r="D7" s="5">
        <v>54</v>
      </c>
      <c r="E7" s="5" t="s">
        <v>212</v>
      </c>
      <c r="F7" s="5" t="s">
        <v>13</v>
      </c>
      <c r="G7" s="5" t="s">
        <v>213</v>
      </c>
      <c r="H7" s="9">
        <f>D7*125</f>
        <v>6750</v>
      </c>
      <c r="I7" s="9"/>
    </row>
    <row r="8" spans="1:11" x14ac:dyDescent="0.3">
      <c r="A8" s="5" t="s">
        <v>103</v>
      </c>
      <c r="B8" s="5" t="s">
        <v>104</v>
      </c>
      <c r="C8" s="5">
        <v>471391</v>
      </c>
      <c r="D8" s="5">
        <v>12</v>
      </c>
      <c r="E8" s="5" t="s">
        <v>212</v>
      </c>
      <c r="F8" s="5" t="s">
        <v>13</v>
      </c>
      <c r="G8" s="5" t="s">
        <v>213</v>
      </c>
      <c r="H8" s="9">
        <f>D8*125</f>
        <v>1500</v>
      </c>
      <c r="I8" s="9"/>
    </row>
    <row r="9" spans="1:11" x14ac:dyDescent="0.3">
      <c r="A9" s="5" t="s">
        <v>215</v>
      </c>
      <c r="B9" s="5" t="s">
        <v>104</v>
      </c>
      <c r="C9" s="5">
        <v>100819</v>
      </c>
      <c r="D9" s="5">
        <v>210</v>
      </c>
      <c r="E9" s="5" t="s">
        <v>212</v>
      </c>
      <c r="F9" s="5" t="s">
        <v>13</v>
      </c>
      <c r="G9" s="5" t="s">
        <v>213</v>
      </c>
      <c r="H9" s="9">
        <f>D9*190</f>
        <v>39900</v>
      </c>
      <c r="I9" s="9"/>
    </row>
    <row r="10" spans="1:11" x14ac:dyDescent="0.3">
      <c r="A10" s="5" t="s">
        <v>145</v>
      </c>
      <c r="B10" s="5" t="s">
        <v>146</v>
      </c>
      <c r="C10" s="5">
        <v>403458</v>
      </c>
      <c r="D10" s="5">
        <v>12</v>
      </c>
      <c r="E10" s="5" t="s">
        <v>212</v>
      </c>
      <c r="F10" s="5" t="s">
        <v>13</v>
      </c>
      <c r="G10" s="5" t="s">
        <v>213</v>
      </c>
      <c r="H10" s="9"/>
      <c r="I10" s="9"/>
    </row>
    <row r="11" spans="1:11" x14ac:dyDescent="0.3">
      <c r="A11" s="5" t="s">
        <v>216</v>
      </c>
      <c r="B11" s="5" t="s">
        <v>100</v>
      </c>
      <c r="C11" s="5">
        <v>179324</v>
      </c>
      <c r="D11" s="5">
        <v>13</v>
      </c>
      <c r="E11" s="5" t="s">
        <v>212</v>
      </c>
      <c r="F11" s="5" t="s">
        <v>13</v>
      </c>
      <c r="G11" s="5" t="s">
        <v>213</v>
      </c>
      <c r="H11" s="9"/>
      <c r="I11" s="9"/>
    </row>
    <row r="12" spans="1:11" x14ac:dyDescent="0.3">
      <c r="A12" s="5" t="s">
        <v>217</v>
      </c>
      <c r="B12" s="5" t="s">
        <v>218</v>
      </c>
      <c r="C12" s="5">
        <v>321991</v>
      </c>
      <c r="D12" s="5">
        <v>4</v>
      </c>
      <c r="E12" s="5" t="s">
        <v>212</v>
      </c>
      <c r="F12" s="5" t="s">
        <v>13</v>
      </c>
      <c r="G12" s="5" t="s">
        <v>213</v>
      </c>
      <c r="H12" s="9"/>
      <c r="I12" s="9"/>
    </row>
    <row r="13" spans="1:11" x14ac:dyDescent="0.3">
      <c r="A13" s="5" t="s">
        <v>219</v>
      </c>
      <c r="B13" s="5" t="s">
        <v>218</v>
      </c>
      <c r="C13" s="5">
        <v>407456</v>
      </c>
      <c r="D13" s="5">
        <v>6</v>
      </c>
      <c r="E13" s="5" t="s">
        <v>212</v>
      </c>
      <c r="F13" s="5" t="s">
        <v>13</v>
      </c>
      <c r="G13" s="5" t="s">
        <v>213</v>
      </c>
      <c r="H13" s="9"/>
      <c r="I13" s="9"/>
    </row>
    <row r="14" spans="1:11" x14ac:dyDescent="0.3">
      <c r="A14" s="5" t="s">
        <v>220</v>
      </c>
      <c r="B14" s="5" t="s">
        <v>218</v>
      </c>
      <c r="C14" s="5">
        <v>407511</v>
      </c>
      <c r="D14" s="5">
        <v>4</v>
      </c>
      <c r="E14" s="5" t="s">
        <v>212</v>
      </c>
      <c r="F14" s="5" t="s">
        <v>13</v>
      </c>
      <c r="G14" s="5" t="s">
        <v>213</v>
      </c>
      <c r="H14" s="9"/>
      <c r="I14" s="9"/>
    </row>
    <row r="15" spans="1:11" x14ac:dyDescent="0.3">
      <c r="A15" s="5" t="s">
        <v>221</v>
      </c>
      <c r="B15" s="5" t="s">
        <v>104</v>
      </c>
      <c r="C15" s="5">
        <v>321475</v>
      </c>
      <c r="D15" s="5">
        <v>8</v>
      </c>
      <c r="E15" s="5" t="s">
        <v>212</v>
      </c>
      <c r="F15" s="5" t="s">
        <v>13</v>
      </c>
      <c r="G15" s="5" t="s">
        <v>213</v>
      </c>
      <c r="H15" s="9"/>
      <c r="I15" s="9"/>
    </row>
    <row r="16" spans="1:11" x14ac:dyDescent="0.3">
      <c r="A16" s="5" t="s">
        <v>222</v>
      </c>
      <c r="B16" s="5" t="s">
        <v>104</v>
      </c>
      <c r="C16" s="5">
        <v>321472</v>
      </c>
      <c r="D16" s="5">
        <v>28</v>
      </c>
      <c r="E16" s="5" t="s">
        <v>212</v>
      </c>
      <c r="F16" s="5" t="s">
        <v>13</v>
      </c>
      <c r="G16" s="5" t="s">
        <v>213</v>
      </c>
      <c r="H16" s="9"/>
      <c r="I16" s="9"/>
    </row>
    <row r="17" spans="1:9" x14ac:dyDescent="0.3">
      <c r="A17" s="5" t="s">
        <v>223</v>
      </c>
      <c r="B17" s="5" t="s">
        <v>104</v>
      </c>
      <c r="C17" s="5">
        <v>321470</v>
      </c>
      <c r="D17" s="5">
        <v>34</v>
      </c>
      <c r="E17" s="5" t="s">
        <v>212</v>
      </c>
      <c r="F17" s="5" t="s">
        <v>13</v>
      </c>
      <c r="G17" s="5" t="s">
        <v>213</v>
      </c>
      <c r="H17" s="9"/>
      <c r="I17" s="9"/>
    </row>
    <row r="18" spans="1:9" x14ac:dyDescent="0.3">
      <c r="A18" s="5" t="s">
        <v>224</v>
      </c>
      <c r="B18" s="5" t="s">
        <v>104</v>
      </c>
      <c r="C18" s="5">
        <v>321471</v>
      </c>
      <c r="D18" s="5">
        <v>12</v>
      </c>
      <c r="E18" s="5" t="s">
        <v>212</v>
      </c>
      <c r="F18" s="5" t="s">
        <v>13</v>
      </c>
      <c r="G18" s="5" t="s">
        <v>213</v>
      </c>
      <c r="H18" s="9"/>
      <c r="I18" s="9"/>
    </row>
    <row r="19" spans="1:9" x14ac:dyDescent="0.3">
      <c r="A19" s="5" t="s">
        <v>225</v>
      </c>
      <c r="B19" s="5" t="s">
        <v>104</v>
      </c>
      <c r="C19" s="5">
        <v>321468</v>
      </c>
      <c r="D19" s="5">
        <v>10</v>
      </c>
      <c r="E19" s="5" t="s">
        <v>212</v>
      </c>
      <c r="F19" s="5" t="s">
        <v>13</v>
      </c>
      <c r="G19" s="5" t="s">
        <v>213</v>
      </c>
      <c r="H19" s="9"/>
      <c r="I19" s="9"/>
    </row>
    <row r="20" spans="1:9" x14ac:dyDescent="0.3">
      <c r="A20" s="5" t="s">
        <v>226</v>
      </c>
      <c r="B20" s="5" t="s">
        <v>227</v>
      </c>
      <c r="C20" s="5">
        <v>180313</v>
      </c>
      <c r="D20" s="5">
        <v>7</v>
      </c>
      <c r="E20" s="5" t="s">
        <v>212</v>
      </c>
      <c r="F20" s="5" t="s">
        <v>13</v>
      </c>
      <c r="G20" s="5" t="s">
        <v>213</v>
      </c>
      <c r="H20" s="9">
        <f>D20*900</f>
        <v>6300</v>
      </c>
    </row>
    <row r="21" spans="1:9" x14ac:dyDescent="0.3">
      <c r="A21" s="5" t="s">
        <v>228</v>
      </c>
      <c r="B21" s="5" t="s">
        <v>227</v>
      </c>
      <c r="C21" s="5">
        <v>181424</v>
      </c>
      <c r="D21" s="5">
        <v>5</v>
      </c>
      <c r="E21" s="5" t="s">
        <v>212</v>
      </c>
      <c r="F21" s="5" t="s">
        <v>13</v>
      </c>
      <c r="G21" s="5" t="s">
        <v>213</v>
      </c>
      <c r="H21" s="9">
        <f>D21*900</f>
        <v>4500</v>
      </c>
    </row>
    <row r="22" spans="1:9" x14ac:dyDescent="0.3">
      <c r="A22" s="5" t="s">
        <v>229</v>
      </c>
      <c r="B22" s="5" t="s">
        <v>230</v>
      </c>
      <c r="C22" s="5">
        <v>258228</v>
      </c>
      <c r="D22" s="5">
        <v>12</v>
      </c>
      <c r="E22" s="5" t="s">
        <v>212</v>
      </c>
      <c r="F22" s="5" t="s">
        <v>13</v>
      </c>
      <c r="G22" s="5" t="s">
        <v>213</v>
      </c>
      <c r="H22" s="9"/>
      <c r="I22" s="9"/>
    </row>
    <row r="23" spans="1:9" x14ac:dyDescent="0.3">
      <c r="A23" s="5" t="s">
        <v>114</v>
      </c>
      <c r="B23" s="5" t="s">
        <v>115</v>
      </c>
      <c r="C23" s="5">
        <v>367581</v>
      </c>
      <c r="D23" s="5">
        <v>5</v>
      </c>
      <c r="E23" s="5" t="s">
        <v>212</v>
      </c>
      <c r="F23" s="5" t="s">
        <v>13</v>
      </c>
      <c r="G23" s="5" t="s">
        <v>213</v>
      </c>
      <c r="H23" s="9"/>
      <c r="I23" s="9"/>
    </row>
    <row r="24" spans="1:9" x14ac:dyDescent="0.3">
      <c r="A24" s="5" t="s">
        <v>231</v>
      </c>
      <c r="B24" s="5" t="s">
        <v>118</v>
      </c>
      <c r="C24" s="5">
        <v>181295</v>
      </c>
      <c r="D24" s="5">
        <v>27</v>
      </c>
      <c r="E24" s="5" t="s">
        <v>212</v>
      </c>
      <c r="F24" s="5" t="s">
        <v>13</v>
      </c>
      <c r="G24" s="5" t="s">
        <v>213</v>
      </c>
      <c r="H24" s="9"/>
      <c r="I24" s="9">
        <f>D24*100</f>
        <v>2700</v>
      </c>
    </row>
    <row r="25" spans="1:9" x14ac:dyDescent="0.3">
      <c r="A25" s="5" t="s">
        <v>232</v>
      </c>
      <c r="B25" s="5" t="s">
        <v>118</v>
      </c>
      <c r="C25" s="5">
        <v>181296</v>
      </c>
      <c r="D25" s="5">
        <v>21</v>
      </c>
      <c r="E25" s="5" t="s">
        <v>212</v>
      </c>
      <c r="F25" s="5" t="s">
        <v>13</v>
      </c>
      <c r="G25" s="5" t="s">
        <v>213</v>
      </c>
      <c r="H25" s="9"/>
      <c r="I25" s="9">
        <f>D25*100</f>
        <v>2100</v>
      </c>
    </row>
    <row r="26" spans="1:9" x14ac:dyDescent="0.3">
      <c r="A26" s="5" t="s">
        <v>119</v>
      </c>
      <c r="B26" s="5" t="s">
        <v>118</v>
      </c>
      <c r="C26" s="5">
        <v>181328</v>
      </c>
      <c r="D26" s="5">
        <v>18</v>
      </c>
      <c r="E26" s="5" t="s">
        <v>212</v>
      </c>
      <c r="F26" s="5" t="s">
        <v>13</v>
      </c>
      <c r="G26" s="5" t="s">
        <v>213</v>
      </c>
      <c r="H26" s="9"/>
      <c r="I26" s="9">
        <f>D26*100</f>
        <v>1800</v>
      </c>
    </row>
    <row r="27" spans="1:9" x14ac:dyDescent="0.3">
      <c r="A27" s="5" t="s">
        <v>120</v>
      </c>
      <c r="B27" s="5" t="s">
        <v>121</v>
      </c>
      <c r="C27" s="5">
        <v>181319</v>
      </c>
      <c r="D27" s="5">
        <v>9</v>
      </c>
      <c r="E27" s="5" t="s">
        <v>212</v>
      </c>
      <c r="F27" s="5" t="s">
        <v>13</v>
      </c>
      <c r="G27" s="5" t="s">
        <v>213</v>
      </c>
      <c r="H27" s="9"/>
      <c r="I27" s="9">
        <f t="shared" ref="I27:I35" si="0">D27*75</f>
        <v>675</v>
      </c>
    </row>
    <row r="28" spans="1:9" x14ac:dyDescent="0.3">
      <c r="A28" s="5" t="s">
        <v>122</v>
      </c>
      <c r="B28" s="5" t="s">
        <v>121</v>
      </c>
      <c r="C28" s="5">
        <v>181315</v>
      </c>
      <c r="D28" s="5">
        <v>22</v>
      </c>
      <c r="E28" s="5" t="s">
        <v>212</v>
      </c>
      <c r="F28" s="5" t="s">
        <v>13</v>
      </c>
      <c r="G28" s="5" t="s">
        <v>213</v>
      </c>
      <c r="H28" s="9"/>
      <c r="I28" s="9">
        <f t="shared" si="0"/>
        <v>1650</v>
      </c>
    </row>
    <row r="29" spans="1:9" x14ac:dyDescent="0.3">
      <c r="A29" s="5" t="s">
        <v>152</v>
      </c>
      <c r="B29" s="5" t="s">
        <v>121</v>
      </c>
      <c r="C29" s="5">
        <v>181324</v>
      </c>
      <c r="D29" s="5">
        <v>8</v>
      </c>
      <c r="E29" s="5" t="s">
        <v>212</v>
      </c>
      <c r="F29" s="5" t="s">
        <v>13</v>
      </c>
      <c r="G29" s="5" t="s">
        <v>213</v>
      </c>
      <c r="H29" s="9"/>
      <c r="I29" s="9">
        <f t="shared" si="0"/>
        <v>600</v>
      </c>
    </row>
    <row r="30" spans="1:9" x14ac:dyDescent="0.3">
      <c r="A30" s="5" t="s">
        <v>233</v>
      </c>
      <c r="B30" s="5" t="s">
        <v>121</v>
      </c>
      <c r="C30" s="5">
        <v>181335</v>
      </c>
      <c r="D30" s="5">
        <v>15</v>
      </c>
      <c r="E30" s="5" t="s">
        <v>212</v>
      </c>
      <c r="F30" s="5" t="s">
        <v>13</v>
      </c>
      <c r="G30" s="5" t="s">
        <v>213</v>
      </c>
      <c r="H30" s="9"/>
      <c r="I30" s="9">
        <f t="shared" si="0"/>
        <v>1125</v>
      </c>
    </row>
    <row r="31" spans="1:9" x14ac:dyDescent="0.3">
      <c r="A31" s="5" t="s">
        <v>128</v>
      </c>
      <c r="B31" s="5" t="s">
        <v>121</v>
      </c>
      <c r="C31" s="5">
        <v>181321</v>
      </c>
      <c r="D31" s="5">
        <v>5</v>
      </c>
      <c r="E31" s="5" t="s">
        <v>212</v>
      </c>
      <c r="F31" s="5" t="s">
        <v>13</v>
      </c>
      <c r="G31" s="5" t="s">
        <v>213</v>
      </c>
      <c r="H31" s="9"/>
      <c r="I31" s="9">
        <f t="shared" si="0"/>
        <v>375</v>
      </c>
    </row>
    <row r="32" spans="1:9" x14ac:dyDescent="0.3">
      <c r="A32" s="5" t="s">
        <v>234</v>
      </c>
      <c r="B32" s="5" t="s">
        <v>121</v>
      </c>
      <c r="C32" s="5">
        <v>181339</v>
      </c>
      <c r="D32" s="5">
        <v>3</v>
      </c>
      <c r="E32" s="5" t="s">
        <v>212</v>
      </c>
      <c r="F32" s="5" t="s">
        <v>13</v>
      </c>
      <c r="G32" s="5" t="s">
        <v>213</v>
      </c>
      <c r="H32" s="9"/>
      <c r="I32" s="9">
        <f t="shared" si="0"/>
        <v>225</v>
      </c>
    </row>
    <row r="33" spans="1:9" x14ac:dyDescent="0.3">
      <c r="A33" s="5" t="s">
        <v>132</v>
      </c>
      <c r="B33" s="5" t="s">
        <v>121</v>
      </c>
      <c r="C33" s="5">
        <v>181316</v>
      </c>
      <c r="D33" s="5">
        <v>10</v>
      </c>
      <c r="E33" s="5" t="s">
        <v>212</v>
      </c>
      <c r="F33" s="5" t="s">
        <v>13</v>
      </c>
      <c r="G33" s="5" t="s">
        <v>213</v>
      </c>
      <c r="H33" s="9"/>
      <c r="I33" s="9">
        <f t="shared" si="0"/>
        <v>750</v>
      </c>
    </row>
    <row r="34" spans="1:9" x14ac:dyDescent="0.3">
      <c r="A34" s="5" t="s">
        <v>133</v>
      </c>
      <c r="B34" s="5" t="s">
        <v>121</v>
      </c>
      <c r="C34" s="5">
        <v>181343</v>
      </c>
      <c r="D34" s="5">
        <v>11</v>
      </c>
      <c r="E34" s="5" t="s">
        <v>212</v>
      </c>
      <c r="F34" s="5" t="s">
        <v>13</v>
      </c>
      <c r="G34" s="5" t="s">
        <v>213</v>
      </c>
      <c r="H34" s="9"/>
      <c r="I34" s="9">
        <f t="shared" si="0"/>
        <v>825</v>
      </c>
    </row>
    <row r="35" spans="1:9" x14ac:dyDescent="0.3">
      <c r="A35" s="5" t="s">
        <v>134</v>
      </c>
      <c r="B35" s="5" t="s">
        <v>121</v>
      </c>
      <c r="C35" s="5">
        <v>181322</v>
      </c>
      <c r="D35" s="5">
        <v>8</v>
      </c>
      <c r="E35" s="5" t="s">
        <v>212</v>
      </c>
      <c r="F35" s="5" t="s">
        <v>13</v>
      </c>
      <c r="G35" s="5" t="s">
        <v>213</v>
      </c>
      <c r="H35" s="9"/>
      <c r="I35" s="9">
        <f t="shared" si="0"/>
        <v>600</v>
      </c>
    </row>
    <row r="36" spans="1:9" x14ac:dyDescent="0.3">
      <c r="A36" s="5" t="s">
        <v>155</v>
      </c>
      <c r="B36" s="5" t="s">
        <v>156</v>
      </c>
      <c r="C36" s="5">
        <v>471276</v>
      </c>
      <c r="D36" s="5">
        <v>1</v>
      </c>
      <c r="E36" s="5" t="s">
        <v>212</v>
      </c>
      <c r="F36" s="5" t="s">
        <v>13</v>
      </c>
      <c r="G36" s="5" t="s">
        <v>213</v>
      </c>
      <c r="H36" s="9"/>
      <c r="I36" s="9"/>
    </row>
    <row r="37" spans="1:9" x14ac:dyDescent="0.3">
      <c r="A37" s="5" t="s">
        <v>235</v>
      </c>
      <c r="B37" s="5" t="s">
        <v>230</v>
      </c>
      <c r="C37" s="5">
        <v>376859</v>
      </c>
      <c r="D37" s="5">
        <v>3</v>
      </c>
      <c r="E37" s="5" t="s">
        <v>212</v>
      </c>
      <c r="F37" s="5" t="s">
        <v>13</v>
      </c>
      <c r="G37" s="5" t="s">
        <v>213</v>
      </c>
      <c r="H37" s="9"/>
      <c r="I37" s="9"/>
    </row>
    <row r="38" spans="1:9" x14ac:dyDescent="0.3">
      <c r="A38" s="5" t="s">
        <v>236</v>
      </c>
      <c r="B38" s="5" t="s">
        <v>100</v>
      </c>
      <c r="C38" s="5">
        <v>120486</v>
      </c>
      <c r="D38" s="5">
        <v>5</v>
      </c>
      <c r="E38" s="5" t="s">
        <v>212</v>
      </c>
      <c r="F38" s="5" t="s">
        <v>13</v>
      </c>
      <c r="G38" s="5" t="s">
        <v>213</v>
      </c>
      <c r="H38" s="9"/>
      <c r="I38" s="9"/>
    </row>
    <row r="39" spans="1:9" x14ac:dyDescent="0.3">
      <c r="A39" s="5" t="s">
        <v>159</v>
      </c>
      <c r="B39" s="5" t="s">
        <v>160</v>
      </c>
      <c r="C39" s="5">
        <v>472868</v>
      </c>
      <c r="D39" s="5">
        <v>1</v>
      </c>
      <c r="E39" s="5" t="s">
        <v>212</v>
      </c>
      <c r="F39" s="5" t="s">
        <v>13</v>
      </c>
      <c r="G39" s="5" t="s">
        <v>213</v>
      </c>
      <c r="H39" s="9"/>
      <c r="I39" s="9">
        <f>D39*120</f>
        <v>120</v>
      </c>
    </row>
    <row r="40" spans="1:9" x14ac:dyDescent="0.3">
      <c r="A40" s="10" t="s">
        <v>237</v>
      </c>
      <c r="B40" s="10"/>
      <c r="C40" s="10"/>
      <c r="D40" s="10">
        <f>SUM(D3:D39)</f>
        <v>811</v>
      </c>
      <c r="H40" s="15">
        <f>SUM(H6:H29)</f>
        <v>58950</v>
      </c>
      <c r="I40" s="15">
        <f>SUM(I22:I36)</f>
        <v>13425</v>
      </c>
    </row>
    <row r="43" spans="1:9" x14ac:dyDescent="0.3">
      <c r="A43" s="10" t="s">
        <v>170</v>
      </c>
      <c r="B43" s="10"/>
      <c r="C43" s="10"/>
      <c r="D43" s="10"/>
      <c r="E43" s="10"/>
      <c r="F43" s="10"/>
      <c r="G43" s="10"/>
      <c r="H43" s="10"/>
    </row>
    <row r="44" spans="1:9" x14ac:dyDescent="0.3">
      <c r="A44" s="10" t="s">
        <v>171</v>
      </c>
      <c r="B44" s="10" t="s">
        <v>85</v>
      </c>
      <c r="C44" s="10" t="s">
        <v>172</v>
      </c>
      <c r="E44" s="10" t="s">
        <v>173</v>
      </c>
      <c r="F44" s="10" t="s">
        <v>174</v>
      </c>
      <c r="G44" s="11" t="s">
        <v>175</v>
      </c>
      <c r="H44" s="11" t="s">
        <v>176</v>
      </c>
    </row>
    <row r="45" spans="1:9" x14ac:dyDescent="0.3">
      <c r="A45" s="5" t="s">
        <v>238</v>
      </c>
      <c r="B45" s="5" t="s">
        <v>239</v>
      </c>
      <c r="C45" s="5" t="s">
        <v>240</v>
      </c>
      <c r="D45" s="5" t="s">
        <v>180</v>
      </c>
      <c r="E45" s="19">
        <v>107696</v>
      </c>
      <c r="F45" s="5" t="s">
        <v>12</v>
      </c>
      <c r="G45" s="17">
        <v>45240</v>
      </c>
      <c r="H45" s="17">
        <v>47066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9"/>
  <sheetViews>
    <sheetView workbookViewId="0">
      <selection activeCell="G7" sqref="G7"/>
    </sheetView>
  </sheetViews>
  <sheetFormatPr defaultRowHeight="14.4" x14ac:dyDescent="0.3"/>
  <cols>
    <col min="1" max="1" width="48" style="5" bestFit="1" customWidth="1"/>
    <col min="2" max="2" width="25.109375" style="5" bestFit="1" customWidth="1"/>
    <col min="3" max="3" width="24.109375" style="5" bestFit="1" customWidth="1"/>
    <col min="4" max="4" width="10.44140625" style="5" bestFit="1" customWidth="1"/>
    <col min="5" max="5" width="9.109375" style="5"/>
    <col min="6" max="6" width="26.6640625" style="5" bestFit="1" customWidth="1"/>
    <col min="7" max="7" width="32" style="5" bestFit="1" customWidth="1"/>
    <col min="8" max="9" width="16.109375" style="5" bestFit="1" customWidth="1"/>
    <col min="10" max="10" width="15.44140625" style="5" bestFit="1" customWidth="1"/>
    <col min="11" max="11"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215</v>
      </c>
      <c r="B3" s="5" t="s">
        <v>104</v>
      </c>
      <c r="C3" s="5">
        <v>100819</v>
      </c>
      <c r="D3" s="5">
        <v>94</v>
      </c>
      <c r="E3" s="5" t="s">
        <v>96</v>
      </c>
      <c r="F3" s="5" t="s">
        <v>15</v>
      </c>
      <c r="G3" s="5" t="s">
        <v>241</v>
      </c>
      <c r="H3" s="9">
        <f>D3*190</f>
        <v>17860</v>
      </c>
    </row>
    <row r="4" spans="1:10" x14ac:dyDescent="0.3">
      <c r="A4" s="5" t="s">
        <v>101</v>
      </c>
      <c r="B4" s="5" t="s">
        <v>100</v>
      </c>
      <c r="C4" s="5">
        <v>472341</v>
      </c>
      <c r="D4" s="5">
        <v>65</v>
      </c>
      <c r="E4" s="5" t="s">
        <v>96</v>
      </c>
      <c r="F4" s="5" t="s">
        <v>15</v>
      </c>
      <c r="G4" s="5" t="s">
        <v>241</v>
      </c>
      <c r="H4" s="9"/>
    </row>
    <row r="5" spans="1:10" x14ac:dyDescent="0.3">
      <c r="A5" s="5" t="s">
        <v>103</v>
      </c>
      <c r="B5" s="5" t="s">
        <v>104</v>
      </c>
      <c r="C5" s="5">
        <v>471391</v>
      </c>
      <c r="D5" s="5">
        <v>212</v>
      </c>
      <c r="E5" s="5" t="s">
        <v>96</v>
      </c>
      <c r="F5" s="5" t="s">
        <v>15</v>
      </c>
      <c r="G5" s="5" t="s">
        <v>241</v>
      </c>
      <c r="H5" s="9">
        <f>D5*125</f>
        <v>26500</v>
      </c>
    </row>
    <row r="6" spans="1:10" x14ac:dyDescent="0.3">
      <c r="A6" s="5" t="s">
        <v>99</v>
      </c>
      <c r="B6" s="5" t="s">
        <v>100</v>
      </c>
      <c r="C6" s="5">
        <v>472340</v>
      </c>
      <c r="D6" s="5">
        <v>106</v>
      </c>
      <c r="E6" s="5" t="s">
        <v>96</v>
      </c>
      <c r="F6" s="5" t="s">
        <v>15</v>
      </c>
      <c r="G6" s="5" t="s">
        <v>241</v>
      </c>
      <c r="H6" s="9"/>
    </row>
    <row r="7" spans="1:10" x14ac:dyDescent="0.3">
      <c r="A7" s="5" t="s">
        <v>105</v>
      </c>
      <c r="B7" s="5" t="s">
        <v>104</v>
      </c>
      <c r="C7" s="5">
        <v>472440</v>
      </c>
      <c r="D7" s="5">
        <v>130</v>
      </c>
      <c r="E7" s="5" t="s">
        <v>96</v>
      </c>
      <c r="F7" s="5" t="s">
        <v>15</v>
      </c>
      <c r="G7" s="5" t="s">
        <v>241</v>
      </c>
      <c r="H7" s="9"/>
    </row>
    <row r="8" spans="1:10" x14ac:dyDescent="0.3">
      <c r="A8" s="5" t="s">
        <v>114</v>
      </c>
      <c r="B8" s="5" t="s">
        <v>115</v>
      </c>
      <c r="C8" s="5">
        <v>367581</v>
      </c>
      <c r="D8" s="5">
        <v>4</v>
      </c>
      <c r="E8" s="5" t="s">
        <v>96</v>
      </c>
      <c r="F8" s="5" t="s">
        <v>15</v>
      </c>
      <c r="G8" s="5" t="s">
        <v>241</v>
      </c>
      <c r="H8" s="9"/>
    </row>
    <row r="9" spans="1:10" x14ac:dyDescent="0.3">
      <c r="A9" s="5" t="s">
        <v>155</v>
      </c>
      <c r="B9" s="5" t="s">
        <v>156</v>
      </c>
      <c r="C9" s="5">
        <v>471276</v>
      </c>
      <c r="D9" s="5">
        <v>1</v>
      </c>
      <c r="E9" s="5" t="s">
        <v>96</v>
      </c>
      <c r="F9" s="5" t="s">
        <v>15</v>
      </c>
      <c r="G9" s="5" t="s">
        <v>241</v>
      </c>
      <c r="H9" s="9"/>
    </row>
    <row r="10" spans="1:10" x14ac:dyDescent="0.3">
      <c r="A10" s="5" t="s">
        <v>242</v>
      </c>
      <c r="B10" s="5" t="s">
        <v>95</v>
      </c>
      <c r="C10" s="5">
        <v>70008</v>
      </c>
      <c r="D10" s="5">
        <v>4</v>
      </c>
      <c r="E10" s="5" t="s">
        <v>96</v>
      </c>
      <c r="F10" s="5" t="s">
        <v>15</v>
      </c>
      <c r="G10" s="5" t="s">
        <v>241</v>
      </c>
      <c r="H10" s="9"/>
    </row>
    <row r="11" spans="1:10" x14ac:dyDescent="0.3">
      <c r="A11" s="5" t="s">
        <v>243</v>
      </c>
      <c r="B11" s="5" t="s">
        <v>118</v>
      </c>
      <c r="C11" s="5">
        <v>472598</v>
      </c>
      <c r="D11" s="5">
        <v>1</v>
      </c>
      <c r="E11" s="5" t="s">
        <v>96</v>
      </c>
      <c r="F11" s="5" t="s">
        <v>15</v>
      </c>
      <c r="G11" s="5" t="s">
        <v>241</v>
      </c>
      <c r="H11" s="9"/>
    </row>
    <row r="12" spans="1:10" x14ac:dyDescent="0.3">
      <c r="A12" s="5" t="s">
        <v>111</v>
      </c>
      <c r="B12" s="5" t="s">
        <v>110</v>
      </c>
      <c r="C12" s="5">
        <v>181902</v>
      </c>
      <c r="D12" s="5">
        <v>3</v>
      </c>
      <c r="E12" s="5" t="s">
        <v>96</v>
      </c>
      <c r="F12" s="5" t="s">
        <v>15</v>
      </c>
      <c r="G12" s="5" t="s">
        <v>241</v>
      </c>
      <c r="H12" s="9">
        <f>D12*750</f>
        <v>2250</v>
      </c>
    </row>
    <row r="13" spans="1:10" x14ac:dyDescent="0.3">
      <c r="A13" s="10" t="s">
        <v>244</v>
      </c>
      <c r="B13" s="10"/>
      <c r="C13" s="10"/>
      <c r="D13" s="10">
        <f>SUM(D3:D12)</f>
        <v>620</v>
      </c>
      <c r="H13" s="15">
        <f>SUM(H3:H12)</f>
        <v>46610</v>
      </c>
    </row>
    <row r="16" spans="1:10" x14ac:dyDescent="0.3">
      <c r="A16" s="10" t="s">
        <v>170</v>
      </c>
      <c r="B16" s="10"/>
      <c r="C16" s="10"/>
      <c r="D16" s="10"/>
      <c r="E16" s="10"/>
      <c r="F16" s="10"/>
      <c r="G16" s="10"/>
      <c r="H16" s="10"/>
    </row>
    <row r="17" spans="1:8" x14ac:dyDescent="0.3">
      <c r="A17" s="10" t="s">
        <v>171</v>
      </c>
      <c r="B17" s="10" t="s">
        <v>85</v>
      </c>
      <c r="C17" s="10" t="s">
        <v>172</v>
      </c>
      <c r="E17" s="10" t="s">
        <v>173</v>
      </c>
      <c r="F17" s="10" t="s">
        <v>174</v>
      </c>
      <c r="G17" s="11" t="s">
        <v>175</v>
      </c>
      <c r="H17" s="11" t="s">
        <v>176</v>
      </c>
    </row>
    <row r="18" spans="1:8" x14ac:dyDescent="0.3">
      <c r="A18" s="5" t="s">
        <v>245</v>
      </c>
      <c r="B18" s="5" t="s">
        <v>246</v>
      </c>
      <c r="C18" s="5" t="s">
        <v>247</v>
      </c>
      <c r="D18" s="5" t="s">
        <v>180</v>
      </c>
      <c r="E18" s="19">
        <v>105334</v>
      </c>
      <c r="F18" s="5" t="s">
        <v>14</v>
      </c>
      <c r="G18" s="17">
        <v>44526</v>
      </c>
      <c r="H18" s="17">
        <v>46351</v>
      </c>
    </row>
    <row r="19" spans="1:8" x14ac:dyDescent="0.3">
      <c r="A19" s="5" t="s">
        <v>248</v>
      </c>
      <c r="B19" s="5" t="s">
        <v>249</v>
      </c>
      <c r="C19" s="5" t="s">
        <v>250</v>
      </c>
      <c r="D19" s="5" t="s">
        <v>180</v>
      </c>
      <c r="E19" s="19">
        <v>105334</v>
      </c>
      <c r="F19" s="5" t="s">
        <v>14</v>
      </c>
      <c r="G19" s="17">
        <v>44526</v>
      </c>
      <c r="H19" s="17">
        <v>46351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2"/>
  <sheetViews>
    <sheetView workbookViewId="0">
      <selection activeCell="H4" sqref="H4"/>
    </sheetView>
  </sheetViews>
  <sheetFormatPr defaultRowHeight="14.4" x14ac:dyDescent="0.3"/>
  <cols>
    <col min="1" max="1" width="48" style="5" bestFit="1" customWidth="1"/>
    <col min="2" max="2" width="25.88671875" style="5" bestFit="1" customWidth="1"/>
    <col min="3" max="3" width="23.88671875" style="5" bestFit="1" customWidth="1"/>
    <col min="4" max="4" width="10.44140625" style="5" bestFit="1" customWidth="1"/>
    <col min="5" max="5" width="9.109375" style="5"/>
    <col min="6" max="6" width="25.33203125" style="5" bestFit="1" customWidth="1"/>
    <col min="7" max="7" width="28.6640625" style="5" bestFit="1" customWidth="1"/>
    <col min="8" max="8" width="16.109375" style="5" bestFit="1" customWidth="1"/>
    <col min="9" max="10" width="15.44140625" style="5" bestFit="1" customWidth="1"/>
    <col min="11" max="13" width="9.109375" style="5"/>
  </cols>
  <sheetData>
    <row r="1" spans="1:11" x14ac:dyDescent="0.3">
      <c r="A1" s="10" t="s">
        <v>84</v>
      </c>
      <c r="B1" s="10"/>
      <c r="C1" s="10"/>
      <c r="D1" s="10"/>
      <c r="E1" s="10"/>
      <c r="F1" s="10"/>
      <c r="G1" s="10"/>
      <c r="H1" s="10"/>
      <c r="I1" s="10"/>
      <c r="J1" s="10"/>
      <c r="K1" s="10"/>
    </row>
    <row r="2" spans="1:11" x14ac:dyDescent="0.3">
      <c r="A2" s="10" t="s">
        <v>85</v>
      </c>
      <c r="B2" s="10" t="s">
        <v>86</v>
      </c>
      <c r="C2" s="10" t="s">
        <v>87</v>
      </c>
      <c r="D2" s="10" t="s">
        <v>88</v>
      </c>
      <c r="E2" s="10" t="s">
        <v>89</v>
      </c>
      <c r="F2" s="10" t="s">
        <v>90</v>
      </c>
      <c r="G2" s="10" t="s">
        <v>91</v>
      </c>
      <c r="H2" s="10" t="s">
        <v>92</v>
      </c>
      <c r="I2" s="10" t="s">
        <v>93</v>
      </c>
      <c r="K2" s="10"/>
    </row>
    <row r="3" spans="1:11" x14ac:dyDescent="0.3">
      <c r="A3" s="5" t="s">
        <v>94</v>
      </c>
      <c r="B3" s="5" t="s">
        <v>251</v>
      </c>
      <c r="C3" s="5">
        <v>100815</v>
      </c>
      <c r="D3" s="5">
        <v>4</v>
      </c>
      <c r="E3" s="5" t="s">
        <v>252</v>
      </c>
      <c r="F3" s="5" t="s">
        <v>17</v>
      </c>
      <c r="G3" s="5" t="s">
        <v>253</v>
      </c>
      <c r="H3" s="9"/>
      <c r="I3" s="9"/>
    </row>
    <row r="4" spans="1:11" x14ac:dyDescent="0.3">
      <c r="A4" s="5" t="s">
        <v>145</v>
      </c>
      <c r="B4" s="5" t="s">
        <v>146</v>
      </c>
      <c r="C4" s="5">
        <v>403458</v>
      </c>
      <c r="D4" s="5">
        <v>1</v>
      </c>
      <c r="E4" s="5" t="s">
        <v>252</v>
      </c>
      <c r="F4" s="5" t="s">
        <v>17</v>
      </c>
      <c r="G4" s="5" t="s">
        <v>253</v>
      </c>
      <c r="H4" s="9"/>
      <c r="I4" s="9"/>
    </row>
    <row r="5" spans="1:11" x14ac:dyDescent="0.3">
      <c r="A5" s="5" t="s">
        <v>226</v>
      </c>
      <c r="B5" s="5" t="s">
        <v>254</v>
      </c>
      <c r="C5" s="5">
        <v>180313</v>
      </c>
      <c r="D5" s="5">
        <v>9</v>
      </c>
      <c r="E5" s="5" t="s">
        <v>252</v>
      </c>
      <c r="F5" s="5" t="s">
        <v>17</v>
      </c>
      <c r="G5" s="5" t="s">
        <v>253</v>
      </c>
      <c r="H5" s="9">
        <f>D5*900</f>
        <v>8100</v>
      </c>
      <c r="I5" s="9"/>
    </row>
    <row r="6" spans="1:11" x14ac:dyDescent="0.3">
      <c r="A6" s="5" t="s">
        <v>149</v>
      </c>
      <c r="B6" s="5" t="s">
        <v>104</v>
      </c>
      <c r="C6" s="5">
        <v>182006</v>
      </c>
      <c r="D6" s="5">
        <v>78</v>
      </c>
      <c r="E6" s="5" t="s">
        <v>252</v>
      </c>
      <c r="F6" s="5" t="s">
        <v>17</v>
      </c>
      <c r="G6" s="5" t="s">
        <v>253</v>
      </c>
      <c r="H6" s="9"/>
      <c r="I6" s="9"/>
    </row>
    <row r="7" spans="1:11" x14ac:dyDescent="0.3">
      <c r="A7" s="5" t="s">
        <v>255</v>
      </c>
      <c r="B7" s="5" t="s">
        <v>256</v>
      </c>
      <c r="C7" s="5">
        <v>181771</v>
      </c>
      <c r="D7" s="5">
        <v>1</v>
      </c>
      <c r="E7" s="5" t="s">
        <v>252</v>
      </c>
      <c r="F7" s="5" t="s">
        <v>17</v>
      </c>
      <c r="G7" s="5" t="s">
        <v>253</v>
      </c>
      <c r="H7" s="9"/>
      <c r="I7" s="9"/>
    </row>
    <row r="8" spans="1:11" x14ac:dyDescent="0.3">
      <c r="A8" s="5" t="s">
        <v>257</v>
      </c>
      <c r="B8" s="5" t="s">
        <v>258</v>
      </c>
      <c r="C8" s="5">
        <v>181892</v>
      </c>
      <c r="D8" s="5">
        <v>2</v>
      </c>
      <c r="E8" s="5" t="s">
        <v>252</v>
      </c>
      <c r="F8" s="5" t="s">
        <v>17</v>
      </c>
      <c r="G8" s="5" t="s">
        <v>253</v>
      </c>
      <c r="H8" s="9">
        <f>D8*480</f>
        <v>960</v>
      </c>
      <c r="I8" s="9"/>
    </row>
    <row r="9" spans="1:11" x14ac:dyDescent="0.3">
      <c r="A9" s="5" t="s">
        <v>259</v>
      </c>
      <c r="B9" s="5" t="s">
        <v>260</v>
      </c>
      <c r="C9" s="5">
        <v>181891</v>
      </c>
      <c r="D9" s="5">
        <v>13</v>
      </c>
      <c r="E9" s="5" t="s">
        <v>252</v>
      </c>
      <c r="F9" s="5" t="s">
        <v>17</v>
      </c>
      <c r="G9" s="5" t="s">
        <v>253</v>
      </c>
      <c r="H9" s="9">
        <f>D9*750</f>
        <v>9750</v>
      </c>
      <c r="I9" s="9"/>
    </row>
    <row r="10" spans="1:11" x14ac:dyDescent="0.3">
      <c r="A10" s="5" t="s">
        <v>108</v>
      </c>
      <c r="C10" s="5">
        <v>181180</v>
      </c>
      <c r="D10" s="5">
        <v>27</v>
      </c>
      <c r="E10" s="5" t="s">
        <v>252</v>
      </c>
      <c r="F10" s="5" t="s">
        <v>17</v>
      </c>
      <c r="G10" s="5" t="s">
        <v>253</v>
      </c>
      <c r="H10" s="9"/>
      <c r="I10" s="9"/>
    </row>
    <row r="11" spans="1:11" x14ac:dyDescent="0.3">
      <c r="A11" s="5" t="s">
        <v>261</v>
      </c>
      <c r="B11" s="5" t="s">
        <v>262</v>
      </c>
      <c r="C11" s="5">
        <v>182034</v>
      </c>
      <c r="D11" s="5">
        <v>6</v>
      </c>
      <c r="E11" s="5" t="s">
        <v>252</v>
      </c>
      <c r="F11" s="5" t="s">
        <v>17</v>
      </c>
      <c r="G11" s="5" t="s">
        <v>253</v>
      </c>
      <c r="H11" s="9"/>
      <c r="I11" s="9"/>
    </row>
    <row r="12" spans="1:11" x14ac:dyDescent="0.3">
      <c r="A12" s="5" t="s">
        <v>263</v>
      </c>
      <c r="B12" s="5" t="s">
        <v>264</v>
      </c>
      <c r="C12" s="5">
        <v>296221</v>
      </c>
      <c r="D12" s="5">
        <v>2</v>
      </c>
      <c r="E12" s="5" t="s">
        <v>252</v>
      </c>
      <c r="F12" s="5" t="s">
        <v>17</v>
      </c>
      <c r="G12" s="5" t="s">
        <v>253</v>
      </c>
      <c r="H12" s="9"/>
      <c r="I12" s="9"/>
    </row>
    <row r="13" spans="1:11" x14ac:dyDescent="0.3">
      <c r="A13" s="5" t="s">
        <v>117</v>
      </c>
      <c r="B13" s="5" t="s">
        <v>118</v>
      </c>
      <c r="C13" s="5">
        <v>181151</v>
      </c>
      <c r="D13" s="5">
        <v>3</v>
      </c>
      <c r="E13" s="5" t="s">
        <v>252</v>
      </c>
      <c r="F13" s="5" t="s">
        <v>17</v>
      </c>
      <c r="G13" s="5" t="s">
        <v>253</v>
      </c>
      <c r="H13" s="9"/>
      <c r="I13" s="9">
        <f>D13*100</f>
        <v>300</v>
      </c>
    </row>
    <row r="14" spans="1:11" x14ac:dyDescent="0.3">
      <c r="A14" s="5" t="s">
        <v>119</v>
      </c>
      <c r="B14" s="5" t="s">
        <v>265</v>
      </c>
      <c r="C14" s="5">
        <v>181328</v>
      </c>
      <c r="D14" s="5">
        <v>3</v>
      </c>
      <c r="E14" s="5" t="s">
        <v>252</v>
      </c>
      <c r="F14" s="5" t="s">
        <v>17</v>
      </c>
      <c r="G14" s="5" t="s">
        <v>253</v>
      </c>
      <c r="H14" s="9"/>
      <c r="I14" s="9">
        <f>D14*100</f>
        <v>300</v>
      </c>
    </row>
    <row r="15" spans="1:11" x14ac:dyDescent="0.3">
      <c r="A15" s="5" t="s">
        <v>122</v>
      </c>
      <c r="B15" s="5" t="s">
        <v>266</v>
      </c>
      <c r="C15" s="5">
        <v>181315</v>
      </c>
      <c r="D15" s="5">
        <v>12</v>
      </c>
      <c r="E15" s="5" t="s">
        <v>252</v>
      </c>
      <c r="F15" s="5" t="s">
        <v>17</v>
      </c>
      <c r="G15" s="5" t="s">
        <v>253</v>
      </c>
      <c r="H15" s="9"/>
      <c r="I15" s="9">
        <f t="shared" ref="I15:I19" si="0">D15*75</f>
        <v>900</v>
      </c>
    </row>
    <row r="16" spans="1:11" x14ac:dyDescent="0.3">
      <c r="A16" s="5" t="s">
        <v>152</v>
      </c>
      <c r="B16" s="5" t="s">
        <v>266</v>
      </c>
      <c r="C16" s="5">
        <v>181324</v>
      </c>
      <c r="D16" s="5">
        <v>7</v>
      </c>
      <c r="E16" s="5" t="s">
        <v>252</v>
      </c>
      <c r="F16" s="5" t="s">
        <v>17</v>
      </c>
      <c r="G16" s="5" t="s">
        <v>253</v>
      </c>
      <c r="H16" s="9"/>
      <c r="I16" s="9">
        <f t="shared" si="0"/>
        <v>525</v>
      </c>
    </row>
    <row r="17" spans="1:9" x14ac:dyDescent="0.3">
      <c r="A17" s="5" t="s">
        <v>126</v>
      </c>
      <c r="B17" s="5" t="s">
        <v>266</v>
      </c>
      <c r="C17" s="5">
        <v>181313</v>
      </c>
      <c r="D17" s="5">
        <v>11</v>
      </c>
      <c r="E17" s="5" t="s">
        <v>252</v>
      </c>
      <c r="F17" s="5" t="s">
        <v>17</v>
      </c>
      <c r="G17" s="5" t="s">
        <v>253</v>
      </c>
      <c r="H17" s="9"/>
      <c r="I17" s="9">
        <f t="shared" si="0"/>
        <v>825</v>
      </c>
    </row>
    <row r="18" spans="1:9" x14ac:dyDescent="0.3">
      <c r="A18" s="5" t="s">
        <v>129</v>
      </c>
      <c r="B18" s="5" t="s">
        <v>121</v>
      </c>
      <c r="C18" s="5">
        <v>181318</v>
      </c>
      <c r="D18" s="5">
        <v>2</v>
      </c>
      <c r="E18" s="5" t="s">
        <v>252</v>
      </c>
      <c r="F18" s="5" t="s">
        <v>17</v>
      </c>
      <c r="G18" s="5" t="s">
        <v>253</v>
      </c>
      <c r="H18" s="9"/>
      <c r="I18" s="9">
        <f t="shared" si="0"/>
        <v>150</v>
      </c>
    </row>
    <row r="19" spans="1:9" x14ac:dyDescent="0.3">
      <c r="A19" s="5" t="s">
        <v>130</v>
      </c>
      <c r="B19" s="5" t="s">
        <v>266</v>
      </c>
      <c r="C19" s="5">
        <v>181314</v>
      </c>
      <c r="D19" s="5">
        <v>11</v>
      </c>
      <c r="E19" s="5" t="s">
        <v>252</v>
      </c>
      <c r="F19" s="5" t="s">
        <v>17</v>
      </c>
      <c r="G19" s="5" t="s">
        <v>253</v>
      </c>
      <c r="H19" s="9"/>
      <c r="I19" s="9">
        <f t="shared" si="0"/>
        <v>825</v>
      </c>
    </row>
    <row r="20" spans="1:9" x14ac:dyDescent="0.3">
      <c r="A20" s="5" t="s">
        <v>154</v>
      </c>
      <c r="B20" s="5" t="s">
        <v>118</v>
      </c>
      <c r="C20" s="5">
        <v>181331</v>
      </c>
      <c r="D20" s="5">
        <v>3</v>
      </c>
      <c r="E20" s="5" t="s">
        <v>252</v>
      </c>
      <c r="F20" s="5" t="s">
        <v>17</v>
      </c>
      <c r="G20" s="5" t="s">
        <v>253</v>
      </c>
      <c r="H20" s="9"/>
      <c r="I20" s="9">
        <f>D20*100</f>
        <v>300</v>
      </c>
    </row>
    <row r="21" spans="1:9" x14ac:dyDescent="0.3">
      <c r="A21" s="5" t="s">
        <v>267</v>
      </c>
      <c r="B21" s="5" t="s">
        <v>146</v>
      </c>
      <c r="C21" s="5">
        <v>471667</v>
      </c>
      <c r="D21" s="5">
        <v>1</v>
      </c>
      <c r="E21" s="5" t="s">
        <v>252</v>
      </c>
      <c r="F21" s="5" t="s">
        <v>17</v>
      </c>
      <c r="G21" s="5" t="s">
        <v>253</v>
      </c>
      <c r="H21" s="9"/>
      <c r="I21" s="9"/>
    </row>
    <row r="22" spans="1:9" x14ac:dyDescent="0.3">
      <c r="A22" s="5" t="s">
        <v>268</v>
      </c>
      <c r="B22" s="5" t="s">
        <v>269</v>
      </c>
      <c r="C22" s="5">
        <v>367574</v>
      </c>
      <c r="D22" s="5">
        <v>2</v>
      </c>
      <c r="E22" s="5" t="s">
        <v>252</v>
      </c>
      <c r="F22" s="5" t="s">
        <v>17</v>
      </c>
      <c r="G22" s="5" t="s">
        <v>253</v>
      </c>
      <c r="H22" s="9"/>
      <c r="I22" s="9"/>
    </row>
    <row r="23" spans="1:9" x14ac:dyDescent="0.3">
      <c r="A23" s="5" t="s">
        <v>135</v>
      </c>
      <c r="B23" s="5" t="s">
        <v>270</v>
      </c>
      <c r="C23" s="5">
        <v>158824</v>
      </c>
      <c r="D23" s="5">
        <v>3</v>
      </c>
      <c r="E23" s="5" t="s">
        <v>252</v>
      </c>
      <c r="F23" s="5" t="s">
        <v>17</v>
      </c>
      <c r="G23" s="5" t="s">
        <v>253</v>
      </c>
      <c r="H23" s="9"/>
      <c r="I23" s="9"/>
    </row>
    <row r="24" spans="1:9" x14ac:dyDescent="0.3">
      <c r="A24" s="5" t="s">
        <v>271</v>
      </c>
      <c r="B24" s="5" t="s">
        <v>272</v>
      </c>
      <c r="C24" s="5">
        <v>377267</v>
      </c>
      <c r="D24" s="5">
        <v>3</v>
      </c>
      <c r="E24" s="5" t="s">
        <v>252</v>
      </c>
      <c r="F24" s="5" t="s">
        <v>17</v>
      </c>
      <c r="G24" s="5" t="s">
        <v>253</v>
      </c>
      <c r="H24" s="9"/>
      <c r="I24" s="9"/>
    </row>
    <row r="25" spans="1:9" x14ac:dyDescent="0.3">
      <c r="A25" s="5" t="s">
        <v>236</v>
      </c>
      <c r="B25" s="5" t="s">
        <v>100</v>
      </c>
      <c r="C25" s="5">
        <v>120486</v>
      </c>
      <c r="D25" s="5">
        <v>2</v>
      </c>
      <c r="E25" s="5" t="s">
        <v>252</v>
      </c>
      <c r="F25" s="5" t="s">
        <v>17</v>
      </c>
      <c r="G25" s="5" t="s">
        <v>253</v>
      </c>
      <c r="H25" s="9"/>
      <c r="I25" s="9"/>
    </row>
    <row r="26" spans="1:9" x14ac:dyDescent="0.3">
      <c r="A26" s="10" t="s">
        <v>237</v>
      </c>
      <c r="B26" s="10"/>
      <c r="C26" s="10"/>
      <c r="D26" s="10">
        <f>SUM(D3:D25)</f>
        <v>206</v>
      </c>
      <c r="H26" s="15">
        <f>SUM(H5:H17)</f>
        <v>18810</v>
      </c>
      <c r="I26" s="15">
        <f>SUM(I13:I25)</f>
        <v>4125</v>
      </c>
    </row>
    <row r="29" spans="1:9" x14ac:dyDescent="0.3">
      <c r="A29" s="10" t="s">
        <v>170</v>
      </c>
      <c r="B29" s="10"/>
      <c r="C29" s="10"/>
      <c r="D29" s="10"/>
      <c r="E29" s="10"/>
      <c r="F29" s="10"/>
      <c r="G29" s="10"/>
      <c r="H29" s="10"/>
    </row>
    <row r="30" spans="1:9" x14ac:dyDescent="0.3">
      <c r="A30" s="10" t="s">
        <v>171</v>
      </c>
      <c r="B30" s="10" t="s">
        <v>85</v>
      </c>
      <c r="C30" s="10" t="s">
        <v>172</v>
      </c>
      <c r="E30" s="10" t="s">
        <v>173</v>
      </c>
      <c r="F30" s="10" t="s">
        <v>174</v>
      </c>
      <c r="G30" s="11" t="s">
        <v>175</v>
      </c>
      <c r="H30" s="11" t="s">
        <v>176</v>
      </c>
    </row>
    <row r="31" spans="1:9" x14ac:dyDescent="0.3">
      <c r="A31" s="5" t="s">
        <v>273</v>
      </c>
      <c r="B31" s="5" t="s">
        <v>274</v>
      </c>
      <c r="C31" s="5" t="s">
        <v>275</v>
      </c>
      <c r="D31" s="5" t="s">
        <v>180</v>
      </c>
      <c r="E31" s="19">
        <v>103917</v>
      </c>
      <c r="F31" s="5" t="s">
        <v>16</v>
      </c>
      <c r="G31" s="17">
        <v>43619</v>
      </c>
      <c r="H31" s="17">
        <v>45445</v>
      </c>
    </row>
    <row r="32" spans="1:9" x14ac:dyDescent="0.3">
      <c r="A32" s="5" t="s">
        <v>276</v>
      </c>
      <c r="B32" s="5" t="s">
        <v>277</v>
      </c>
      <c r="C32" s="19">
        <v>41711115</v>
      </c>
      <c r="D32" s="5" t="s">
        <v>180</v>
      </c>
      <c r="E32" s="19">
        <v>103917</v>
      </c>
      <c r="F32" s="5" t="s">
        <v>16</v>
      </c>
      <c r="G32" s="17">
        <v>41869</v>
      </c>
      <c r="H32" s="17">
        <v>43694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11"/>
  <sheetViews>
    <sheetView topLeftCell="A16" workbookViewId="0">
      <selection activeCell="C39" sqref="C39"/>
    </sheetView>
  </sheetViews>
  <sheetFormatPr defaultRowHeight="14.4" x14ac:dyDescent="0.3"/>
  <cols>
    <col min="1" max="1" width="48" bestFit="1" customWidth="1"/>
    <col min="2" max="2" width="30" bestFit="1" customWidth="1"/>
    <col min="3" max="3" width="32.109375" bestFit="1" customWidth="1"/>
    <col min="4" max="4" width="14.109375" bestFit="1" customWidth="1"/>
    <col min="5" max="5" width="22.88671875" bestFit="1" customWidth="1"/>
    <col min="6" max="6" width="31.33203125" bestFit="1" customWidth="1"/>
    <col min="7" max="8" width="16.109375" bestFit="1" customWidth="1"/>
    <col min="9" max="9" width="15.44140625" bestFit="1" customWidth="1"/>
    <col min="10" max="10" width="32.109375" bestFit="1" customWidth="1"/>
  </cols>
  <sheetData>
    <row r="1" spans="1:18" x14ac:dyDescent="0.3">
      <c r="A1" s="10" t="s">
        <v>84</v>
      </c>
      <c r="B1" s="10"/>
      <c r="C1" s="10"/>
      <c r="D1" s="10"/>
      <c r="E1" s="10"/>
      <c r="F1" s="10"/>
      <c r="G1" s="10"/>
      <c r="H1" s="10"/>
      <c r="I1" s="10"/>
      <c r="J1" s="10"/>
      <c r="K1" s="5"/>
      <c r="L1" s="5"/>
      <c r="M1" s="5"/>
      <c r="N1" s="5"/>
      <c r="O1" s="5"/>
      <c r="P1" s="5"/>
      <c r="Q1" s="5"/>
      <c r="R1" s="5"/>
    </row>
    <row r="2" spans="1:18" x14ac:dyDescent="0.3">
      <c r="A2" s="10" t="s">
        <v>85</v>
      </c>
      <c r="B2" s="10" t="s">
        <v>86</v>
      </c>
      <c r="C2" s="10" t="s">
        <v>87</v>
      </c>
      <c r="D2" s="10" t="s">
        <v>88</v>
      </c>
      <c r="E2" s="10" t="s">
        <v>278</v>
      </c>
      <c r="F2" s="10" t="s">
        <v>91</v>
      </c>
      <c r="G2" s="10" t="s">
        <v>92</v>
      </c>
      <c r="H2" s="10" t="s">
        <v>93</v>
      </c>
      <c r="J2" s="10"/>
      <c r="K2" s="5"/>
      <c r="L2" s="5"/>
      <c r="M2" s="5"/>
      <c r="N2" s="5"/>
      <c r="O2" s="5"/>
      <c r="P2" s="5"/>
      <c r="Q2" s="5"/>
      <c r="R2" s="5"/>
    </row>
    <row r="3" spans="1:18" x14ac:dyDescent="0.3">
      <c r="A3" s="5" t="s">
        <v>99</v>
      </c>
      <c r="B3" s="5" t="s">
        <v>100</v>
      </c>
      <c r="C3" s="5">
        <v>472340</v>
      </c>
      <c r="D3" s="5">
        <v>3</v>
      </c>
      <c r="E3" s="5" t="s">
        <v>279</v>
      </c>
      <c r="F3" s="5" t="s">
        <v>280</v>
      </c>
      <c r="G3" s="9"/>
      <c r="H3" s="9"/>
      <c r="J3" s="5"/>
      <c r="K3" s="5"/>
      <c r="L3" s="5"/>
      <c r="M3" s="5"/>
      <c r="N3" s="5"/>
      <c r="O3" s="5"/>
      <c r="P3" s="5"/>
      <c r="Q3" s="5"/>
      <c r="R3" s="5"/>
    </row>
    <row r="4" spans="1:18" x14ac:dyDescent="0.3">
      <c r="A4" s="5" t="s">
        <v>101</v>
      </c>
      <c r="B4" s="5" t="s">
        <v>100</v>
      </c>
      <c r="C4" s="5">
        <v>472341</v>
      </c>
      <c r="D4" s="5">
        <v>3</v>
      </c>
      <c r="E4" s="5" t="s">
        <v>279</v>
      </c>
      <c r="F4" s="5" t="s">
        <v>280</v>
      </c>
      <c r="G4" s="9"/>
      <c r="H4" s="9"/>
      <c r="J4" s="5"/>
      <c r="K4" s="5"/>
      <c r="L4" s="5"/>
      <c r="M4" s="5"/>
      <c r="N4" s="5"/>
      <c r="O4" s="5"/>
      <c r="P4" s="5"/>
      <c r="Q4" s="5"/>
      <c r="R4" s="5"/>
    </row>
    <row r="5" spans="1:18" x14ac:dyDescent="0.3">
      <c r="A5" s="5" t="s">
        <v>281</v>
      </c>
      <c r="B5" s="5" t="s">
        <v>258</v>
      </c>
      <c r="C5" s="5">
        <v>181896</v>
      </c>
      <c r="D5" s="5">
        <v>1</v>
      </c>
      <c r="E5" s="5" t="s">
        <v>279</v>
      </c>
      <c r="F5" s="5" t="s">
        <v>280</v>
      </c>
      <c r="G5" s="9">
        <f>D5*750</f>
        <v>750</v>
      </c>
      <c r="H5" s="9"/>
      <c r="J5" s="5"/>
      <c r="K5" s="5"/>
      <c r="L5" s="5"/>
      <c r="M5" s="5"/>
      <c r="N5" s="5"/>
      <c r="O5" s="5"/>
      <c r="P5" s="5"/>
      <c r="Q5" s="5"/>
      <c r="R5" s="5"/>
    </row>
    <row r="6" spans="1:18" x14ac:dyDescent="0.3">
      <c r="A6" s="5" t="s">
        <v>282</v>
      </c>
      <c r="B6" s="5" t="s">
        <v>121</v>
      </c>
      <c r="C6" s="5">
        <v>181337</v>
      </c>
      <c r="D6" s="5">
        <v>1</v>
      </c>
      <c r="E6" s="5" t="s">
        <v>279</v>
      </c>
      <c r="F6" s="5" t="s">
        <v>280</v>
      </c>
      <c r="G6" s="9"/>
      <c r="H6" s="9">
        <f>D6*75</f>
        <v>75</v>
      </c>
      <c r="J6" s="5"/>
      <c r="K6" s="5"/>
      <c r="L6" s="5"/>
      <c r="M6" s="5"/>
      <c r="N6" s="5"/>
      <c r="O6" s="5"/>
      <c r="P6" s="5"/>
      <c r="Q6" s="5"/>
      <c r="R6" s="5"/>
    </row>
    <row r="7" spans="1:18" x14ac:dyDescent="0.3">
      <c r="A7" s="5" t="s">
        <v>233</v>
      </c>
      <c r="B7" s="5" t="s">
        <v>121</v>
      </c>
      <c r="C7" s="5">
        <v>181335</v>
      </c>
      <c r="D7" s="5">
        <v>2</v>
      </c>
      <c r="E7" s="5" t="s">
        <v>279</v>
      </c>
      <c r="F7" s="5" t="s">
        <v>280</v>
      </c>
      <c r="G7" s="9"/>
      <c r="H7" s="9">
        <f>D7*75</f>
        <v>150</v>
      </c>
      <c r="J7" s="5"/>
      <c r="K7" s="5"/>
      <c r="L7" s="5"/>
      <c r="M7" s="5"/>
      <c r="N7" s="5"/>
      <c r="O7" s="5"/>
      <c r="P7" s="5"/>
      <c r="Q7" s="5"/>
      <c r="R7" s="5"/>
    </row>
    <row r="8" spans="1:18" x14ac:dyDescent="0.3">
      <c r="A8" s="5" t="s">
        <v>130</v>
      </c>
      <c r="B8" s="5" t="s">
        <v>121</v>
      </c>
      <c r="C8" s="5">
        <v>181314</v>
      </c>
      <c r="D8" s="5">
        <v>1</v>
      </c>
      <c r="E8" s="5" t="s">
        <v>279</v>
      </c>
      <c r="F8" s="5" t="s">
        <v>280</v>
      </c>
      <c r="G8" s="9"/>
      <c r="H8" s="9">
        <f>D8*75</f>
        <v>75</v>
      </c>
      <c r="J8" s="5"/>
      <c r="K8" s="5"/>
      <c r="L8" s="5"/>
      <c r="M8" s="5"/>
      <c r="N8" s="5"/>
      <c r="O8" s="5"/>
      <c r="P8" s="5"/>
      <c r="Q8" s="5"/>
      <c r="R8" s="5"/>
    </row>
    <row r="9" spans="1:18" x14ac:dyDescent="0.3">
      <c r="A9" s="5" t="s">
        <v>154</v>
      </c>
      <c r="B9" s="5" t="s">
        <v>118</v>
      </c>
      <c r="C9" s="5">
        <v>181331</v>
      </c>
      <c r="D9" s="5">
        <v>1</v>
      </c>
      <c r="E9" s="5" t="s">
        <v>279</v>
      </c>
      <c r="F9" s="5" t="s">
        <v>280</v>
      </c>
      <c r="G9" s="9"/>
      <c r="H9" s="9">
        <f>D9*75</f>
        <v>75</v>
      </c>
      <c r="J9" s="5"/>
      <c r="K9" s="5"/>
      <c r="L9" s="5"/>
      <c r="M9" s="5"/>
      <c r="N9" s="5"/>
      <c r="O9" s="5"/>
      <c r="P9" s="5"/>
      <c r="Q9" s="5"/>
      <c r="R9" s="5"/>
    </row>
    <row r="10" spans="1:18" x14ac:dyDescent="0.3">
      <c r="A10" s="5" t="s">
        <v>283</v>
      </c>
      <c r="B10" s="5" t="s">
        <v>284</v>
      </c>
      <c r="C10" s="5">
        <v>472852</v>
      </c>
      <c r="D10" s="5">
        <v>1</v>
      </c>
      <c r="E10" s="5" t="s">
        <v>279</v>
      </c>
      <c r="F10" s="5" t="s">
        <v>280</v>
      </c>
      <c r="G10" s="9"/>
      <c r="H10" s="9">
        <f>D10*100</f>
        <v>100</v>
      </c>
      <c r="J10" s="5"/>
      <c r="K10" s="5"/>
      <c r="L10" s="5"/>
      <c r="M10" s="5"/>
      <c r="N10" s="5"/>
      <c r="O10" s="5"/>
      <c r="P10" s="5"/>
      <c r="Q10" s="5"/>
      <c r="R10" s="5"/>
    </row>
    <row r="11" spans="1:18" x14ac:dyDescent="0.3">
      <c r="A11" s="10" t="s">
        <v>285</v>
      </c>
      <c r="B11" s="10"/>
      <c r="C11" s="10"/>
      <c r="D11" s="10">
        <f>SUM(D3:D10)</f>
        <v>13</v>
      </c>
      <c r="E11" s="5"/>
      <c r="F11" s="5"/>
      <c r="G11" s="15">
        <f>SUM(G5:G10)</f>
        <v>750</v>
      </c>
      <c r="H11" s="15">
        <f>SUM(H6:H10)</f>
        <v>475</v>
      </c>
      <c r="J11" s="5"/>
      <c r="K11" s="5"/>
      <c r="L11" s="5"/>
      <c r="M11" s="5"/>
      <c r="N11" s="5"/>
      <c r="O11" s="5"/>
      <c r="P11" s="5"/>
      <c r="Q11" s="5"/>
      <c r="R11" s="5"/>
    </row>
    <row r="12" spans="1:18" x14ac:dyDescent="0.3">
      <c r="A12" s="5"/>
      <c r="B12" s="5"/>
      <c r="C12" s="5"/>
      <c r="D12" s="5"/>
      <c r="E12" s="5"/>
      <c r="F12" s="5"/>
      <c r="G12" s="9"/>
      <c r="H12" s="9"/>
      <c r="J12" s="5"/>
      <c r="K12" s="5"/>
      <c r="L12" s="5"/>
      <c r="M12" s="5"/>
      <c r="N12" s="5"/>
      <c r="O12" s="5"/>
      <c r="P12" s="5"/>
      <c r="Q12" s="5"/>
      <c r="R12" s="5"/>
    </row>
    <row r="13" spans="1:18" x14ac:dyDescent="0.3">
      <c r="A13" s="5" t="s">
        <v>84</v>
      </c>
      <c r="B13" s="5"/>
      <c r="C13" s="5"/>
      <c r="D13" s="5"/>
      <c r="E13" s="5"/>
      <c r="F13" s="5"/>
      <c r="G13" s="9"/>
      <c r="H13" s="9"/>
      <c r="J13" s="5"/>
      <c r="K13" s="5"/>
      <c r="L13" s="5"/>
      <c r="M13" s="5"/>
      <c r="N13" s="5"/>
      <c r="O13" s="5"/>
      <c r="P13" s="5"/>
      <c r="Q13" s="5"/>
      <c r="R13" s="5"/>
    </row>
    <row r="14" spans="1:18" x14ac:dyDescent="0.3">
      <c r="A14" s="5" t="s">
        <v>101</v>
      </c>
      <c r="B14" s="5" t="s">
        <v>100</v>
      </c>
      <c r="C14" s="5">
        <v>472341</v>
      </c>
      <c r="D14" s="5">
        <v>7</v>
      </c>
      <c r="E14" s="5" t="s">
        <v>279</v>
      </c>
      <c r="F14" s="5" t="s">
        <v>286</v>
      </c>
      <c r="G14" s="9"/>
      <c r="H14" s="9"/>
      <c r="J14" s="5"/>
      <c r="K14" s="5"/>
      <c r="L14" s="5"/>
      <c r="M14" s="5"/>
      <c r="N14" s="5"/>
      <c r="O14" s="5"/>
      <c r="P14" s="5"/>
      <c r="Q14" s="5"/>
      <c r="R14" s="5"/>
    </row>
    <row r="15" spans="1:18" x14ac:dyDescent="0.3">
      <c r="A15" s="5" t="s">
        <v>106</v>
      </c>
      <c r="B15" s="5" t="s">
        <v>107</v>
      </c>
      <c r="C15" s="5">
        <v>473141</v>
      </c>
      <c r="D15" s="5">
        <v>3</v>
      </c>
      <c r="E15" s="5" t="s">
        <v>279</v>
      </c>
      <c r="F15" s="5" t="s">
        <v>286</v>
      </c>
      <c r="G15" s="9"/>
      <c r="H15" s="9"/>
      <c r="J15" s="5"/>
      <c r="K15" s="5"/>
      <c r="L15" s="5"/>
      <c r="M15" s="5"/>
      <c r="N15" s="5"/>
      <c r="O15" s="5"/>
      <c r="P15" s="5"/>
      <c r="Q15" s="5"/>
      <c r="R15" s="5"/>
    </row>
    <row r="16" spans="1:18" x14ac:dyDescent="0.3">
      <c r="A16" s="5" t="s">
        <v>287</v>
      </c>
      <c r="B16" s="5" t="s">
        <v>118</v>
      </c>
      <c r="C16" s="5">
        <v>366687</v>
      </c>
      <c r="D16" s="5">
        <v>1</v>
      </c>
      <c r="E16" s="5" t="s">
        <v>279</v>
      </c>
      <c r="F16" s="5" t="s">
        <v>286</v>
      </c>
      <c r="G16" s="9"/>
      <c r="H16" s="9"/>
      <c r="J16" s="5"/>
      <c r="K16" s="5"/>
      <c r="L16" s="5"/>
      <c r="M16" s="5"/>
      <c r="N16" s="5"/>
      <c r="O16" s="5"/>
      <c r="P16" s="5"/>
      <c r="Q16" s="5"/>
      <c r="R16" s="5"/>
    </row>
    <row r="17" spans="1:18" x14ac:dyDescent="0.3">
      <c r="A17" s="5" t="s">
        <v>243</v>
      </c>
      <c r="B17" s="5" t="s">
        <v>118</v>
      </c>
      <c r="C17" s="5">
        <v>472598</v>
      </c>
      <c r="D17" s="5">
        <v>1</v>
      </c>
      <c r="E17" s="5" t="s">
        <v>279</v>
      </c>
      <c r="F17" s="5" t="s">
        <v>286</v>
      </c>
      <c r="G17" s="9"/>
      <c r="H17" s="9"/>
      <c r="J17" s="5"/>
      <c r="K17" s="5"/>
      <c r="L17" s="5"/>
      <c r="M17" s="5"/>
      <c r="N17" s="5"/>
      <c r="O17" s="5"/>
      <c r="P17" s="5"/>
      <c r="Q17" s="5"/>
      <c r="R17" s="5"/>
    </row>
    <row r="18" spans="1:18" x14ac:dyDescent="0.3">
      <c r="A18" s="5" t="s">
        <v>288</v>
      </c>
      <c r="B18" s="5" t="s">
        <v>258</v>
      </c>
      <c r="C18" s="5">
        <v>181904</v>
      </c>
      <c r="D18" s="5">
        <v>1</v>
      </c>
      <c r="E18" s="5" t="s">
        <v>279</v>
      </c>
      <c r="F18" s="5" t="s">
        <v>286</v>
      </c>
      <c r="G18" s="9">
        <f>D18*750</f>
        <v>750</v>
      </c>
      <c r="H18" s="9"/>
      <c r="J18" s="5"/>
      <c r="K18" s="5"/>
      <c r="L18" s="5"/>
      <c r="M18" s="5"/>
      <c r="N18" s="5"/>
      <c r="O18" s="5"/>
      <c r="P18" s="5"/>
      <c r="Q18" s="5"/>
      <c r="R18" s="5"/>
    </row>
    <row r="19" spans="1:18" x14ac:dyDescent="0.3">
      <c r="A19" s="5" t="s">
        <v>289</v>
      </c>
      <c r="B19" s="5" t="s">
        <v>290</v>
      </c>
      <c r="C19" s="5">
        <v>367907</v>
      </c>
      <c r="D19" s="5">
        <v>2</v>
      </c>
      <c r="E19" s="5" t="s">
        <v>279</v>
      </c>
      <c r="F19" s="5" t="s">
        <v>286</v>
      </c>
      <c r="G19" s="9"/>
      <c r="H19" s="9"/>
      <c r="J19" s="5"/>
      <c r="K19" s="5"/>
      <c r="L19" s="5"/>
      <c r="M19" s="5"/>
      <c r="N19" s="5"/>
      <c r="O19" s="5"/>
      <c r="P19" s="5"/>
      <c r="Q19" s="5"/>
      <c r="R19" s="5"/>
    </row>
    <row r="20" spans="1:18" x14ac:dyDescent="0.3">
      <c r="A20" s="5" t="s">
        <v>114</v>
      </c>
      <c r="B20" s="5" t="s">
        <v>115</v>
      </c>
      <c r="C20" s="5">
        <v>367581</v>
      </c>
      <c r="D20" s="5">
        <v>3</v>
      </c>
      <c r="E20" s="5" t="s">
        <v>279</v>
      </c>
      <c r="F20" s="5" t="s">
        <v>286</v>
      </c>
      <c r="G20" s="9"/>
      <c r="H20" s="9"/>
      <c r="J20" s="5"/>
      <c r="K20" s="5"/>
      <c r="L20" s="5"/>
      <c r="M20" s="5"/>
      <c r="N20" s="5"/>
      <c r="O20" s="5"/>
      <c r="P20" s="5"/>
      <c r="Q20" s="5"/>
      <c r="R20" s="5"/>
    </row>
    <row r="21" spans="1:18" x14ac:dyDescent="0.3">
      <c r="A21" s="5" t="s">
        <v>116</v>
      </c>
      <c r="B21" s="5" t="s">
        <v>113</v>
      </c>
      <c r="C21" s="5">
        <v>124818</v>
      </c>
      <c r="D21" s="5">
        <v>1</v>
      </c>
      <c r="E21" s="5" t="s">
        <v>279</v>
      </c>
      <c r="F21" s="5" t="s">
        <v>286</v>
      </c>
      <c r="G21" s="9"/>
      <c r="H21" s="9"/>
      <c r="J21" s="5"/>
      <c r="K21" s="5"/>
      <c r="L21" s="5"/>
      <c r="M21" s="5"/>
      <c r="N21" s="5"/>
      <c r="O21" s="5"/>
      <c r="P21" s="5"/>
      <c r="Q21" s="5"/>
      <c r="R21" s="5"/>
    </row>
    <row r="22" spans="1:18" x14ac:dyDescent="0.3">
      <c r="A22" s="5" t="s">
        <v>127</v>
      </c>
      <c r="B22" s="5" t="s">
        <v>121</v>
      </c>
      <c r="C22" s="5">
        <v>181341</v>
      </c>
      <c r="D22" s="5">
        <v>1</v>
      </c>
      <c r="E22" s="5" t="s">
        <v>279</v>
      </c>
      <c r="F22" s="5" t="s">
        <v>286</v>
      </c>
      <c r="G22" s="9"/>
      <c r="H22" s="9">
        <f>D22*75</f>
        <v>75</v>
      </c>
      <c r="J22" s="5"/>
      <c r="K22" s="5"/>
      <c r="L22" s="5"/>
      <c r="M22" s="5"/>
      <c r="N22" s="5"/>
      <c r="O22" s="5"/>
      <c r="P22" s="5"/>
      <c r="Q22" s="5"/>
      <c r="R22" s="5"/>
    </row>
    <row r="23" spans="1:18" x14ac:dyDescent="0.3">
      <c r="A23" s="5" t="s">
        <v>233</v>
      </c>
      <c r="B23" s="5" t="s">
        <v>121</v>
      </c>
      <c r="C23" s="5">
        <v>181335</v>
      </c>
      <c r="D23" s="5">
        <v>2</v>
      </c>
      <c r="E23" s="5" t="s">
        <v>279</v>
      </c>
      <c r="F23" s="5" t="s">
        <v>286</v>
      </c>
      <c r="G23" s="9"/>
      <c r="H23" s="9">
        <f>D23*75</f>
        <v>150</v>
      </c>
      <c r="J23" s="5"/>
      <c r="K23" s="5"/>
      <c r="L23" s="5"/>
      <c r="M23" s="5"/>
      <c r="N23" s="5"/>
      <c r="O23" s="5"/>
      <c r="P23" s="5"/>
      <c r="Q23" s="5"/>
      <c r="R23" s="5"/>
    </row>
    <row r="24" spans="1:18" x14ac:dyDescent="0.3">
      <c r="A24" s="5" t="s">
        <v>291</v>
      </c>
      <c r="B24" s="5" t="s">
        <v>284</v>
      </c>
      <c r="C24" s="5">
        <v>472862</v>
      </c>
      <c r="D24" s="5">
        <v>1</v>
      </c>
      <c r="E24" s="5" t="s">
        <v>279</v>
      </c>
      <c r="F24" s="5" t="s">
        <v>286</v>
      </c>
      <c r="G24" s="9"/>
      <c r="H24" s="9">
        <f>D24*100</f>
        <v>100</v>
      </c>
      <c r="J24" s="5"/>
      <c r="K24" s="5"/>
      <c r="L24" s="5"/>
      <c r="M24" s="5"/>
      <c r="N24" s="5"/>
      <c r="O24" s="5"/>
      <c r="P24" s="5"/>
      <c r="Q24" s="5"/>
      <c r="R24" s="5"/>
    </row>
    <row r="25" spans="1:18" x14ac:dyDescent="0.3">
      <c r="A25" s="5" t="s">
        <v>292</v>
      </c>
      <c r="B25" s="5" t="s">
        <v>284</v>
      </c>
      <c r="C25" s="5">
        <v>472857</v>
      </c>
      <c r="D25" s="5">
        <v>1</v>
      </c>
      <c r="E25" s="5" t="s">
        <v>279</v>
      </c>
      <c r="F25" s="5" t="s">
        <v>286</v>
      </c>
      <c r="G25" s="9"/>
      <c r="H25" s="9">
        <f t="shared" ref="H25:H30" si="0">D25*100</f>
        <v>100</v>
      </c>
      <c r="J25" s="5"/>
      <c r="K25" s="5"/>
      <c r="L25" s="5"/>
      <c r="M25" s="5"/>
      <c r="N25" s="5"/>
      <c r="O25" s="5"/>
      <c r="P25" s="5"/>
      <c r="Q25" s="5"/>
      <c r="R25" s="5"/>
    </row>
    <row r="26" spans="1:18" x14ac:dyDescent="0.3">
      <c r="A26" s="5" t="s">
        <v>293</v>
      </c>
      <c r="B26" s="5" t="s">
        <v>284</v>
      </c>
      <c r="C26" s="5">
        <v>472856</v>
      </c>
      <c r="D26" s="5">
        <v>1</v>
      </c>
      <c r="E26" s="5" t="s">
        <v>279</v>
      </c>
      <c r="F26" s="5" t="s">
        <v>286</v>
      </c>
      <c r="G26" s="9"/>
      <c r="H26" s="9">
        <f t="shared" si="0"/>
        <v>100</v>
      </c>
      <c r="J26" s="5"/>
      <c r="K26" s="5"/>
      <c r="L26" s="5"/>
      <c r="M26" s="5"/>
      <c r="N26" s="5"/>
      <c r="O26" s="5"/>
      <c r="P26" s="5"/>
      <c r="Q26" s="5"/>
      <c r="R26" s="5"/>
    </row>
    <row r="27" spans="1:18" x14ac:dyDescent="0.3">
      <c r="A27" s="5" t="s">
        <v>294</v>
      </c>
      <c r="B27" s="5" t="s">
        <v>284</v>
      </c>
      <c r="C27" s="5">
        <v>472858</v>
      </c>
      <c r="D27" s="5">
        <v>1</v>
      </c>
      <c r="E27" s="5" t="s">
        <v>279</v>
      </c>
      <c r="F27" s="5" t="s">
        <v>286</v>
      </c>
      <c r="G27" s="9"/>
      <c r="H27" s="9">
        <f t="shared" si="0"/>
        <v>100</v>
      </c>
      <c r="J27" s="5"/>
      <c r="K27" s="5"/>
      <c r="L27" s="5"/>
      <c r="M27" s="5"/>
      <c r="N27" s="5"/>
      <c r="O27" s="5"/>
      <c r="P27" s="5"/>
      <c r="Q27" s="5"/>
      <c r="R27" s="5"/>
    </row>
    <row r="28" spans="1:18" x14ac:dyDescent="0.3">
      <c r="A28" s="5" t="s">
        <v>295</v>
      </c>
      <c r="B28" s="5" t="s">
        <v>284</v>
      </c>
      <c r="C28" s="5">
        <v>100661</v>
      </c>
      <c r="D28" s="5">
        <v>2</v>
      </c>
      <c r="E28" s="5" t="s">
        <v>279</v>
      </c>
      <c r="F28" s="5" t="s">
        <v>286</v>
      </c>
      <c r="G28" s="9"/>
      <c r="H28" s="9">
        <f t="shared" si="0"/>
        <v>200</v>
      </c>
      <c r="J28" s="5"/>
      <c r="K28" s="5"/>
      <c r="L28" s="5"/>
      <c r="M28" s="5"/>
      <c r="N28" s="5"/>
      <c r="O28" s="5"/>
      <c r="P28" s="5"/>
      <c r="Q28" s="5"/>
      <c r="R28" s="5"/>
    </row>
    <row r="29" spans="1:18" x14ac:dyDescent="0.3">
      <c r="A29" s="5" t="s">
        <v>296</v>
      </c>
      <c r="B29" s="5" t="s">
        <v>284</v>
      </c>
      <c r="C29" s="5">
        <v>472859</v>
      </c>
      <c r="D29" s="5">
        <v>1</v>
      </c>
      <c r="E29" s="5" t="s">
        <v>279</v>
      </c>
      <c r="F29" s="5" t="s">
        <v>286</v>
      </c>
      <c r="G29" s="9"/>
      <c r="H29" s="9">
        <f t="shared" si="0"/>
        <v>100</v>
      </c>
      <c r="J29" s="5"/>
      <c r="K29" s="5"/>
      <c r="L29" s="5"/>
      <c r="M29" s="5"/>
      <c r="N29" s="5"/>
      <c r="O29" s="5"/>
      <c r="P29" s="5"/>
      <c r="Q29" s="5"/>
      <c r="R29" s="5"/>
    </row>
    <row r="30" spans="1:18" x14ac:dyDescent="0.3">
      <c r="A30" s="5" t="s">
        <v>297</v>
      </c>
      <c r="B30" s="5" t="s">
        <v>284</v>
      </c>
      <c r="C30" s="5">
        <v>472861</v>
      </c>
      <c r="D30" s="5">
        <v>1</v>
      </c>
      <c r="E30" s="5" t="s">
        <v>279</v>
      </c>
      <c r="F30" s="5" t="s">
        <v>286</v>
      </c>
      <c r="G30" s="9"/>
      <c r="H30" s="9">
        <f t="shared" si="0"/>
        <v>100</v>
      </c>
      <c r="J30" s="5"/>
      <c r="K30" s="5"/>
      <c r="L30" s="5"/>
      <c r="M30" s="5"/>
      <c r="N30" s="5"/>
      <c r="O30" s="5"/>
      <c r="P30" s="5"/>
      <c r="Q30" s="5"/>
      <c r="R30" s="5"/>
    </row>
    <row r="31" spans="1:18" x14ac:dyDescent="0.3">
      <c r="A31" s="10" t="s">
        <v>298</v>
      </c>
      <c r="B31" s="10"/>
      <c r="C31" s="10"/>
      <c r="D31" s="10">
        <f>SUM(D14:D30)</f>
        <v>30</v>
      </c>
      <c r="E31" s="5"/>
      <c r="F31" s="5"/>
      <c r="G31" s="15">
        <f>SUM(G18:G30)</f>
        <v>750</v>
      </c>
      <c r="H31" s="15">
        <f>SUM(H22:H30)</f>
        <v>1025</v>
      </c>
      <c r="J31" s="5"/>
      <c r="K31" s="5"/>
      <c r="L31" s="5"/>
      <c r="M31" s="5"/>
      <c r="N31" s="5"/>
      <c r="O31" s="5"/>
      <c r="P31" s="5"/>
      <c r="Q31" s="5"/>
      <c r="R31" s="5"/>
    </row>
    <row r="32" spans="1:18" x14ac:dyDescent="0.3">
      <c r="A32" s="5"/>
      <c r="B32" s="5"/>
      <c r="C32" s="5"/>
      <c r="D32" s="7"/>
      <c r="E32" s="5"/>
      <c r="F32" s="5"/>
      <c r="G32" s="5"/>
      <c r="H32" s="9"/>
      <c r="I32" s="9"/>
      <c r="J32" s="5"/>
      <c r="K32" s="5"/>
      <c r="L32" s="5"/>
      <c r="M32" s="5"/>
      <c r="N32" s="5"/>
      <c r="O32" s="5"/>
      <c r="P32" s="5"/>
      <c r="Q32" s="5"/>
      <c r="R32" s="5"/>
    </row>
    <row r="33" spans="1:18" x14ac:dyDescent="0.3">
      <c r="A33" s="5" t="s">
        <v>84</v>
      </c>
      <c r="B33" s="5"/>
      <c r="C33" s="5"/>
      <c r="D33" s="5"/>
      <c r="E33" s="5"/>
      <c r="F33" s="5"/>
      <c r="G33" s="5"/>
      <c r="H33" s="9"/>
      <c r="I33" s="9"/>
      <c r="J33" s="5"/>
      <c r="K33" s="5"/>
      <c r="L33" s="5"/>
      <c r="M33" s="5"/>
      <c r="N33" s="5"/>
      <c r="O33" s="5"/>
      <c r="P33" s="5"/>
      <c r="Q33" s="5"/>
      <c r="R33" s="5"/>
    </row>
    <row r="34" spans="1:18" x14ac:dyDescent="0.3">
      <c r="A34" s="5" t="s">
        <v>94</v>
      </c>
      <c r="B34" s="5" t="s">
        <v>95</v>
      </c>
      <c r="C34" s="5">
        <v>100815</v>
      </c>
      <c r="D34" s="5">
        <v>9</v>
      </c>
      <c r="E34" s="5" t="s">
        <v>279</v>
      </c>
      <c r="F34" s="5" t="s">
        <v>299</v>
      </c>
      <c r="G34" s="9"/>
      <c r="H34" s="9"/>
      <c r="J34" s="5"/>
      <c r="K34" s="5"/>
      <c r="L34" s="5"/>
      <c r="M34" s="5"/>
      <c r="N34" s="5"/>
      <c r="O34" s="5"/>
      <c r="P34" s="5"/>
      <c r="Q34" s="5"/>
      <c r="R34" s="5"/>
    </row>
    <row r="35" spans="1:18" x14ac:dyDescent="0.3">
      <c r="A35" s="5" t="s">
        <v>142</v>
      </c>
      <c r="B35" s="5" t="s">
        <v>143</v>
      </c>
      <c r="C35" s="5">
        <v>100799</v>
      </c>
      <c r="D35" s="5">
        <v>16</v>
      </c>
      <c r="E35" s="5" t="s">
        <v>279</v>
      </c>
      <c r="F35" s="5" t="s">
        <v>299</v>
      </c>
      <c r="G35" s="9"/>
      <c r="H35" s="9"/>
      <c r="J35" s="5"/>
      <c r="K35" s="5"/>
      <c r="L35" s="5"/>
      <c r="M35" s="5"/>
      <c r="N35" s="5"/>
      <c r="O35" s="5"/>
      <c r="P35" s="5"/>
      <c r="Q35" s="5"/>
      <c r="R35" s="5"/>
    </row>
    <row r="36" spans="1:18" x14ac:dyDescent="0.3">
      <c r="A36" s="5" t="s">
        <v>300</v>
      </c>
      <c r="B36" s="5" t="s">
        <v>143</v>
      </c>
      <c r="C36" s="5">
        <v>100798</v>
      </c>
      <c r="D36" s="5">
        <v>27</v>
      </c>
      <c r="E36" s="5" t="s">
        <v>279</v>
      </c>
      <c r="F36" s="5" t="s">
        <v>299</v>
      </c>
      <c r="G36" s="9"/>
      <c r="H36" s="9"/>
      <c r="J36" s="5"/>
      <c r="K36" s="5"/>
      <c r="L36" s="5"/>
      <c r="M36" s="5"/>
      <c r="N36" s="5"/>
      <c r="O36" s="5"/>
      <c r="P36" s="5"/>
      <c r="Q36" s="5"/>
      <c r="R36" s="5"/>
    </row>
    <row r="37" spans="1:18" x14ac:dyDescent="0.3">
      <c r="A37" s="5" t="s">
        <v>106</v>
      </c>
      <c r="B37" s="5" t="s">
        <v>107</v>
      </c>
      <c r="C37" s="5">
        <v>473141</v>
      </c>
      <c r="D37" s="5">
        <v>2</v>
      </c>
      <c r="E37" s="5" t="s">
        <v>279</v>
      </c>
      <c r="F37" s="5" t="s">
        <v>299</v>
      </c>
      <c r="G37" s="9"/>
      <c r="H37" s="9"/>
      <c r="J37" s="5"/>
      <c r="K37" s="5"/>
      <c r="L37" s="5"/>
      <c r="M37" s="5"/>
      <c r="N37" s="5"/>
      <c r="O37" s="5"/>
      <c r="P37" s="5"/>
      <c r="Q37" s="5"/>
      <c r="R37" s="5"/>
    </row>
    <row r="38" spans="1:18" x14ac:dyDescent="0.3">
      <c r="A38" s="5" t="s">
        <v>301</v>
      </c>
      <c r="B38" s="5" t="s">
        <v>218</v>
      </c>
      <c r="C38" s="5">
        <v>322622</v>
      </c>
      <c r="D38" s="5">
        <v>1</v>
      </c>
      <c r="E38" s="5" t="s">
        <v>279</v>
      </c>
      <c r="F38" s="5" t="s">
        <v>299</v>
      </c>
      <c r="G38" s="9"/>
      <c r="H38" s="9"/>
      <c r="J38" s="5"/>
      <c r="K38" s="5"/>
      <c r="L38" s="5"/>
      <c r="M38" s="5"/>
      <c r="N38" s="5"/>
      <c r="O38" s="5"/>
      <c r="P38" s="5"/>
      <c r="Q38" s="5"/>
      <c r="R38" s="5"/>
    </row>
    <row r="39" spans="1:18" x14ac:dyDescent="0.3">
      <c r="A39" s="5" t="s">
        <v>149</v>
      </c>
      <c r="B39" s="5" t="s">
        <v>104</v>
      </c>
      <c r="C39" s="5">
        <v>182006</v>
      </c>
      <c r="D39" s="5">
        <v>120</v>
      </c>
      <c r="E39" s="5" t="s">
        <v>279</v>
      </c>
      <c r="F39" s="5" t="s">
        <v>299</v>
      </c>
      <c r="G39" s="9"/>
      <c r="H39" s="9"/>
      <c r="J39" s="5"/>
      <c r="K39" s="5"/>
      <c r="L39" s="5"/>
      <c r="M39" s="5"/>
      <c r="N39" s="5"/>
      <c r="O39" s="5"/>
      <c r="P39" s="5"/>
      <c r="Q39" s="5"/>
      <c r="R39" s="5"/>
    </row>
    <row r="40" spans="1:18" x14ac:dyDescent="0.3">
      <c r="A40" s="5" t="s">
        <v>302</v>
      </c>
      <c r="B40" s="5" t="s">
        <v>166</v>
      </c>
      <c r="C40" s="5">
        <v>133001</v>
      </c>
      <c r="D40" s="5">
        <v>48</v>
      </c>
      <c r="E40" s="5" t="s">
        <v>279</v>
      </c>
      <c r="F40" s="5" t="s">
        <v>299</v>
      </c>
      <c r="G40" s="9"/>
      <c r="H40" s="9"/>
      <c r="J40" s="5"/>
      <c r="K40" s="5"/>
      <c r="L40" s="5"/>
      <c r="M40" s="5"/>
      <c r="N40" s="5"/>
      <c r="O40" s="5"/>
      <c r="P40" s="5"/>
      <c r="Q40" s="5"/>
      <c r="R40" s="5"/>
    </row>
    <row r="41" spans="1:18" x14ac:dyDescent="0.3">
      <c r="A41" s="5" t="s">
        <v>303</v>
      </c>
      <c r="B41" s="5" t="s">
        <v>258</v>
      </c>
      <c r="C41" s="5">
        <v>181895</v>
      </c>
      <c r="D41" s="5">
        <v>2</v>
      </c>
      <c r="E41" s="5" t="s">
        <v>279</v>
      </c>
      <c r="F41" s="5" t="s">
        <v>299</v>
      </c>
      <c r="G41" s="9">
        <f>D41*480</f>
        <v>960</v>
      </c>
      <c r="H41" s="9"/>
      <c r="J41" s="5"/>
      <c r="K41" s="5"/>
      <c r="L41" s="5"/>
      <c r="M41" s="5"/>
      <c r="N41" s="5"/>
      <c r="O41" s="5"/>
      <c r="P41" s="5"/>
      <c r="Q41" s="5"/>
      <c r="R41" s="5"/>
    </row>
    <row r="42" spans="1:18" x14ac:dyDescent="0.3">
      <c r="A42" s="5" t="s">
        <v>281</v>
      </c>
      <c r="B42" s="5" t="s">
        <v>258</v>
      </c>
      <c r="C42" s="5">
        <v>181896</v>
      </c>
      <c r="D42" s="5">
        <v>25</v>
      </c>
      <c r="E42" s="5" t="s">
        <v>279</v>
      </c>
      <c r="F42" s="5" t="s">
        <v>299</v>
      </c>
      <c r="G42" s="9">
        <f>D42*750</f>
        <v>18750</v>
      </c>
      <c r="H42" s="9"/>
      <c r="J42" s="5"/>
      <c r="K42" s="5"/>
      <c r="L42" s="5"/>
      <c r="M42" s="5"/>
      <c r="N42" s="5"/>
      <c r="O42" s="5"/>
      <c r="P42" s="5"/>
      <c r="Q42" s="5"/>
      <c r="R42" s="5"/>
    </row>
    <row r="43" spans="1:18" x14ac:dyDescent="0.3">
      <c r="A43" s="5" t="s">
        <v>304</v>
      </c>
      <c r="B43" s="5" t="s">
        <v>258</v>
      </c>
      <c r="C43" s="5">
        <v>181893</v>
      </c>
      <c r="D43" s="5">
        <v>2</v>
      </c>
      <c r="E43" s="5" t="s">
        <v>279</v>
      </c>
      <c r="F43" s="5" t="s">
        <v>299</v>
      </c>
      <c r="G43" s="9">
        <f>D43*480</f>
        <v>960</v>
      </c>
      <c r="H43" s="9"/>
      <c r="J43" s="5"/>
      <c r="K43" s="5"/>
      <c r="L43" s="5"/>
      <c r="M43" s="5"/>
      <c r="N43" s="5"/>
      <c r="O43" s="5"/>
      <c r="P43" s="5"/>
      <c r="Q43" s="5"/>
      <c r="R43" s="5"/>
    </row>
    <row r="44" spans="1:18" x14ac:dyDescent="0.3">
      <c r="A44" s="5" t="s">
        <v>257</v>
      </c>
      <c r="B44" s="5" t="s">
        <v>258</v>
      </c>
      <c r="C44" s="5">
        <v>181892</v>
      </c>
      <c r="D44" s="5">
        <v>36</v>
      </c>
      <c r="E44" s="5" t="s">
        <v>279</v>
      </c>
      <c r="F44" s="5" t="s">
        <v>299</v>
      </c>
      <c r="G44" s="9">
        <f>D44*480</f>
        <v>17280</v>
      </c>
      <c r="H44" s="9"/>
      <c r="J44" s="5"/>
      <c r="K44" s="5"/>
      <c r="L44" s="5"/>
      <c r="M44" s="5"/>
      <c r="N44" s="5"/>
      <c r="O44" s="5"/>
      <c r="P44" s="5"/>
      <c r="Q44" s="5"/>
      <c r="R44" s="5"/>
    </row>
    <row r="45" spans="1:18" x14ac:dyDescent="0.3">
      <c r="A45" s="5" t="s">
        <v>108</v>
      </c>
      <c r="B45" s="5" t="s">
        <v>104</v>
      </c>
      <c r="C45" s="5">
        <v>181180</v>
      </c>
      <c r="D45" s="5">
        <v>40</v>
      </c>
      <c r="E45" s="5" t="s">
        <v>279</v>
      </c>
      <c r="F45" s="5" t="s">
        <v>299</v>
      </c>
      <c r="G45" s="9"/>
      <c r="H45" s="9"/>
      <c r="J45" s="5"/>
      <c r="K45" s="5"/>
      <c r="L45" s="5"/>
      <c r="M45" s="5"/>
      <c r="N45" s="5"/>
      <c r="O45" s="5"/>
      <c r="P45" s="5"/>
      <c r="Q45" s="5"/>
      <c r="R45" s="5"/>
    </row>
    <row r="46" spans="1:18" x14ac:dyDescent="0.3">
      <c r="A46" s="5" t="s">
        <v>109</v>
      </c>
      <c r="B46" s="5" t="s">
        <v>110</v>
      </c>
      <c r="C46" s="5">
        <v>181903</v>
      </c>
      <c r="D46" s="5">
        <v>1</v>
      </c>
      <c r="E46" s="5" t="s">
        <v>279</v>
      </c>
      <c r="F46" s="5" t="s">
        <v>299</v>
      </c>
      <c r="G46" s="9">
        <f>D46*480</f>
        <v>480</v>
      </c>
      <c r="H46" s="9"/>
      <c r="J46" s="5"/>
      <c r="K46" s="5"/>
      <c r="L46" s="5"/>
      <c r="M46" s="5"/>
      <c r="N46" s="5"/>
      <c r="O46" s="5"/>
      <c r="P46" s="5"/>
      <c r="Q46" s="5"/>
      <c r="R46" s="5"/>
    </row>
    <row r="47" spans="1:18" x14ac:dyDescent="0.3">
      <c r="A47" s="5" t="s">
        <v>288</v>
      </c>
      <c r="B47" s="5" t="s">
        <v>258</v>
      </c>
      <c r="C47" s="5">
        <v>181904</v>
      </c>
      <c r="D47" s="5">
        <v>1</v>
      </c>
      <c r="E47" s="5" t="s">
        <v>279</v>
      </c>
      <c r="F47" s="5" t="s">
        <v>299</v>
      </c>
      <c r="G47" s="9">
        <f>D47*750</f>
        <v>750</v>
      </c>
      <c r="H47" s="9"/>
      <c r="J47" s="5"/>
      <c r="K47" s="5"/>
      <c r="L47" s="5"/>
      <c r="M47" s="5"/>
      <c r="N47" s="5"/>
      <c r="O47" s="5"/>
      <c r="P47" s="5"/>
      <c r="Q47" s="5"/>
      <c r="R47" s="5"/>
    </row>
    <row r="48" spans="1:18" x14ac:dyDescent="0.3">
      <c r="A48" s="5" t="s">
        <v>305</v>
      </c>
      <c r="B48" s="5" t="s">
        <v>256</v>
      </c>
      <c r="C48" s="5">
        <v>320229</v>
      </c>
      <c r="D48" s="5">
        <v>1</v>
      </c>
      <c r="E48" s="5" t="s">
        <v>279</v>
      </c>
      <c r="F48" s="5" t="s">
        <v>299</v>
      </c>
      <c r="G48" s="9"/>
      <c r="H48" s="9"/>
      <c r="J48" s="5"/>
      <c r="K48" s="5"/>
      <c r="L48" s="5"/>
      <c r="M48" s="5"/>
      <c r="N48" s="5"/>
      <c r="O48" s="5"/>
      <c r="P48" s="5"/>
      <c r="Q48" s="5"/>
      <c r="R48" s="5"/>
    </row>
    <row r="49" spans="1:18" x14ac:dyDescent="0.3">
      <c r="A49" s="5" t="s">
        <v>306</v>
      </c>
      <c r="B49" s="5" t="s">
        <v>230</v>
      </c>
      <c r="C49" s="5">
        <v>325469</v>
      </c>
      <c r="D49" s="5">
        <v>4</v>
      </c>
      <c r="E49" s="5" t="s">
        <v>279</v>
      </c>
      <c r="F49" s="5" t="s">
        <v>299</v>
      </c>
      <c r="G49" s="9"/>
      <c r="H49" s="9"/>
      <c r="J49" s="5"/>
      <c r="K49" s="5"/>
      <c r="L49" s="5"/>
      <c r="M49" s="5"/>
      <c r="N49" s="5"/>
      <c r="O49" s="5"/>
      <c r="P49" s="5"/>
      <c r="Q49" s="5"/>
      <c r="R49" s="5"/>
    </row>
    <row r="50" spans="1:18" x14ac:dyDescent="0.3">
      <c r="A50" s="5" t="s">
        <v>114</v>
      </c>
      <c r="B50" s="5" t="s">
        <v>115</v>
      </c>
      <c r="C50" s="5">
        <v>367581</v>
      </c>
      <c r="D50" s="5">
        <v>6</v>
      </c>
      <c r="E50" s="5" t="s">
        <v>279</v>
      </c>
      <c r="F50" s="5" t="s">
        <v>299</v>
      </c>
      <c r="G50" s="9"/>
      <c r="H50" s="9"/>
      <c r="J50" s="5"/>
      <c r="K50" s="5"/>
      <c r="L50" s="5"/>
      <c r="M50" s="5"/>
      <c r="N50" s="5"/>
      <c r="O50" s="5"/>
      <c r="P50" s="5"/>
      <c r="Q50" s="5"/>
      <c r="R50" s="5"/>
    </row>
    <row r="51" spans="1:18" x14ac:dyDescent="0.3">
      <c r="A51" s="5" t="s">
        <v>116</v>
      </c>
      <c r="B51" s="5" t="s">
        <v>113</v>
      </c>
      <c r="C51" s="5">
        <v>124818</v>
      </c>
      <c r="D51" s="5">
        <v>9</v>
      </c>
      <c r="E51" s="5" t="s">
        <v>279</v>
      </c>
      <c r="F51" s="5" t="s">
        <v>299</v>
      </c>
      <c r="G51" s="9"/>
      <c r="H51" s="9"/>
      <c r="J51" s="5"/>
      <c r="K51" s="5"/>
      <c r="L51" s="5"/>
      <c r="M51" s="5"/>
      <c r="N51" s="5"/>
      <c r="O51" s="5"/>
      <c r="P51" s="5"/>
      <c r="Q51" s="5"/>
      <c r="R51" s="5"/>
    </row>
    <row r="52" spans="1:18" x14ac:dyDescent="0.3">
      <c r="A52" s="5" t="s">
        <v>152</v>
      </c>
      <c r="B52" s="5" t="s">
        <v>121</v>
      </c>
      <c r="C52" s="5">
        <v>181324</v>
      </c>
      <c r="D52" s="5">
        <v>8</v>
      </c>
      <c r="E52" s="5" t="s">
        <v>279</v>
      </c>
      <c r="F52" s="5" t="s">
        <v>299</v>
      </c>
      <c r="G52" s="9"/>
      <c r="H52" s="9">
        <f>D52*75</f>
        <v>600</v>
      </c>
      <c r="J52" s="5"/>
      <c r="K52" s="5"/>
      <c r="L52" s="5"/>
      <c r="M52" s="5"/>
      <c r="N52" s="5"/>
      <c r="O52" s="5"/>
      <c r="P52" s="5"/>
      <c r="Q52" s="5"/>
      <c r="R52" s="5"/>
    </row>
    <row r="53" spans="1:18" x14ac:dyDescent="0.3">
      <c r="A53" s="5" t="s">
        <v>128</v>
      </c>
      <c r="B53" s="5" t="s">
        <v>121</v>
      </c>
      <c r="C53" s="5">
        <v>181321</v>
      </c>
      <c r="D53" s="5">
        <v>1</v>
      </c>
      <c r="E53" s="5" t="s">
        <v>279</v>
      </c>
      <c r="F53" s="5" t="s">
        <v>299</v>
      </c>
      <c r="G53" s="9"/>
      <c r="H53" s="9">
        <f t="shared" ref="H53:H57" si="1">D53*75</f>
        <v>75</v>
      </c>
      <c r="J53" s="5"/>
      <c r="K53" s="5"/>
      <c r="L53" s="5"/>
      <c r="M53" s="5"/>
      <c r="N53" s="5"/>
      <c r="O53" s="5"/>
      <c r="P53" s="5"/>
      <c r="Q53" s="5"/>
      <c r="R53" s="5"/>
    </row>
    <row r="54" spans="1:18" x14ac:dyDescent="0.3">
      <c r="A54" s="5" t="s">
        <v>129</v>
      </c>
      <c r="B54" s="5" t="s">
        <v>121</v>
      </c>
      <c r="C54" s="5">
        <v>181318</v>
      </c>
      <c r="D54" s="5">
        <v>1</v>
      </c>
      <c r="E54" s="5" t="s">
        <v>279</v>
      </c>
      <c r="F54" s="5" t="s">
        <v>299</v>
      </c>
      <c r="G54" s="9"/>
      <c r="H54" s="9">
        <f t="shared" si="1"/>
        <v>75</v>
      </c>
      <c r="J54" s="5"/>
      <c r="K54" s="5"/>
      <c r="L54" s="5"/>
      <c r="M54" s="5"/>
      <c r="N54" s="5"/>
      <c r="O54" s="5"/>
      <c r="P54" s="5"/>
      <c r="Q54" s="5"/>
      <c r="R54" s="5"/>
    </row>
    <row r="55" spans="1:18" x14ac:dyDescent="0.3">
      <c r="A55" s="5" t="s">
        <v>131</v>
      </c>
      <c r="B55" s="5" t="s">
        <v>121</v>
      </c>
      <c r="C55" s="5">
        <v>181317</v>
      </c>
      <c r="D55" s="5">
        <v>6</v>
      </c>
      <c r="E55" s="5" t="s">
        <v>279</v>
      </c>
      <c r="F55" s="5" t="s">
        <v>299</v>
      </c>
      <c r="G55" s="9"/>
      <c r="H55" s="9">
        <f t="shared" si="1"/>
        <v>450</v>
      </c>
      <c r="J55" s="5"/>
      <c r="K55" s="5"/>
      <c r="L55" s="5"/>
      <c r="M55" s="5"/>
      <c r="N55" s="5"/>
      <c r="O55" s="5"/>
      <c r="P55" s="5"/>
      <c r="Q55" s="5"/>
      <c r="R55" s="5"/>
    </row>
    <row r="56" spans="1:18" x14ac:dyDescent="0.3">
      <c r="A56" s="5" t="s">
        <v>132</v>
      </c>
      <c r="B56" s="5" t="s">
        <v>121</v>
      </c>
      <c r="C56" s="5">
        <v>181316</v>
      </c>
      <c r="D56" s="5">
        <v>3</v>
      </c>
      <c r="E56" s="5" t="s">
        <v>279</v>
      </c>
      <c r="F56" s="5" t="s">
        <v>299</v>
      </c>
      <c r="G56" s="9"/>
      <c r="H56" s="9">
        <f t="shared" si="1"/>
        <v>225</v>
      </c>
      <c r="J56" s="5"/>
      <c r="K56" s="5"/>
      <c r="L56" s="5"/>
      <c r="M56" s="5"/>
      <c r="N56" s="5"/>
      <c r="O56" s="5"/>
      <c r="P56" s="5"/>
      <c r="Q56" s="5"/>
      <c r="R56" s="5"/>
    </row>
    <row r="57" spans="1:18" x14ac:dyDescent="0.3">
      <c r="A57" s="5" t="s">
        <v>133</v>
      </c>
      <c r="B57" s="5" t="s">
        <v>121</v>
      </c>
      <c r="C57" s="5">
        <v>181343</v>
      </c>
      <c r="D57" s="5">
        <v>5</v>
      </c>
      <c r="E57" s="5" t="s">
        <v>279</v>
      </c>
      <c r="F57" s="5" t="s">
        <v>299</v>
      </c>
      <c r="G57" s="9"/>
      <c r="H57" s="9">
        <f t="shared" si="1"/>
        <v>375</v>
      </c>
      <c r="J57" s="5"/>
      <c r="K57" s="5"/>
      <c r="L57" s="5"/>
      <c r="M57" s="5"/>
      <c r="N57" s="5"/>
      <c r="O57" s="5"/>
      <c r="P57" s="5"/>
      <c r="Q57" s="5"/>
      <c r="R57" s="5"/>
    </row>
    <row r="58" spans="1:18" x14ac:dyDescent="0.3">
      <c r="A58" s="5" t="s">
        <v>307</v>
      </c>
      <c r="B58" s="5" t="s">
        <v>308</v>
      </c>
      <c r="C58" s="5">
        <v>179762</v>
      </c>
      <c r="D58" s="5">
        <v>1</v>
      </c>
      <c r="E58" s="5" t="s">
        <v>279</v>
      </c>
      <c r="F58" s="5" t="s">
        <v>299</v>
      </c>
      <c r="G58" s="9"/>
      <c r="H58" s="9"/>
      <c r="J58" s="5"/>
      <c r="K58" s="5"/>
      <c r="L58" s="5"/>
      <c r="M58" s="5"/>
      <c r="N58" s="5"/>
      <c r="O58" s="5"/>
      <c r="P58" s="5"/>
      <c r="Q58" s="5"/>
      <c r="R58" s="5"/>
    </row>
    <row r="59" spans="1:18" x14ac:dyDescent="0.3">
      <c r="A59" s="5" t="s">
        <v>309</v>
      </c>
      <c r="B59" s="5" t="s">
        <v>310</v>
      </c>
      <c r="C59" s="5">
        <v>270146</v>
      </c>
      <c r="D59" s="5">
        <v>3</v>
      </c>
      <c r="E59" s="5" t="s">
        <v>279</v>
      </c>
      <c r="F59" s="5" t="s">
        <v>299</v>
      </c>
      <c r="G59" s="9"/>
      <c r="H59" s="9"/>
      <c r="J59" s="5"/>
      <c r="K59" s="5"/>
      <c r="L59" s="5"/>
      <c r="M59" s="5"/>
      <c r="N59" s="5"/>
      <c r="O59" s="5"/>
      <c r="P59" s="5"/>
      <c r="Q59" s="5"/>
      <c r="R59" s="5"/>
    </row>
    <row r="60" spans="1:18" x14ac:dyDescent="0.3">
      <c r="A60" s="5" t="s">
        <v>311</v>
      </c>
      <c r="B60" s="5" t="s">
        <v>272</v>
      </c>
      <c r="C60" s="5">
        <v>460039</v>
      </c>
      <c r="D60" s="5">
        <v>2</v>
      </c>
      <c r="E60" s="5" t="s">
        <v>279</v>
      </c>
      <c r="F60" s="5" t="s">
        <v>299</v>
      </c>
      <c r="G60" s="9"/>
      <c r="H60" s="9"/>
      <c r="J60" s="5"/>
      <c r="K60" s="5"/>
      <c r="L60" s="5"/>
      <c r="M60" s="5"/>
      <c r="N60" s="5"/>
      <c r="O60" s="5"/>
      <c r="P60" s="5"/>
      <c r="Q60" s="5"/>
      <c r="R60" s="5"/>
    </row>
    <row r="61" spans="1:18" x14ac:dyDescent="0.3">
      <c r="A61" s="5" t="s">
        <v>312</v>
      </c>
      <c r="B61" s="5" t="s">
        <v>313</v>
      </c>
      <c r="C61" s="5">
        <v>103500</v>
      </c>
      <c r="D61" s="5">
        <v>6</v>
      </c>
      <c r="E61" s="5" t="s">
        <v>279</v>
      </c>
      <c r="F61" s="5" t="s">
        <v>299</v>
      </c>
      <c r="G61" s="9"/>
      <c r="H61" s="9"/>
      <c r="J61" s="5"/>
      <c r="K61" s="5"/>
      <c r="L61" s="5"/>
      <c r="M61" s="5"/>
      <c r="N61" s="5"/>
      <c r="O61" s="5"/>
      <c r="P61" s="5"/>
      <c r="Q61" s="5"/>
      <c r="R61" s="5"/>
    </row>
    <row r="62" spans="1:18" x14ac:dyDescent="0.3">
      <c r="A62" s="5" t="s">
        <v>314</v>
      </c>
      <c r="B62" s="5" t="s">
        <v>284</v>
      </c>
      <c r="C62" s="5">
        <v>100645</v>
      </c>
      <c r="D62" s="5">
        <v>3</v>
      </c>
      <c r="E62" s="5" t="s">
        <v>279</v>
      </c>
      <c r="F62" s="5" t="s">
        <v>299</v>
      </c>
      <c r="G62" s="9"/>
      <c r="H62" s="9">
        <f>D62*100</f>
        <v>300</v>
      </c>
      <c r="J62" s="5"/>
      <c r="K62" s="5"/>
      <c r="L62" s="5"/>
      <c r="M62" s="5"/>
      <c r="N62" s="5"/>
      <c r="O62" s="5"/>
      <c r="P62" s="5"/>
      <c r="Q62" s="5"/>
      <c r="R62" s="5"/>
    </row>
    <row r="63" spans="1:18" x14ac:dyDescent="0.3">
      <c r="A63" s="5" t="s">
        <v>291</v>
      </c>
      <c r="B63" s="5" t="s">
        <v>284</v>
      </c>
      <c r="C63" s="5">
        <v>472862</v>
      </c>
      <c r="D63" s="5">
        <v>12</v>
      </c>
      <c r="E63" s="5" t="s">
        <v>279</v>
      </c>
      <c r="F63" s="5" t="s">
        <v>299</v>
      </c>
      <c r="G63" s="9"/>
      <c r="H63" s="9">
        <f>D63*100</f>
        <v>1200</v>
      </c>
      <c r="J63" s="5"/>
      <c r="K63" s="5"/>
      <c r="L63" s="5"/>
      <c r="M63" s="5"/>
      <c r="N63" s="5"/>
      <c r="O63" s="5"/>
      <c r="P63" s="5"/>
      <c r="Q63" s="5"/>
      <c r="R63" s="5"/>
    </row>
    <row r="64" spans="1:18" x14ac:dyDescent="0.3">
      <c r="A64" s="5" t="s">
        <v>159</v>
      </c>
      <c r="B64" s="5" t="s">
        <v>160</v>
      </c>
      <c r="C64" s="5">
        <v>472868</v>
      </c>
      <c r="D64" s="5">
        <v>9</v>
      </c>
      <c r="E64" s="5" t="s">
        <v>279</v>
      </c>
      <c r="F64" s="5" t="s">
        <v>299</v>
      </c>
      <c r="G64" s="9"/>
      <c r="H64" s="9">
        <f>D64*120</f>
        <v>1080</v>
      </c>
      <c r="J64" s="5"/>
      <c r="K64" s="5"/>
      <c r="L64" s="5"/>
      <c r="M64" s="5"/>
      <c r="N64" s="5"/>
      <c r="O64" s="5"/>
      <c r="P64" s="5"/>
      <c r="Q64" s="5"/>
      <c r="R64" s="5"/>
    </row>
    <row r="65" spans="1:18" x14ac:dyDescent="0.3">
      <c r="A65" s="5" t="s">
        <v>315</v>
      </c>
      <c r="B65" s="5" t="s">
        <v>284</v>
      </c>
      <c r="C65" s="5">
        <v>100650</v>
      </c>
      <c r="D65" s="5">
        <v>6</v>
      </c>
      <c r="E65" s="5" t="s">
        <v>279</v>
      </c>
      <c r="F65" s="5" t="s">
        <v>299</v>
      </c>
      <c r="G65" s="9"/>
      <c r="H65" s="9">
        <f>D65*80</f>
        <v>480</v>
      </c>
      <c r="J65" s="5"/>
      <c r="K65" s="5"/>
      <c r="L65" s="5"/>
      <c r="M65" s="5"/>
      <c r="N65" s="5"/>
      <c r="O65" s="5"/>
      <c r="P65" s="5"/>
      <c r="Q65" s="5"/>
      <c r="R65" s="5"/>
    </row>
    <row r="66" spans="1:18" x14ac:dyDescent="0.3">
      <c r="A66" s="5" t="s">
        <v>292</v>
      </c>
      <c r="B66" s="5" t="s">
        <v>284</v>
      </c>
      <c r="C66" s="5">
        <v>472857</v>
      </c>
      <c r="D66" s="5">
        <v>20</v>
      </c>
      <c r="E66" s="5" t="s">
        <v>279</v>
      </c>
      <c r="F66" s="5" t="s">
        <v>299</v>
      </c>
      <c r="G66" s="9"/>
      <c r="H66" s="9">
        <f>D66*100</f>
        <v>2000</v>
      </c>
      <c r="J66" s="5"/>
      <c r="K66" s="5"/>
      <c r="L66" s="5"/>
      <c r="M66" s="5"/>
      <c r="N66" s="5"/>
      <c r="O66" s="5"/>
      <c r="P66" s="5"/>
      <c r="Q66" s="5"/>
      <c r="R66" s="5"/>
    </row>
    <row r="67" spans="1:18" x14ac:dyDescent="0.3">
      <c r="A67" s="5" t="s">
        <v>316</v>
      </c>
      <c r="B67" s="5" t="s">
        <v>284</v>
      </c>
      <c r="C67" s="5">
        <v>100646</v>
      </c>
      <c r="D67" s="5">
        <v>2</v>
      </c>
      <c r="E67" s="5" t="s">
        <v>279</v>
      </c>
      <c r="F67" s="5" t="s">
        <v>299</v>
      </c>
      <c r="G67" s="9"/>
      <c r="H67" s="9">
        <f>D67*80</f>
        <v>160</v>
      </c>
      <c r="J67" s="5"/>
      <c r="K67" s="5"/>
      <c r="L67" s="5"/>
      <c r="M67" s="5"/>
      <c r="N67" s="5"/>
      <c r="O67" s="5"/>
      <c r="P67" s="5"/>
      <c r="Q67" s="5"/>
      <c r="R67" s="5"/>
    </row>
    <row r="68" spans="1:18" x14ac:dyDescent="0.3">
      <c r="A68" s="5" t="s">
        <v>293</v>
      </c>
      <c r="B68" s="5" t="s">
        <v>284</v>
      </c>
      <c r="C68" s="5">
        <v>472856</v>
      </c>
      <c r="D68" s="5">
        <v>21</v>
      </c>
      <c r="E68" s="5" t="s">
        <v>279</v>
      </c>
      <c r="F68" s="5" t="s">
        <v>299</v>
      </c>
      <c r="G68" s="9"/>
      <c r="H68" s="9">
        <f>D68*100</f>
        <v>2100</v>
      </c>
      <c r="J68" s="5"/>
      <c r="K68" s="5"/>
      <c r="L68" s="5"/>
      <c r="M68" s="5"/>
      <c r="N68" s="5"/>
      <c r="O68" s="5"/>
      <c r="P68" s="5"/>
      <c r="Q68" s="5"/>
      <c r="R68" s="5"/>
    </row>
    <row r="69" spans="1:18" x14ac:dyDescent="0.3">
      <c r="A69" s="5" t="s">
        <v>317</v>
      </c>
      <c r="B69" s="5" t="s">
        <v>284</v>
      </c>
      <c r="C69" s="5">
        <v>100647</v>
      </c>
      <c r="D69" s="5">
        <v>3</v>
      </c>
      <c r="E69" s="5" t="s">
        <v>279</v>
      </c>
      <c r="F69" s="5" t="s">
        <v>299</v>
      </c>
      <c r="G69" s="9"/>
      <c r="H69" s="9">
        <f>D69*80</f>
        <v>240</v>
      </c>
      <c r="J69" s="5"/>
      <c r="K69" s="5"/>
      <c r="L69" s="5"/>
      <c r="M69" s="5"/>
      <c r="N69" s="5"/>
      <c r="O69" s="5"/>
      <c r="P69" s="5"/>
      <c r="Q69" s="5"/>
      <c r="R69" s="5"/>
    </row>
    <row r="70" spans="1:18" x14ac:dyDescent="0.3">
      <c r="A70" s="5" t="s">
        <v>294</v>
      </c>
      <c r="B70" s="5" t="s">
        <v>284</v>
      </c>
      <c r="C70" s="5">
        <v>472858</v>
      </c>
      <c r="D70" s="5">
        <v>12</v>
      </c>
      <c r="E70" s="5" t="s">
        <v>279</v>
      </c>
      <c r="F70" s="5" t="s">
        <v>299</v>
      </c>
      <c r="G70" s="9"/>
      <c r="H70" s="9">
        <f>D70*100</f>
        <v>1200</v>
      </c>
      <c r="J70" s="5"/>
      <c r="K70" s="5"/>
      <c r="L70" s="5"/>
      <c r="M70" s="5"/>
      <c r="N70" s="5"/>
      <c r="O70" s="5"/>
      <c r="P70" s="5"/>
      <c r="Q70" s="5"/>
      <c r="R70" s="5"/>
    </row>
    <row r="71" spans="1:18" x14ac:dyDescent="0.3">
      <c r="A71" s="5" t="s">
        <v>318</v>
      </c>
      <c r="B71" s="5" t="s">
        <v>284</v>
      </c>
      <c r="C71" s="5">
        <v>100652</v>
      </c>
      <c r="D71" s="5">
        <v>8</v>
      </c>
      <c r="E71" s="5" t="s">
        <v>279</v>
      </c>
      <c r="F71" s="5" t="s">
        <v>299</v>
      </c>
      <c r="G71" s="9"/>
      <c r="H71" s="9">
        <f>D71*80</f>
        <v>640</v>
      </c>
      <c r="J71" s="5"/>
      <c r="K71" s="5"/>
      <c r="L71" s="5"/>
      <c r="M71" s="5"/>
      <c r="N71" s="5"/>
      <c r="O71" s="5"/>
      <c r="P71" s="5"/>
      <c r="Q71" s="5"/>
      <c r="R71" s="5"/>
    </row>
    <row r="72" spans="1:18" x14ac:dyDescent="0.3">
      <c r="A72" s="5" t="s">
        <v>319</v>
      </c>
      <c r="B72" s="5" t="s">
        <v>284</v>
      </c>
      <c r="C72" s="5">
        <v>100657</v>
      </c>
      <c r="D72" s="5">
        <v>5</v>
      </c>
      <c r="E72" s="5" t="s">
        <v>279</v>
      </c>
      <c r="F72" s="5" t="s">
        <v>299</v>
      </c>
      <c r="G72" s="9"/>
      <c r="H72" s="9">
        <f>D72*80</f>
        <v>400</v>
      </c>
      <c r="J72" s="5"/>
      <c r="K72" s="5"/>
      <c r="L72" s="5"/>
      <c r="M72" s="5"/>
      <c r="N72" s="5"/>
      <c r="O72" s="5"/>
      <c r="P72" s="5"/>
      <c r="Q72" s="5"/>
      <c r="R72" s="5"/>
    </row>
    <row r="73" spans="1:18" x14ac:dyDescent="0.3">
      <c r="A73" s="5" t="s">
        <v>320</v>
      </c>
      <c r="B73" s="5" t="s">
        <v>284</v>
      </c>
      <c r="C73" s="5">
        <v>100658</v>
      </c>
      <c r="D73" s="5">
        <v>1</v>
      </c>
      <c r="E73" s="5" t="s">
        <v>279</v>
      </c>
      <c r="F73" s="5" t="s">
        <v>299</v>
      </c>
      <c r="G73" s="9"/>
      <c r="H73" s="9">
        <f>D73*80</f>
        <v>80</v>
      </c>
      <c r="J73" s="5"/>
      <c r="K73" s="5"/>
      <c r="L73" s="5"/>
      <c r="M73" s="5"/>
      <c r="N73" s="5"/>
      <c r="O73" s="5"/>
      <c r="P73" s="5"/>
      <c r="Q73" s="5"/>
      <c r="R73" s="5"/>
    </row>
    <row r="74" spans="1:18" x14ac:dyDescent="0.3">
      <c r="A74" s="5" t="s">
        <v>283</v>
      </c>
      <c r="B74" s="5" t="s">
        <v>284</v>
      </c>
      <c r="C74" s="5">
        <v>472852</v>
      </c>
      <c r="D74" s="5">
        <v>18</v>
      </c>
      <c r="E74" s="5" t="s">
        <v>279</v>
      </c>
      <c r="F74" s="5" t="s">
        <v>299</v>
      </c>
      <c r="G74" s="9"/>
      <c r="H74" s="9">
        <f>D74*100</f>
        <v>1800</v>
      </c>
      <c r="J74" s="5"/>
      <c r="K74" s="5"/>
      <c r="L74" s="5"/>
      <c r="M74" s="5"/>
      <c r="N74" s="5"/>
      <c r="O74" s="5"/>
      <c r="P74" s="5"/>
      <c r="Q74" s="5"/>
      <c r="R74" s="5"/>
    </row>
    <row r="75" spans="1:18" x14ac:dyDescent="0.3">
      <c r="A75" s="5" t="s">
        <v>321</v>
      </c>
      <c r="B75" s="5" t="s">
        <v>284</v>
      </c>
      <c r="C75" s="5">
        <v>100653</v>
      </c>
      <c r="D75" s="5">
        <v>6</v>
      </c>
      <c r="E75" s="5" t="s">
        <v>279</v>
      </c>
      <c r="F75" s="5" t="s">
        <v>299</v>
      </c>
      <c r="G75" s="9"/>
      <c r="H75" s="9">
        <f>D75*80</f>
        <v>480</v>
      </c>
      <c r="J75" s="5"/>
      <c r="K75" s="5"/>
      <c r="L75" s="5"/>
      <c r="M75" s="5"/>
      <c r="N75" s="5"/>
      <c r="O75" s="5"/>
      <c r="P75" s="5"/>
      <c r="Q75" s="5"/>
      <c r="R75" s="5"/>
    </row>
    <row r="76" spans="1:18" x14ac:dyDescent="0.3">
      <c r="A76" s="5" t="s">
        <v>322</v>
      </c>
      <c r="B76" s="5" t="s">
        <v>284</v>
      </c>
      <c r="C76" s="5">
        <v>100659</v>
      </c>
      <c r="D76" s="5">
        <v>1</v>
      </c>
      <c r="E76" s="5" t="s">
        <v>279</v>
      </c>
      <c r="F76" s="5" t="s">
        <v>299</v>
      </c>
      <c r="G76" s="9"/>
      <c r="H76" s="9">
        <f>D76*80</f>
        <v>80</v>
      </c>
      <c r="J76" s="5"/>
      <c r="K76" s="5"/>
      <c r="L76" s="5"/>
      <c r="M76" s="5"/>
      <c r="N76" s="5"/>
      <c r="O76" s="5"/>
      <c r="P76" s="5"/>
      <c r="Q76" s="5"/>
      <c r="R76" s="5"/>
    </row>
    <row r="77" spans="1:18" x14ac:dyDescent="0.3">
      <c r="A77" s="5" t="s">
        <v>295</v>
      </c>
      <c r="B77" s="5" t="s">
        <v>284</v>
      </c>
      <c r="C77" s="5">
        <v>100661</v>
      </c>
      <c r="D77" s="5">
        <v>16</v>
      </c>
      <c r="E77" s="5" t="s">
        <v>279</v>
      </c>
      <c r="F77" s="5" t="s">
        <v>299</v>
      </c>
      <c r="G77" s="9"/>
      <c r="H77" s="9">
        <f>D77*80</f>
        <v>1280</v>
      </c>
      <c r="J77" s="5"/>
      <c r="K77" s="5"/>
      <c r="L77" s="5"/>
      <c r="M77" s="5"/>
      <c r="N77" s="5"/>
      <c r="O77" s="5"/>
      <c r="P77" s="5"/>
      <c r="Q77" s="5"/>
      <c r="R77" s="5"/>
    </row>
    <row r="78" spans="1:18" x14ac:dyDescent="0.3">
      <c r="A78" s="5" t="s">
        <v>323</v>
      </c>
      <c r="B78" s="5" t="s">
        <v>284</v>
      </c>
      <c r="C78" s="5">
        <v>100662</v>
      </c>
      <c r="D78" s="5">
        <v>10</v>
      </c>
      <c r="E78" s="5" t="s">
        <v>279</v>
      </c>
      <c r="F78" s="5" t="s">
        <v>299</v>
      </c>
      <c r="G78" s="9"/>
      <c r="H78" s="9">
        <f t="shared" ref="H78:H79" si="2">D78*80</f>
        <v>800</v>
      </c>
      <c r="J78" s="5"/>
      <c r="K78" s="5"/>
      <c r="L78" s="5"/>
      <c r="M78" s="5"/>
      <c r="N78" s="5"/>
      <c r="O78" s="5"/>
      <c r="P78" s="5"/>
      <c r="Q78" s="5"/>
      <c r="R78" s="5"/>
    </row>
    <row r="79" spans="1:18" x14ac:dyDescent="0.3">
      <c r="A79" s="5" t="s">
        <v>324</v>
      </c>
      <c r="B79" s="5" t="s">
        <v>284</v>
      </c>
      <c r="C79" s="5">
        <v>100663</v>
      </c>
      <c r="D79" s="5">
        <v>6</v>
      </c>
      <c r="E79" s="5" t="s">
        <v>279</v>
      </c>
      <c r="F79" s="5" t="s">
        <v>299</v>
      </c>
      <c r="G79" s="9"/>
      <c r="H79" s="9">
        <f t="shared" si="2"/>
        <v>480</v>
      </c>
      <c r="J79" s="5"/>
      <c r="K79" s="5"/>
      <c r="L79" s="5"/>
      <c r="M79" s="5"/>
      <c r="N79" s="5"/>
      <c r="O79" s="5"/>
      <c r="P79" s="5"/>
      <c r="Q79" s="5"/>
      <c r="R79" s="5"/>
    </row>
    <row r="80" spans="1:18" x14ac:dyDescent="0.3">
      <c r="A80" s="5" t="s">
        <v>296</v>
      </c>
      <c r="B80" s="5" t="s">
        <v>284</v>
      </c>
      <c r="C80" s="5">
        <v>472859</v>
      </c>
      <c r="D80" s="5">
        <v>8</v>
      </c>
      <c r="E80" s="5" t="s">
        <v>279</v>
      </c>
      <c r="F80" s="5" t="s">
        <v>299</v>
      </c>
      <c r="G80" s="9"/>
      <c r="H80" s="9">
        <f>D80*100</f>
        <v>800</v>
      </c>
      <c r="J80" s="5"/>
      <c r="K80" s="5"/>
      <c r="L80" s="5"/>
      <c r="M80" s="5"/>
      <c r="N80" s="5"/>
      <c r="O80" s="5"/>
      <c r="P80" s="5"/>
      <c r="Q80" s="5"/>
      <c r="R80" s="5"/>
    </row>
    <row r="81" spans="1:18" x14ac:dyDescent="0.3">
      <c r="A81" s="5" t="s">
        <v>325</v>
      </c>
      <c r="B81" s="5" t="s">
        <v>284</v>
      </c>
      <c r="C81" s="5">
        <v>100664</v>
      </c>
      <c r="D81" s="5">
        <v>8</v>
      </c>
      <c r="E81" s="5" t="s">
        <v>279</v>
      </c>
      <c r="F81" s="5" t="s">
        <v>299</v>
      </c>
      <c r="G81" s="9"/>
      <c r="H81" s="9">
        <f>D81*80</f>
        <v>640</v>
      </c>
      <c r="J81" s="5"/>
      <c r="K81" s="5"/>
      <c r="L81" s="5"/>
      <c r="M81" s="5"/>
      <c r="N81" s="5"/>
      <c r="O81" s="5"/>
      <c r="P81" s="5"/>
      <c r="Q81" s="5"/>
      <c r="R81" s="5"/>
    </row>
    <row r="82" spans="1:18" x14ac:dyDescent="0.3">
      <c r="A82" s="5" t="s">
        <v>297</v>
      </c>
      <c r="B82" s="5" t="s">
        <v>284</v>
      </c>
      <c r="C82" s="5">
        <v>472861</v>
      </c>
      <c r="D82" s="5">
        <v>12</v>
      </c>
      <c r="E82" s="5" t="s">
        <v>279</v>
      </c>
      <c r="F82" s="5" t="s">
        <v>299</v>
      </c>
      <c r="G82" s="9"/>
      <c r="H82" s="9">
        <f>D82*100</f>
        <v>1200</v>
      </c>
      <c r="J82" s="5"/>
      <c r="K82" s="5"/>
      <c r="L82" s="5"/>
      <c r="M82" s="5"/>
      <c r="N82" s="5"/>
      <c r="O82" s="5"/>
      <c r="P82" s="5"/>
      <c r="Q82" s="5"/>
      <c r="R82" s="5"/>
    </row>
    <row r="83" spans="1:18" x14ac:dyDescent="0.3">
      <c r="A83" s="5" t="s">
        <v>326</v>
      </c>
      <c r="B83" s="5" t="s">
        <v>284</v>
      </c>
      <c r="C83" s="5">
        <v>100665</v>
      </c>
      <c r="D83" s="5">
        <v>17</v>
      </c>
      <c r="E83" s="5" t="s">
        <v>279</v>
      </c>
      <c r="F83" s="5" t="s">
        <v>299</v>
      </c>
      <c r="G83" s="9"/>
      <c r="H83" s="9">
        <f>D83*80</f>
        <v>1360</v>
      </c>
      <c r="J83" s="5"/>
      <c r="K83" s="5"/>
      <c r="L83" s="5"/>
      <c r="M83" s="5"/>
      <c r="N83" s="5"/>
      <c r="O83" s="5"/>
      <c r="P83" s="5"/>
      <c r="Q83" s="5"/>
      <c r="R83" s="5"/>
    </row>
    <row r="84" spans="1:18" x14ac:dyDescent="0.3">
      <c r="A84" s="5" t="s">
        <v>327</v>
      </c>
      <c r="B84" s="5" t="s">
        <v>284</v>
      </c>
      <c r="C84" s="5">
        <v>100666</v>
      </c>
      <c r="D84" s="5">
        <v>2</v>
      </c>
      <c r="E84" s="5" t="s">
        <v>279</v>
      </c>
      <c r="F84" s="5" t="s">
        <v>299</v>
      </c>
      <c r="G84" s="9"/>
      <c r="H84" s="9">
        <f>D84*80</f>
        <v>160</v>
      </c>
      <c r="J84" s="5"/>
      <c r="K84" s="5"/>
      <c r="L84" s="5"/>
      <c r="M84" s="5"/>
      <c r="N84" s="5"/>
      <c r="O84" s="5"/>
      <c r="P84" s="5"/>
      <c r="Q84" s="5"/>
      <c r="R84" s="5"/>
    </row>
    <row r="85" spans="1:18" x14ac:dyDescent="0.3">
      <c r="A85" s="5" t="s">
        <v>328</v>
      </c>
      <c r="B85" s="5" t="s">
        <v>284</v>
      </c>
      <c r="C85" s="5">
        <v>472866</v>
      </c>
      <c r="D85" s="5">
        <v>12</v>
      </c>
      <c r="E85" s="5" t="s">
        <v>279</v>
      </c>
      <c r="F85" s="5" t="s">
        <v>299</v>
      </c>
      <c r="G85" s="9"/>
      <c r="H85" s="9">
        <f>D85*100</f>
        <v>1200</v>
      </c>
      <c r="J85" s="5"/>
      <c r="K85" s="5"/>
      <c r="L85" s="5"/>
      <c r="M85" s="5"/>
      <c r="N85" s="5"/>
      <c r="O85" s="5"/>
      <c r="P85" s="5"/>
      <c r="Q85" s="5"/>
      <c r="R85" s="5"/>
    </row>
    <row r="86" spans="1:18" x14ac:dyDescent="0.3">
      <c r="A86" s="10" t="s">
        <v>329</v>
      </c>
      <c r="B86" s="10"/>
      <c r="C86" s="10"/>
      <c r="D86" s="10">
        <f>SUM(D34:D85)</f>
        <v>604</v>
      </c>
      <c r="E86" s="5"/>
      <c r="F86" s="5"/>
      <c r="G86" s="15">
        <f>SUM(G39:G50)</f>
        <v>39180</v>
      </c>
      <c r="H86" s="15">
        <f>SUM(H62:H85)</f>
        <v>20160</v>
      </c>
      <c r="J86" s="5"/>
      <c r="K86" s="5"/>
      <c r="L86" s="5"/>
      <c r="M86" s="5"/>
      <c r="N86" s="5"/>
      <c r="O86" s="5"/>
      <c r="P86" s="5"/>
      <c r="Q86" s="5"/>
      <c r="R86" s="5"/>
    </row>
    <row r="87" spans="1:18" x14ac:dyDescent="0.3">
      <c r="A87" s="5"/>
      <c r="B87" s="5"/>
      <c r="C87" s="5"/>
      <c r="D87" s="5"/>
      <c r="E87" s="5"/>
      <c r="F87" s="5"/>
      <c r="G87" s="5"/>
      <c r="H87" s="15"/>
      <c r="I87" s="9"/>
      <c r="J87" s="5"/>
      <c r="K87" s="5"/>
      <c r="L87" s="5"/>
      <c r="M87" s="5"/>
      <c r="N87" s="5"/>
      <c r="O87" s="5"/>
      <c r="P87" s="5"/>
      <c r="Q87" s="5"/>
      <c r="R87" s="5"/>
    </row>
    <row r="88" spans="1:18" x14ac:dyDescent="0.3">
      <c r="A88" s="5"/>
      <c r="B88" s="5"/>
      <c r="C88" s="5"/>
      <c r="D88" s="5"/>
      <c r="E88" s="5"/>
      <c r="F88" s="5"/>
      <c r="G88" s="5"/>
      <c r="H88" s="15"/>
      <c r="I88" s="9"/>
      <c r="J88" s="5"/>
      <c r="K88" s="5"/>
      <c r="L88" s="5"/>
      <c r="M88" s="5"/>
      <c r="N88" s="5"/>
      <c r="O88" s="5"/>
      <c r="P88" s="5"/>
      <c r="Q88" s="5"/>
      <c r="R88" s="5"/>
    </row>
    <row r="89" spans="1:18" x14ac:dyDescent="0.3">
      <c r="A89" s="10" t="s">
        <v>330</v>
      </c>
      <c r="B89" s="10"/>
      <c r="C89" s="10">
        <v>647</v>
      </c>
      <c r="D89" s="5"/>
      <c r="E89" s="5"/>
      <c r="F89" s="15">
        <f>G86+G31+G11</f>
        <v>40680</v>
      </c>
      <c r="G89" s="15">
        <f>H86+H31+H11</f>
        <v>21660</v>
      </c>
      <c r="J89" s="5"/>
      <c r="K89" s="5"/>
      <c r="L89" s="5"/>
      <c r="M89" s="5"/>
      <c r="N89" s="5"/>
      <c r="O89" s="5"/>
      <c r="P89" s="5"/>
      <c r="Q89" s="5"/>
      <c r="R89" s="5"/>
    </row>
    <row r="90" spans="1:18" x14ac:dyDescent="0.3">
      <c r="A90" s="5"/>
      <c r="B90" s="5"/>
      <c r="C90" s="5"/>
      <c r="D90" s="5"/>
      <c r="E90" s="5"/>
      <c r="F90" s="5"/>
      <c r="G90" s="5"/>
      <c r="H90" s="9"/>
      <c r="I90" s="9"/>
      <c r="J90" s="5"/>
      <c r="K90" s="5"/>
      <c r="L90" s="5"/>
      <c r="M90" s="5"/>
      <c r="N90" s="5"/>
      <c r="O90" s="5"/>
      <c r="P90" s="5"/>
      <c r="Q90" s="5"/>
      <c r="R90" s="5"/>
    </row>
    <row r="91" spans="1:18" x14ac:dyDescent="0.3">
      <c r="A91" s="10" t="s">
        <v>170</v>
      </c>
      <c r="B91" s="10"/>
      <c r="C91" s="10"/>
      <c r="D91" s="10"/>
      <c r="E91" s="10"/>
      <c r="F91" s="10"/>
      <c r="G91" s="10"/>
      <c r="H91" s="10"/>
      <c r="I91" s="5"/>
      <c r="J91" s="5"/>
      <c r="K91" s="5"/>
      <c r="L91" s="5"/>
      <c r="M91" s="5"/>
      <c r="N91" s="5"/>
      <c r="O91" s="5"/>
      <c r="P91" s="5"/>
      <c r="Q91" s="5"/>
      <c r="R91" s="5"/>
    </row>
    <row r="92" spans="1:18" x14ac:dyDescent="0.3">
      <c r="A92" s="10" t="s">
        <v>171</v>
      </c>
      <c r="B92" s="10" t="s">
        <v>85</v>
      </c>
      <c r="C92" s="10" t="s">
        <v>172</v>
      </c>
      <c r="E92" s="10" t="s">
        <v>173</v>
      </c>
      <c r="F92" s="10" t="s">
        <v>174</v>
      </c>
      <c r="G92" s="11" t="s">
        <v>175</v>
      </c>
      <c r="H92" s="11" t="s">
        <v>176</v>
      </c>
      <c r="I92" s="10" t="s">
        <v>331</v>
      </c>
      <c r="K92" s="5"/>
      <c r="L92" s="5"/>
      <c r="M92" s="5"/>
      <c r="N92" s="5"/>
      <c r="O92" s="5"/>
      <c r="P92" s="5"/>
      <c r="Q92" s="5"/>
      <c r="R92" s="5"/>
    </row>
    <row r="93" spans="1:18" x14ac:dyDescent="0.3">
      <c r="A93" s="5" t="s">
        <v>332</v>
      </c>
      <c r="B93" s="5" t="s">
        <v>333</v>
      </c>
      <c r="C93" s="18">
        <v>6218020005830</v>
      </c>
      <c r="D93" s="5" t="s">
        <v>180</v>
      </c>
      <c r="E93" s="19">
        <v>103830</v>
      </c>
      <c r="F93" s="5" t="s">
        <v>334</v>
      </c>
      <c r="G93" s="17">
        <v>44552</v>
      </c>
      <c r="H93" s="17">
        <v>46377</v>
      </c>
      <c r="I93" s="5" t="s">
        <v>335</v>
      </c>
      <c r="K93" s="5"/>
      <c r="L93" s="5"/>
      <c r="M93" s="5"/>
      <c r="N93" s="5"/>
      <c r="O93" s="5"/>
      <c r="P93" s="5"/>
      <c r="Q93" s="5"/>
      <c r="R93" s="5"/>
    </row>
    <row r="94" spans="1:18" x14ac:dyDescent="0.3">
      <c r="A94" s="5" t="s">
        <v>336</v>
      </c>
      <c r="B94" s="5" t="s">
        <v>337</v>
      </c>
      <c r="C94" s="18">
        <v>4020989</v>
      </c>
      <c r="D94" s="5" t="s">
        <v>180</v>
      </c>
      <c r="E94" s="19">
        <v>103830</v>
      </c>
      <c r="F94" s="5" t="s">
        <v>338</v>
      </c>
      <c r="G94" s="17">
        <v>44219</v>
      </c>
      <c r="H94" s="17">
        <v>46044</v>
      </c>
      <c r="I94" s="5" t="s">
        <v>335</v>
      </c>
      <c r="K94" s="5"/>
      <c r="L94" s="5"/>
      <c r="M94" s="5"/>
      <c r="N94" s="5"/>
      <c r="O94" s="5"/>
      <c r="P94" s="5"/>
      <c r="Q94" s="5"/>
      <c r="R94" s="5"/>
    </row>
    <row r="95" spans="1:18" x14ac:dyDescent="0.3">
      <c r="A95" s="5" t="s">
        <v>339</v>
      </c>
      <c r="B95" s="5" t="s">
        <v>340</v>
      </c>
      <c r="C95" s="18">
        <v>4020995</v>
      </c>
      <c r="D95" s="5" t="s">
        <v>180</v>
      </c>
      <c r="E95" s="19">
        <v>103830</v>
      </c>
      <c r="F95" s="5" t="s">
        <v>338</v>
      </c>
      <c r="G95" s="17">
        <v>44219</v>
      </c>
      <c r="H95" s="17">
        <v>46044</v>
      </c>
      <c r="I95" s="5" t="s">
        <v>341</v>
      </c>
      <c r="K95" s="5"/>
      <c r="L95" s="5"/>
      <c r="M95" s="5"/>
      <c r="N95" s="5"/>
      <c r="O95" s="5"/>
      <c r="P95" s="5"/>
      <c r="Q95" s="5"/>
      <c r="R95" s="5"/>
    </row>
    <row r="96" spans="1:18" x14ac:dyDescent="0.3">
      <c r="A96" s="5" t="s">
        <v>342</v>
      </c>
      <c r="B96" s="5" t="s">
        <v>343</v>
      </c>
      <c r="C96" s="18">
        <v>4821209</v>
      </c>
      <c r="D96" s="5" t="s">
        <v>180</v>
      </c>
      <c r="E96" s="19">
        <v>103830</v>
      </c>
      <c r="F96" s="5" t="s">
        <v>338</v>
      </c>
      <c r="G96" s="17">
        <v>44219</v>
      </c>
      <c r="H96" s="17">
        <v>46044</v>
      </c>
      <c r="I96" s="5" t="s">
        <v>344</v>
      </c>
      <c r="K96" s="5"/>
      <c r="L96" s="5"/>
      <c r="M96" s="5"/>
      <c r="N96" s="5"/>
      <c r="O96" s="5"/>
      <c r="P96" s="5"/>
      <c r="Q96" s="5"/>
      <c r="R96" s="5"/>
    </row>
    <row r="97" spans="1:18" x14ac:dyDescent="0.3">
      <c r="A97" s="5" t="s">
        <v>345</v>
      </c>
      <c r="B97" s="5" t="s">
        <v>346</v>
      </c>
      <c r="C97" s="18">
        <v>3218020004050</v>
      </c>
      <c r="D97" s="5" t="s">
        <v>180</v>
      </c>
      <c r="E97" s="19">
        <v>103830</v>
      </c>
      <c r="F97" s="5" t="s">
        <v>338</v>
      </c>
      <c r="G97" s="17">
        <v>44432</v>
      </c>
      <c r="H97" s="17">
        <v>46257</v>
      </c>
      <c r="I97" s="5" t="s">
        <v>347</v>
      </c>
      <c r="K97" s="5"/>
      <c r="L97" s="5"/>
      <c r="M97" s="5"/>
      <c r="N97" s="5"/>
      <c r="O97" s="5"/>
      <c r="P97" s="5"/>
      <c r="Q97" s="5"/>
      <c r="R97" s="5"/>
    </row>
    <row r="98" spans="1:18" x14ac:dyDescent="0.3">
      <c r="A98" s="5" t="s">
        <v>348</v>
      </c>
      <c r="B98" s="5" t="s">
        <v>346</v>
      </c>
      <c r="C98" s="18">
        <v>7208020000278</v>
      </c>
      <c r="D98" s="5" t="s">
        <v>180</v>
      </c>
      <c r="E98" s="19">
        <v>103830</v>
      </c>
      <c r="F98" s="5" t="s">
        <v>338</v>
      </c>
      <c r="G98" s="17">
        <v>44219</v>
      </c>
      <c r="H98" s="17">
        <v>46044</v>
      </c>
      <c r="I98" s="5" t="s">
        <v>347</v>
      </c>
      <c r="K98" s="5"/>
      <c r="L98" s="5"/>
      <c r="M98" s="5"/>
      <c r="N98" s="5"/>
      <c r="O98" s="5"/>
      <c r="P98" s="5"/>
      <c r="Q98" s="5"/>
      <c r="R98" s="5"/>
    </row>
    <row r="99" spans="1:18" x14ac:dyDescent="0.3">
      <c r="A99" s="5" t="s">
        <v>349</v>
      </c>
      <c r="B99" s="5" t="s">
        <v>346</v>
      </c>
      <c r="C99" s="18">
        <v>7208020000290</v>
      </c>
      <c r="D99" s="5" t="s">
        <v>180</v>
      </c>
      <c r="E99" s="19">
        <v>103830</v>
      </c>
      <c r="F99" s="5" t="s">
        <v>338</v>
      </c>
      <c r="G99" s="17">
        <v>44219</v>
      </c>
      <c r="H99" s="17">
        <v>46044</v>
      </c>
      <c r="I99" s="5" t="s">
        <v>347</v>
      </c>
      <c r="K99" s="5"/>
      <c r="L99" s="5"/>
      <c r="M99" s="5"/>
      <c r="N99" s="5"/>
      <c r="O99" s="5"/>
      <c r="P99" s="5"/>
      <c r="Q99" s="5"/>
      <c r="R99" s="5"/>
    </row>
    <row r="100" spans="1:18" x14ac:dyDescent="0.3">
      <c r="A100" s="5" t="s">
        <v>350</v>
      </c>
      <c r="B100" s="5" t="s">
        <v>346</v>
      </c>
      <c r="C100" s="18">
        <v>8208020000542</v>
      </c>
      <c r="D100" s="5" t="s">
        <v>180</v>
      </c>
      <c r="E100" s="19">
        <v>103830</v>
      </c>
      <c r="F100" s="5" t="s">
        <v>338</v>
      </c>
      <c r="G100" s="17">
        <v>44219</v>
      </c>
      <c r="H100" s="17">
        <v>46044</v>
      </c>
      <c r="I100" s="5" t="s">
        <v>347</v>
      </c>
      <c r="K100" s="5"/>
      <c r="L100" s="5"/>
      <c r="M100" s="5"/>
      <c r="N100" s="5"/>
      <c r="O100" s="5"/>
      <c r="P100" s="5"/>
      <c r="Q100" s="5"/>
      <c r="R100" s="5"/>
    </row>
    <row r="101" spans="1:18" x14ac:dyDescent="0.3">
      <c r="A101" s="5" t="s">
        <v>351</v>
      </c>
      <c r="B101" s="5" t="s">
        <v>346</v>
      </c>
      <c r="C101" s="18">
        <v>8208020000545</v>
      </c>
      <c r="D101" s="5" t="s">
        <v>180</v>
      </c>
      <c r="E101" s="19">
        <v>103830</v>
      </c>
      <c r="F101" s="5" t="s">
        <v>338</v>
      </c>
      <c r="G101" s="17">
        <v>44219</v>
      </c>
      <c r="H101" s="17">
        <v>46044</v>
      </c>
      <c r="I101" s="5" t="s">
        <v>347</v>
      </c>
      <c r="K101" s="5"/>
      <c r="L101" s="5"/>
      <c r="M101" s="5"/>
      <c r="N101" s="5"/>
      <c r="O101" s="5"/>
      <c r="P101" s="5"/>
      <c r="Q101" s="5"/>
      <c r="R101" s="5"/>
    </row>
    <row r="102" spans="1:18" x14ac:dyDescent="0.3">
      <c r="A102" s="5" t="s">
        <v>352</v>
      </c>
      <c r="B102" s="5" t="s">
        <v>346</v>
      </c>
      <c r="C102" s="18">
        <v>8208020000548</v>
      </c>
      <c r="D102" s="5" t="s">
        <v>180</v>
      </c>
      <c r="E102" s="19">
        <v>103830</v>
      </c>
      <c r="F102" s="5" t="s">
        <v>338</v>
      </c>
      <c r="G102" s="17">
        <v>44219</v>
      </c>
      <c r="H102" s="17">
        <v>46044</v>
      </c>
      <c r="I102" s="5" t="s">
        <v>347</v>
      </c>
      <c r="K102" s="5"/>
      <c r="L102" s="5"/>
      <c r="M102" s="5"/>
      <c r="N102" s="5"/>
      <c r="O102" s="5"/>
      <c r="P102" s="5"/>
      <c r="Q102" s="5"/>
      <c r="R102" s="5"/>
    </row>
    <row r="103" spans="1:18" x14ac:dyDescent="0.3">
      <c r="A103" s="5" t="s">
        <v>353</v>
      </c>
      <c r="B103" s="5" t="s">
        <v>199</v>
      </c>
      <c r="C103" s="18">
        <v>4020988</v>
      </c>
      <c r="D103" s="5" t="s">
        <v>180</v>
      </c>
      <c r="E103" s="19">
        <v>103830</v>
      </c>
      <c r="F103" s="5" t="s">
        <v>338</v>
      </c>
      <c r="G103" s="17">
        <v>44176</v>
      </c>
      <c r="H103" s="17">
        <v>46001</v>
      </c>
      <c r="I103" s="5" t="s">
        <v>354</v>
      </c>
      <c r="K103" s="5"/>
      <c r="L103" s="5"/>
      <c r="M103" s="5"/>
      <c r="N103" s="5"/>
      <c r="O103" s="5"/>
      <c r="P103" s="5"/>
      <c r="Q103" s="5"/>
      <c r="R103" s="5"/>
    </row>
    <row r="104" spans="1:18" x14ac:dyDescent="0.3">
      <c r="A104" s="5"/>
      <c r="B104" s="5"/>
      <c r="C104" s="5"/>
      <c r="D104" s="5"/>
      <c r="E104" s="5"/>
      <c r="F104" s="5"/>
      <c r="G104" s="5"/>
      <c r="H104" s="5"/>
      <c r="I104" s="5"/>
      <c r="J104" s="5"/>
      <c r="K104" s="5"/>
      <c r="L104" s="5"/>
      <c r="M104" s="5"/>
      <c r="N104" s="5"/>
      <c r="O104" s="5"/>
      <c r="P104" s="5"/>
      <c r="Q104" s="5"/>
      <c r="R104" s="5"/>
    </row>
    <row r="105" spans="1:18" x14ac:dyDescent="0.3">
      <c r="A105" s="5"/>
      <c r="B105" s="5"/>
      <c r="C105" s="5"/>
      <c r="D105" s="5"/>
      <c r="E105" s="5"/>
      <c r="F105" s="5"/>
      <c r="G105" s="5"/>
      <c r="H105" s="5"/>
      <c r="I105" s="5"/>
      <c r="J105" s="5"/>
      <c r="K105" s="5"/>
      <c r="L105" s="5"/>
      <c r="M105" s="5"/>
      <c r="N105" s="5"/>
      <c r="O105" s="5"/>
      <c r="P105" s="5"/>
      <c r="Q105" s="5"/>
      <c r="R105" s="5"/>
    </row>
    <row r="106" spans="1:18" x14ac:dyDescent="0.3">
      <c r="A106" s="5"/>
      <c r="B106" s="5"/>
      <c r="C106" s="5"/>
      <c r="D106" s="5"/>
      <c r="E106" s="5"/>
      <c r="F106" s="5"/>
      <c r="G106" s="5"/>
      <c r="H106" s="5"/>
      <c r="I106" s="5"/>
      <c r="J106" s="5"/>
      <c r="K106" s="5"/>
      <c r="L106" s="5"/>
      <c r="M106" s="5"/>
      <c r="N106" s="5"/>
      <c r="O106" s="5"/>
      <c r="P106" s="5"/>
      <c r="Q106" s="5"/>
      <c r="R106" s="5"/>
    </row>
    <row r="107" spans="1:18" x14ac:dyDescent="0.3">
      <c r="A107" s="5"/>
      <c r="B107" s="5"/>
      <c r="C107" s="5"/>
      <c r="D107" s="5"/>
      <c r="E107" s="5"/>
      <c r="F107" s="5"/>
      <c r="G107" s="5"/>
      <c r="H107" s="5"/>
      <c r="I107" s="5"/>
      <c r="J107" s="5"/>
      <c r="K107" s="5"/>
      <c r="L107" s="5"/>
      <c r="M107" s="5"/>
      <c r="N107" s="5"/>
      <c r="O107" s="5"/>
      <c r="P107" s="5"/>
      <c r="Q107" s="5"/>
      <c r="R107" s="5"/>
    </row>
    <row r="108" spans="1:18" x14ac:dyDescent="0.3">
      <c r="A108" s="5"/>
      <c r="B108" s="5"/>
      <c r="C108" s="5"/>
      <c r="D108" s="5"/>
      <c r="E108" s="5"/>
      <c r="F108" s="5"/>
      <c r="G108" s="5"/>
      <c r="H108" s="5"/>
      <c r="I108" s="5"/>
      <c r="J108" s="5"/>
      <c r="K108" s="5"/>
      <c r="L108" s="5"/>
      <c r="M108" s="5"/>
      <c r="N108" s="5"/>
      <c r="O108" s="5"/>
      <c r="P108" s="5"/>
      <c r="Q108" s="5"/>
      <c r="R108" s="5"/>
    </row>
    <row r="109" spans="1:18" x14ac:dyDescent="0.3">
      <c r="A109" s="5"/>
      <c r="B109" s="5"/>
      <c r="C109" s="5"/>
      <c r="D109" s="5"/>
      <c r="E109" s="5"/>
      <c r="F109" s="5"/>
      <c r="G109" s="5"/>
      <c r="H109" s="5"/>
      <c r="I109" s="5"/>
      <c r="J109" s="5"/>
      <c r="K109" s="5"/>
      <c r="L109" s="5"/>
      <c r="M109" s="5"/>
      <c r="N109" s="5"/>
      <c r="O109" s="5"/>
      <c r="P109" s="5"/>
      <c r="Q109" s="5"/>
      <c r="R109" s="5"/>
    </row>
    <row r="110" spans="1:18" x14ac:dyDescent="0.3">
      <c r="A110" s="5"/>
      <c r="B110" s="5"/>
      <c r="C110" s="5"/>
      <c r="D110" s="5"/>
      <c r="E110" s="5"/>
      <c r="F110" s="5"/>
      <c r="G110" s="5"/>
      <c r="H110" s="5"/>
      <c r="I110" s="5"/>
      <c r="J110" s="5"/>
      <c r="K110" s="5"/>
      <c r="L110" s="5"/>
      <c r="M110" s="5"/>
      <c r="N110" s="5"/>
      <c r="O110" s="5"/>
      <c r="P110" s="5"/>
      <c r="Q110" s="5"/>
      <c r="R110" s="5"/>
    </row>
    <row r="111" spans="1:18" x14ac:dyDescent="0.3">
      <c r="A111" s="5"/>
      <c r="B111" s="5"/>
      <c r="C111" s="5"/>
      <c r="D111" s="5"/>
      <c r="E111" s="5"/>
      <c r="F111" s="5"/>
      <c r="G111" s="5"/>
      <c r="H111" s="5"/>
      <c r="I111" s="5"/>
      <c r="J111" s="5"/>
      <c r="K111" s="5"/>
      <c r="L111" s="5"/>
      <c r="M111" s="5"/>
      <c r="N111" s="5"/>
      <c r="O111" s="5"/>
      <c r="P111" s="5"/>
      <c r="Q111" s="5"/>
      <c r="R111" s="5"/>
    </row>
  </sheetData>
  <pageMargins left="0.7" right="0.7" top="0.75" bottom="0.75" header="0.3" footer="0.3"/>
  <pageSetup paperSize="9" orientation="portrait" r:id="rId1"/>
  <ignoredErrors>
    <ignoredError sqref="H66:H8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7"/>
  <sheetViews>
    <sheetView workbookViewId="0">
      <selection activeCell="G7" sqref="G7"/>
    </sheetView>
  </sheetViews>
  <sheetFormatPr defaultRowHeight="14.4" x14ac:dyDescent="0.3"/>
  <cols>
    <col min="1" max="1" width="48" style="5" bestFit="1" customWidth="1"/>
    <col min="2" max="2" width="16.44140625" style="5" bestFit="1" customWidth="1"/>
    <col min="3" max="3" width="19.88671875" style="5" bestFit="1" customWidth="1"/>
    <col min="4" max="4" width="13.33203125" style="5" bestFit="1" customWidth="1"/>
    <col min="5" max="5" width="13.88671875" style="5" bestFit="1" customWidth="1"/>
    <col min="6" max="6" width="31.5546875" style="5" bestFit="1" customWidth="1"/>
    <col min="7" max="7" width="16.109375" style="5" bestFit="1" customWidth="1"/>
    <col min="8" max="9" width="15.44140625" style="5" bestFit="1" customWidth="1"/>
    <col min="10" max="11" width="9.109375" style="5"/>
  </cols>
  <sheetData>
    <row r="1" spans="1:9" x14ac:dyDescent="0.3">
      <c r="A1" s="10" t="s">
        <v>84</v>
      </c>
      <c r="B1" s="10"/>
      <c r="C1" s="10"/>
      <c r="D1" s="10"/>
      <c r="E1" s="10"/>
      <c r="F1" s="10"/>
      <c r="G1" s="10"/>
      <c r="H1" s="10"/>
      <c r="I1" s="10"/>
    </row>
    <row r="2" spans="1:9" x14ac:dyDescent="0.3">
      <c r="A2" s="10" t="s">
        <v>85</v>
      </c>
      <c r="B2" s="10" t="s">
        <v>86</v>
      </c>
      <c r="C2" s="10" t="s">
        <v>87</v>
      </c>
      <c r="D2" s="10" t="s">
        <v>88</v>
      </c>
      <c r="E2" s="10" t="s">
        <v>278</v>
      </c>
      <c r="F2" s="10" t="s">
        <v>91</v>
      </c>
      <c r="G2" s="10" t="s">
        <v>92</v>
      </c>
      <c r="H2" s="10" t="s">
        <v>93</v>
      </c>
    </row>
    <row r="3" spans="1:9" x14ac:dyDescent="0.3">
      <c r="A3" s="5" t="s">
        <v>94</v>
      </c>
      <c r="B3" s="5" t="s">
        <v>95</v>
      </c>
      <c r="C3" s="5">
        <v>100815</v>
      </c>
      <c r="D3" s="5">
        <v>3</v>
      </c>
      <c r="E3" s="5" t="s">
        <v>355</v>
      </c>
      <c r="F3" s="5" t="s">
        <v>356</v>
      </c>
      <c r="G3" s="9"/>
      <c r="H3" s="9"/>
    </row>
    <row r="4" spans="1:9" x14ac:dyDescent="0.3">
      <c r="A4" s="5" t="s">
        <v>101</v>
      </c>
      <c r="B4" s="5" t="s">
        <v>100</v>
      </c>
      <c r="C4" s="5">
        <v>472341</v>
      </c>
      <c r="D4" s="5">
        <v>40</v>
      </c>
      <c r="E4" s="5" t="s">
        <v>355</v>
      </c>
      <c r="F4" s="5" t="s">
        <v>356</v>
      </c>
      <c r="G4" s="9"/>
      <c r="H4" s="9"/>
    </row>
    <row r="5" spans="1:9" x14ac:dyDescent="0.3">
      <c r="A5" s="5" t="s">
        <v>357</v>
      </c>
      <c r="B5" s="5" t="s">
        <v>218</v>
      </c>
      <c r="C5" s="5">
        <v>321973</v>
      </c>
      <c r="D5" s="5">
        <v>1</v>
      </c>
      <c r="E5" s="5" t="s">
        <v>355</v>
      </c>
      <c r="F5" s="5" t="s">
        <v>356</v>
      </c>
      <c r="G5" s="9"/>
      <c r="H5" s="9"/>
    </row>
    <row r="6" spans="1:9" x14ac:dyDescent="0.3">
      <c r="A6" s="5" t="s">
        <v>358</v>
      </c>
      <c r="B6" s="5" t="s">
        <v>218</v>
      </c>
      <c r="C6" s="5">
        <v>322606</v>
      </c>
      <c r="D6" s="5">
        <v>1</v>
      </c>
      <c r="E6" s="5" t="s">
        <v>355</v>
      </c>
      <c r="F6" s="5" t="s">
        <v>356</v>
      </c>
      <c r="G6" s="9"/>
      <c r="H6" s="9"/>
    </row>
    <row r="7" spans="1:9" x14ac:dyDescent="0.3">
      <c r="A7" s="5" t="s">
        <v>359</v>
      </c>
      <c r="B7" s="5" t="s">
        <v>218</v>
      </c>
      <c r="C7" s="5">
        <v>407466</v>
      </c>
      <c r="D7" s="5">
        <v>1</v>
      </c>
      <c r="E7" s="5" t="s">
        <v>355</v>
      </c>
      <c r="F7" s="5" t="s">
        <v>356</v>
      </c>
      <c r="G7" s="9"/>
      <c r="H7" s="9"/>
    </row>
    <row r="8" spans="1:9" x14ac:dyDescent="0.3">
      <c r="A8" s="5" t="s">
        <v>360</v>
      </c>
      <c r="B8" s="5" t="s">
        <v>218</v>
      </c>
      <c r="C8" s="5">
        <v>407464</v>
      </c>
      <c r="D8" s="5">
        <v>1</v>
      </c>
      <c r="E8" s="5" t="s">
        <v>355</v>
      </c>
      <c r="F8" s="5" t="s">
        <v>356</v>
      </c>
      <c r="G8" s="9"/>
      <c r="H8" s="9"/>
    </row>
    <row r="9" spans="1:9" x14ac:dyDescent="0.3">
      <c r="A9" s="5" t="s">
        <v>361</v>
      </c>
      <c r="B9" s="5" t="s">
        <v>218</v>
      </c>
      <c r="C9" s="5">
        <v>322578</v>
      </c>
      <c r="D9" s="5">
        <v>1</v>
      </c>
      <c r="E9" s="5" t="s">
        <v>355</v>
      </c>
      <c r="F9" s="5" t="s">
        <v>356</v>
      </c>
      <c r="G9" s="9"/>
      <c r="H9" s="9"/>
    </row>
    <row r="10" spans="1:9" x14ac:dyDescent="0.3">
      <c r="A10" s="5" t="s">
        <v>281</v>
      </c>
      <c r="B10" s="5" t="s">
        <v>258</v>
      </c>
      <c r="C10" s="5">
        <v>181896</v>
      </c>
      <c r="D10" s="5">
        <v>14</v>
      </c>
      <c r="E10" s="5" t="s">
        <v>355</v>
      </c>
      <c r="F10" s="5" t="s">
        <v>356</v>
      </c>
      <c r="G10" s="9">
        <f>D10*750</f>
        <v>10500</v>
      </c>
      <c r="H10" s="9"/>
    </row>
    <row r="11" spans="1:9" x14ac:dyDescent="0.3">
      <c r="A11" s="5" t="s">
        <v>259</v>
      </c>
      <c r="B11" s="5" t="s">
        <v>258</v>
      </c>
      <c r="C11" s="5">
        <v>181891</v>
      </c>
      <c r="D11" s="5">
        <v>8</v>
      </c>
      <c r="E11" s="5" t="s">
        <v>355</v>
      </c>
      <c r="F11" s="5" t="s">
        <v>356</v>
      </c>
      <c r="G11" s="9">
        <f>D11*750</f>
        <v>6000</v>
      </c>
      <c r="H11" s="9"/>
    </row>
    <row r="12" spans="1:9" x14ac:dyDescent="0.3">
      <c r="A12" s="5" t="s">
        <v>108</v>
      </c>
      <c r="B12" s="5" t="s">
        <v>104</v>
      </c>
      <c r="C12" s="5">
        <v>181180</v>
      </c>
      <c r="D12" s="5">
        <v>58</v>
      </c>
      <c r="E12" s="5" t="s">
        <v>355</v>
      </c>
      <c r="F12" s="5" t="s">
        <v>356</v>
      </c>
      <c r="G12" s="9"/>
      <c r="H12" s="9"/>
    </row>
    <row r="13" spans="1:9" x14ac:dyDescent="0.3">
      <c r="A13" s="5" t="s">
        <v>114</v>
      </c>
      <c r="B13" s="5" t="s">
        <v>115</v>
      </c>
      <c r="C13" s="5">
        <v>367581</v>
      </c>
      <c r="D13" s="5">
        <v>4</v>
      </c>
      <c r="E13" s="5" t="s">
        <v>355</v>
      </c>
      <c r="F13" s="5" t="s">
        <v>356</v>
      </c>
      <c r="G13" s="9"/>
      <c r="H13" s="9"/>
    </row>
    <row r="14" spans="1:9" x14ac:dyDescent="0.3">
      <c r="A14" s="5" t="s">
        <v>242</v>
      </c>
      <c r="B14" s="5" t="s">
        <v>95</v>
      </c>
      <c r="C14" s="5">
        <v>70008</v>
      </c>
      <c r="D14" s="5">
        <v>1</v>
      </c>
      <c r="E14" s="5" t="s">
        <v>355</v>
      </c>
      <c r="F14" s="5" t="s">
        <v>356</v>
      </c>
      <c r="G14" s="9"/>
      <c r="H14" s="9"/>
    </row>
    <row r="15" spans="1:9" x14ac:dyDescent="0.3">
      <c r="A15" s="5" t="s">
        <v>232</v>
      </c>
      <c r="B15" s="5" t="s">
        <v>118</v>
      </c>
      <c r="C15" s="5">
        <v>181296</v>
      </c>
      <c r="D15" s="5">
        <v>3</v>
      </c>
      <c r="E15" s="5" t="s">
        <v>355</v>
      </c>
      <c r="F15" s="5" t="s">
        <v>356</v>
      </c>
      <c r="G15" s="9"/>
      <c r="H15" s="9">
        <f>D15*100</f>
        <v>300</v>
      </c>
    </row>
    <row r="16" spans="1:9" x14ac:dyDescent="0.3">
      <c r="A16" s="5" t="s">
        <v>119</v>
      </c>
      <c r="B16" s="5" t="s">
        <v>118</v>
      </c>
      <c r="C16" s="5">
        <v>181328</v>
      </c>
      <c r="D16" s="5">
        <v>2</v>
      </c>
      <c r="E16" s="5" t="s">
        <v>355</v>
      </c>
      <c r="F16" s="5" t="s">
        <v>356</v>
      </c>
      <c r="G16" s="9"/>
      <c r="H16" s="9">
        <f>D16*100</f>
        <v>200</v>
      </c>
    </row>
    <row r="17" spans="1:8" x14ac:dyDescent="0.3">
      <c r="A17" s="5" t="s">
        <v>120</v>
      </c>
      <c r="B17" s="5" t="s">
        <v>121</v>
      </c>
      <c r="C17" s="5">
        <v>181319</v>
      </c>
      <c r="D17" s="5">
        <v>1</v>
      </c>
      <c r="E17" s="5" t="s">
        <v>355</v>
      </c>
      <c r="F17" s="5" t="s">
        <v>356</v>
      </c>
      <c r="G17" s="9"/>
      <c r="H17" s="9">
        <f>D17*75</f>
        <v>75</v>
      </c>
    </row>
    <row r="18" spans="1:8" x14ac:dyDescent="0.3">
      <c r="A18" s="5" t="s">
        <v>122</v>
      </c>
      <c r="B18" s="5" t="s">
        <v>121</v>
      </c>
      <c r="C18" s="5">
        <v>181315</v>
      </c>
      <c r="D18" s="5">
        <v>3</v>
      </c>
      <c r="E18" s="5" t="s">
        <v>355</v>
      </c>
      <c r="F18" s="5" t="s">
        <v>356</v>
      </c>
      <c r="G18" s="9"/>
      <c r="H18" s="9">
        <f t="shared" ref="H18:H26" si="0">D18*75</f>
        <v>225</v>
      </c>
    </row>
    <row r="19" spans="1:8" x14ac:dyDescent="0.3">
      <c r="A19" s="5" t="s">
        <v>126</v>
      </c>
      <c r="B19" s="5" t="s">
        <v>121</v>
      </c>
      <c r="C19" s="5">
        <v>181313</v>
      </c>
      <c r="D19" s="5">
        <v>1</v>
      </c>
      <c r="E19" s="5" t="s">
        <v>355</v>
      </c>
      <c r="F19" s="5" t="s">
        <v>356</v>
      </c>
      <c r="G19" s="9"/>
      <c r="H19" s="9">
        <f t="shared" si="0"/>
        <v>75</v>
      </c>
    </row>
    <row r="20" spans="1:8" x14ac:dyDescent="0.3">
      <c r="A20" s="5" t="s">
        <v>233</v>
      </c>
      <c r="B20" s="5" t="s">
        <v>121</v>
      </c>
      <c r="C20" s="5">
        <v>181335</v>
      </c>
      <c r="D20" s="5">
        <v>2</v>
      </c>
      <c r="E20" s="5" t="s">
        <v>355</v>
      </c>
      <c r="F20" s="5" t="s">
        <v>356</v>
      </c>
      <c r="G20" s="9"/>
      <c r="H20" s="9">
        <f t="shared" si="0"/>
        <v>150</v>
      </c>
    </row>
    <row r="21" spans="1:8" x14ac:dyDescent="0.3">
      <c r="A21" s="5" t="s">
        <v>128</v>
      </c>
      <c r="B21" s="5" t="s">
        <v>121</v>
      </c>
      <c r="C21" s="5">
        <v>181321</v>
      </c>
      <c r="D21" s="5">
        <v>7</v>
      </c>
      <c r="E21" s="5" t="s">
        <v>355</v>
      </c>
      <c r="F21" s="5" t="s">
        <v>356</v>
      </c>
      <c r="G21" s="9"/>
      <c r="H21" s="9">
        <f t="shared" si="0"/>
        <v>525</v>
      </c>
    </row>
    <row r="22" spans="1:8" x14ac:dyDescent="0.3">
      <c r="A22" s="5" t="s">
        <v>153</v>
      </c>
      <c r="B22" s="5" t="s">
        <v>121</v>
      </c>
      <c r="C22" s="5">
        <v>181336</v>
      </c>
      <c r="D22" s="5">
        <v>7</v>
      </c>
      <c r="E22" s="5" t="s">
        <v>355</v>
      </c>
      <c r="F22" s="5" t="s">
        <v>356</v>
      </c>
      <c r="G22" s="9"/>
      <c r="H22" s="9">
        <f t="shared" si="0"/>
        <v>525</v>
      </c>
    </row>
    <row r="23" spans="1:8" x14ac:dyDescent="0.3">
      <c r="A23" s="5" t="s">
        <v>129</v>
      </c>
      <c r="B23" s="5" t="s">
        <v>121</v>
      </c>
      <c r="C23" s="5">
        <v>181318</v>
      </c>
      <c r="D23" s="5">
        <v>6</v>
      </c>
      <c r="E23" s="5" t="s">
        <v>355</v>
      </c>
      <c r="F23" s="5" t="s">
        <v>356</v>
      </c>
      <c r="G23" s="9"/>
      <c r="H23" s="9">
        <f t="shared" si="0"/>
        <v>450</v>
      </c>
    </row>
    <row r="24" spans="1:8" x14ac:dyDescent="0.3">
      <c r="A24" s="5" t="s">
        <v>132</v>
      </c>
      <c r="B24" s="5" t="s">
        <v>121</v>
      </c>
      <c r="C24" s="5">
        <v>181316</v>
      </c>
      <c r="D24" s="5">
        <v>4</v>
      </c>
      <c r="E24" s="5" t="s">
        <v>355</v>
      </c>
      <c r="F24" s="5" t="s">
        <v>356</v>
      </c>
      <c r="G24" s="9"/>
      <c r="H24" s="9">
        <f t="shared" si="0"/>
        <v>300</v>
      </c>
    </row>
    <row r="25" spans="1:8" x14ac:dyDescent="0.3">
      <c r="A25" s="5" t="s">
        <v>133</v>
      </c>
      <c r="B25" s="5" t="s">
        <v>121</v>
      </c>
      <c r="C25" s="5">
        <v>181343</v>
      </c>
      <c r="D25" s="5">
        <v>7</v>
      </c>
      <c r="E25" s="5" t="s">
        <v>355</v>
      </c>
      <c r="F25" s="5" t="s">
        <v>356</v>
      </c>
      <c r="G25" s="9"/>
      <c r="H25" s="9">
        <f t="shared" si="0"/>
        <v>525</v>
      </c>
    </row>
    <row r="26" spans="1:8" x14ac:dyDescent="0.3">
      <c r="A26" s="5" t="s">
        <v>135</v>
      </c>
      <c r="B26" s="5" t="s">
        <v>136</v>
      </c>
      <c r="C26" s="5">
        <v>158824</v>
      </c>
      <c r="D26" s="5">
        <v>3</v>
      </c>
      <c r="E26" s="5" t="s">
        <v>355</v>
      </c>
      <c r="F26" s="5" t="s">
        <v>356</v>
      </c>
      <c r="G26" s="9"/>
      <c r="H26" s="9">
        <f t="shared" si="0"/>
        <v>225</v>
      </c>
    </row>
    <row r="27" spans="1:8" x14ac:dyDescent="0.3">
      <c r="A27" s="5" t="s">
        <v>159</v>
      </c>
      <c r="B27" s="5" t="s">
        <v>160</v>
      </c>
      <c r="C27" s="5">
        <v>472868</v>
      </c>
      <c r="D27" s="5">
        <v>4</v>
      </c>
      <c r="E27" s="5" t="s">
        <v>355</v>
      </c>
      <c r="F27" s="5" t="s">
        <v>356</v>
      </c>
      <c r="G27" s="9"/>
      <c r="H27" s="9">
        <f>D27*120</f>
        <v>480</v>
      </c>
    </row>
    <row r="28" spans="1:8" x14ac:dyDescent="0.3">
      <c r="A28" s="5" t="s">
        <v>315</v>
      </c>
      <c r="B28" s="5" t="s">
        <v>284</v>
      </c>
      <c r="C28" s="5">
        <v>100650</v>
      </c>
      <c r="D28" s="5">
        <v>2</v>
      </c>
      <c r="E28" s="5" t="s">
        <v>355</v>
      </c>
      <c r="F28" s="5" t="s">
        <v>356</v>
      </c>
      <c r="G28" s="9"/>
      <c r="H28" s="9">
        <f>D28*80</f>
        <v>160</v>
      </c>
    </row>
    <row r="29" spans="1:8" x14ac:dyDescent="0.3">
      <c r="A29" s="5" t="s">
        <v>283</v>
      </c>
      <c r="B29" s="5" t="s">
        <v>284</v>
      </c>
      <c r="C29" s="5">
        <v>472852</v>
      </c>
      <c r="D29" s="5">
        <v>12</v>
      </c>
      <c r="E29" s="5" t="s">
        <v>355</v>
      </c>
      <c r="F29" s="5" t="s">
        <v>356</v>
      </c>
      <c r="G29" s="9"/>
      <c r="H29" s="9">
        <f>D29*100</f>
        <v>1200</v>
      </c>
    </row>
    <row r="30" spans="1:8" x14ac:dyDescent="0.3">
      <c r="A30" s="5" t="s">
        <v>295</v>
      </c>
      <c r="B30" s="5" t="s">
        <v>284</v>
      </c>
      <c r="C30" s="5">
        <v>100661</v>
      </c>
      <c r="D30" s="5">
        <v>8</v>
      </c>
      <c r="E30" s="5" t="s">
        <v>355</v>
      </c>
      <c r="F30" s="5" t="s">
        <v>356</v>
      </c>
      <c r="G30" s="9"/>
      <c r="H30" s="9">
        <f>D30*80</f>
        <v>640</v>
      </c>
    </row>
    <row r="31" spans="1:8" x14ac:dyDescent="0.3">
      <c r="A31" s="5" t="s">
        <v>325</v>
      </c>
      <c r="B31" s="5" t="s">
        <v>284</v>
      </c>
      <c r="C31" s="5">
        <v>100664</v>
      </c>
      <c r="D31" s="5">
        <v>2</v>
      </c>
      <c r="E31" s="5" t="s">
        <v>355</v>
      </c>
      <c r="F31" s="5" t="s">
        <v>356</v>
      </c>
      <c r="G31" s="9"/>
      <c r="H31" s="9">
        <f>D31*80</f>
        <v>160</v>
      </c>
    </row>
    <row r="32" spans="1:8" x14ac:dyDescent="0.3">
      <c r="A32" s="10" t="s">
        <v>237</v>
      </c>
      <c r="B32" s="10"/>
      <c r="C32" s="10"/>
      <c r="D32" s="10">
        <f>SUM(D3:D31)</f>
        <v>207</v>
      </c>
      <c r="G32" s="15">
        <f>SUM(G10:G31)</f>
        <v>16500</v>
      </c>
      <c r="H32" s="15">
        <f>SUM(H15:H31)</f>
        <v>6215</v>
      </c>
    </row>
    <row r="33" spans="1:9" x14ac:dyDescent="0.3">
      <c r="H33" s="9"/>
      <c r="I33" s="9"/>
    </row>
    <row r="35" spans="1:9" x14ac:dyDescent="0.3">
      <c r="A35" s="10" t="s">
        <v>170</v>
      </c>
      <c r="B35" s="10"/>
      <c r="C35" s="10"/>
      <c r="D35" s="10"/>
      <c r="E35" s="10"/>
      <c r="F35" s="10"/>
      <c r="G35" s="10"/>
      <c r="H35" s="10"/>
    </row>
    <row r="36" spans="1:9" x14ac:dyDescent="0.3">
      <c r="A36" s="10" t="s">
        <v>171</v>
      </c>
      <c r="B36" s="10" t="s">
        <v>85</v>
      </c>
      <c r="C36" s="10" t="s">
        <v>172</v>
      </c>
      <c r="E36" s="10" t="s">
        <v>173</v>
      </c>
      <c r="F36" s="10" t="s">
        <v>174</v>
      </c>
      <c r="G36" s="11" t="s">
        <v>175</v>
      </c>
      <c r="H36" s="11" t="s">
        <v>176</v>
      </c>
    </row>
    <row r="37" spans="1:9" x14ac:dyDescent="0.3">
      <c r="A37" s="5" t="s">
        <v>362</v>
      </c>
      <c r="B37" s="5" t="s">
        <v>199</v>
      </c>
      <c r="C37" s="5">
        <v>4221030</v>
      </c>
      <c r="D37" s="5" t="s">
        <v>180</v>
      </c>
      <c r="E37" s="19">
        <v>103830</v>
      </c>
      <c r="F37" s="5" t="s">
        <v>19</v>
      </c>
      <c r="G37" s="17">
        <v>44095</v>
      </c>
      <c r="H37" s="17">
        <v>45920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60"/>
  <sheetViews>
    <sheetView workbookViewId="0">
      <selection activeCell="A4" sqref="A4"/>
    </sheetView>
  </sheetViews>
  <sheetFormatPr defaultRowHeight="14.4" x14ac:dyDescent="0.3"/>
  <cols>
    <col min="1" max="1" width="48" style="5" bestFit="1" customWidth="1"/>
    <col min="2" max="2" width="24.6640625" style="5" bestFit="1" customWidth="1"/>
    <col min="3" max="3" width="15.33203125" style="5" bestFit="1" customWidth="1"/>
    <col min="4" max="4" width="10.44140625" style="5" bestFit="1" customWidth="1"/>
    <col min="5" max="5" width="31.33203125" style="5" customWidth="1"/>
    <col min="6" max="7" width="30.6640625" style="5" bestFit="1" customWidth="1"/>
    <col min="8" max="8" width="21.6640625" style="5" bestFit="1" customWidth="1"/>
    <col min="9" max="9" width="16.109375" style="5" bestFit="1" customWidth="1"/>
    <col min="10" max="10" width="15.44140625" style="5" bestFit="1" customWidth="1"/>
    <col min="11" max="17"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101</v>
      </c>
      <c r="B3" s="5" t="s">
        <v>100</v>
      </c>
      <c r="C3" s="5">
        <v>472341</v>
      </c>
      <c r="D3" s="5">
        <v>28</v>
      </c>
      <c r="E3" s="5" t="s">
        <v>96</v>
      </c>
      <c r="F3" s="5" t="s">
        <v>96</v>
      </c>
      <c r="G3" s="5" t="s">
        <v>363</v>
      </c>
      <c r="H3" s="9"/>
      <c r="I3" s="9"/>
    </row>
    <row r="4" spans="1:10" x14ac:dyDescent="0.3">
      <c r="A4" s="5" t="s">
        <v>214</v>
      </c>
      <c r="B4" s="5" t="s">
        <v>146</v>
      </c>
      <c r="C4" s="5">
        <v>403457</v>
      </c>
      <c r="D4" s="5">
        <v>2</v>
      </c>
      <c r="E4" s="5" t="s">
        <v>96</v>
      </c>
      <c r="F4" s="5" t="s">
        <v>96</v>
      </c>
      <c r="G4" s="5" t="s">
        <v>363</v>
      </c>
      <c r="H4" s="9"/>
      <c r="I4" s="9"/>
    </row>
    <row r="5" spans="1:10" x14ac:dyDescent="0.3">
      <c r="A5" s="5" t="s">
        <v>102</v>
      </c>
      <c r="B5" s="5" t="s">
        <v>100</v>
      </c>
      <c r="C5" s="5">
        <v>471400</v>
      </c>
      <c r="D5" s="5">
        <v>38</v>
      </c>
      <c r="E5" s="5" t="s">
        <v>96</v>
      </c>
      <c r="F5" s="5" t="s">
        <v>96</v>
      </c>
      <c r="G5" s="5" t="s">
        <v>363</v>
      </c>
      <c r="H5" s="9">
        <f>D5*125</f>
        <v>4750</v>
      </c>
      <c r="I5" s="9"/>
    </row>
    <row r="6" spans="1:10" x14ac:dyDescent="0.3">
      <c r="A6" s="5" t="s">
        <v>103</v>
      </c>
      <c r="B6" s="5" t="s">
        <v>104</v>
      </c>
      <c r="C6" s="5">
        <v>471391</v>
      </c>
      <c r="D6" s="5">
        <v>145</v>
      </c>
      <c r="E6" s="5" t="s">
        <v>96</v>
      </c>
      <c r="F6" s="5" t="s">
        <v>96</v>
      </c>
      <c r="G6" s="5" t="s">
        <v>363</v>
      </c>
      <c r="H6" s="9">
        <f>D6*125</f>
        <v>18125</v>
      </c>
      <c r="I6" s="9"/>
    </row>
    <row r="7" spans="1:10" x14ac:dyDescent="0.3">
      <c r="A7" s="5" t="s">
        <v>105</v>
      </c>
      <c r="B7" s="5" t="s">
        <v>104</v>
      </c>
      <c r="C7" s="5">
        <v>472440</v>
      </c>
      <c r="D7" s="5">
        <v>165</v>
      </c>
      <c r="E7" s="5" t="s">
        <v>96</v>
      </c>
      <c r="F7" s="5" t="s">
        <v>96</v>
      </c>
      <c r="G7" s="5" t="s">
        <v>363</v>
      </c>
      <c r="H7" s="9"/>
      <c r="I7" s="9"/>
    </row>
    <row r="8" spans="1:10" x14ac:dyDescent="0.3">
      <c r="A8" s="5" t="s">
        <v>144</v>
      </c>
      <c r="B8" s="5" t="s">
        <v>100</v>
      </c>
      <c r="C8" s="5">
        <v>471330</v>
      </c>
      <c r="D8" s="5">
        <v>4</v>
      </c>
      <c r="E8" s="5" t="s">
        <v>96</v>
      </c>
      <c r="F8" s="5" t="s">
        <v>96</v>
      </c>
      <c r="G8" s="5" t="s">
        <v>363</v>
      </c>
      <c r="H8" s="9">
        <f>D8*160</f>
        <v>640</v>
      </c>
      <c r="I8" s="9"/>
    </row>
    <row r="9" spans="1:10" x14ac:dyDescent="0.3">
      <c r="A9" s="5" t="s">
        <v>145</v>
      </c>
      <c r="B9" s="5" t="s">
        <v>146</v>
      </c>
      <c r="C9" s="5">
        <v>403458</v>
      </c>
      <c r="D9" s="5">
        <v>3</v>
      </c>
      <c r="E9" s="5" t="s">
        <v>96</v>
      </c>
      <c r="F9" s="5" t="s">
        <v>96</v>
      </c>
      <c r="G9" s="5" t="s">
        <v>363</v>
      </c>
      <c r="H9" s="9"/>
      <c r="I9" s="9"/>
    </row>
    <row r="10" spans="1:10" x14ac:dyDescent="0.3">
      <c r="A10" s="5" t="s">
        <v>364</v>
      </c>
      <c r="B10" s="5" t="s">
        <v>218</v>
      </c>
      <c r="C10" s="5">
        <v>322614</v>
      </c>
      <c r="D10" s="5">
        <v>1</v>
      </c>
      <c r="E10" s="5" t="s">
        <v>96</v>
      </c>
      <c r="F10" s="5" t="s">
        <v>96</v>
      </c>
      <c r="G10" s="5" t="s">
        <v>363</v>
      </c>
      <c r="H10" s="9"/>
      <c r="I10" s="9"/>
    </row>
    <row r="11" spans="1:10" x14ac:dyDescent="0.3">
      <c r="A11" s="5" t="s">
        <v>365</v>
      </c>
      <c r="B11" s="5" t="s">
        <v>218</v>
      </c>
      <c r="C11" s="5">
        <v>322616</v>
      </c>
      <c r="D11" s="5">
        <v>3</v>
      </c>
      <c r="E11" s="5" t="s">
        <v>96</v>
      </c>
      <c r="F11" s="5" t="s">
        <v>96</v>
      </c>
      <c r="G11" s="5" t="s">
        <v>363</v>
      </c>
      <c r="H11" s="9"/>
      <c r="I11" s="9"/>
    </row>
    <row r="12" spans="1:10" x14ac:dyDescent="0.3">
      <c r="A12" s="5" t="s">
        <v>366</v>
      </c>
      <c r="B12" s="5" t="s">
        <v>218</v>
      </c>
      <c r="C12" s="5">
        <v>407472</v>
      </c>
      <c r="D12" s="5">
        <v>6</v>
      </c>
      <c r="E12" s="5" t="s">
        <v>96</v>
      </c>
      <c r="F12" s="5" t="s">
        <v>96</v>
      </c>
      <c r="G12" s="5" t="s">
        <v>363</v>
      </c>
      <c r="H12" s="9"/>
      <c r="I12" s="9"/>
    </row>
    <row r="13" spans="1:10" x14ac:dyDescent="0.3">
      <c r="A13" s="5" t="s">
        <v>367</v>
      </c>
      <c r="B13" s="5" t="s">
        <v>218</v>
      </c>
      <c r="C13" s="5">
        <v>321919</v>
      </c>
      <c r="D13" s="5">
        <v>2</v>
      </c>
      <c r="E13" s="5" t="s">
        <v>96</v>
      </c>
      <c r="F13" s="5" t="s">
        <v>96</v>
      </c>
      <c r="G13" s="5" t="s">
        <v>363</v>
      </c>
      <c r="H13" s="9"/>
      <c r="I13" s="9"/>
    </row>
    <row r="14" spans="1:10" x14ac:dyDescent="0.3">
      <c r="A14" s="5" t="s">
        <v>368</v>
      </c>
      <c r="B14" s="5" t="s">
        <v>218</v>
      </c>
      <c r="C14" s="5">
        <v>321928</v>
      </c>
      <c r="D14" s="5">
        <v>3</v>
      </c>
      <c r="E14" s="5" t="s">
        <v>96</v>
      </c>
      <c r="F14" s="5" t="s">
        <v>96</v>
      </c>
      <c r="G14" s="5" t="s">
        <v>363</v>
      </c>
      <c r="H14" s="9"/>
      <c r="I14" s="9"/>
    </row>
    <row r="15" spans="1:10" x14ac:dyDescent="0.3">
      <c r="A15" s="5" t="s">
        <v>369</v>
      </c>
      <c r="B15" s="5" t="s">
        <v>218</v>
      </c>
      <c r="C15" s="5">
        <v>407529</v>
      </c>
      <c r="D15" s="5">
        <v>1</v>
      </c>
      <c r="E15" s="5" t="s">
        <v>96</v>
      </c>
      <c r="F15" s="5" t="s">
        <v>96</v>
      </c>
      <c r="G15" s="5" t="s">
        <v>363</v>
      </c>
      <c r="H15" s="9"/>
      <c r="I15" s="9"/>
    </row>
    <row r="16" spans="1:10" x14ac:dyDescent="0.3">
      <c r="A16" s="5" t="s">
        <v>357</v>
      </c>
      <c r="B16" s="5" t="s">
        <v>218</v>
      </c>
      <c r="C16" s="5">
        <v>321973</v>
      </c>
      <c r="D16" s="5">
        <v>2</v>
      </c>
      <c r="E16" s="5" t="s">
        <v>96</v>
      </c>
      <c r="F16" s="5" t="s">
        <v>96</v>
      </c>
      <c r="G16" s="5" t="s">
        <v>363</v>
      </c>
      <c r="H16" s="9"/>
      <c r="I16" s="9"/>
    </row>
    <row r="17" spans="1:9" x14ac:dyDescent="0.3">
      <c r="A17" s="5" t="s">
        <v>219</v>
      </c>
      <c r="B17" s="5" t="s">
        <v>218</v>
      </c>
      <c r="C17" s="5">
        <v>407456</v>
      </c>
      <c r="D17" s="5">
        <v>3</v>
      </c>
      <c r="E17" s="5" t="s">
        <v>96</v>
      </c>
      <c r="F17" s="5" t="s">
        <v>96</v>
      </c>
      <c r="G17" s="5" t="s">
        <v>363</v>
      </c>
      <c r="H17" s="9"/>
      <c r="I17" s="9"/>
    </row>
    <row r="18" spans="1:9" x14ac:dyDescent="0.3">
      <c r="A18" s="5" t="s">
        <v>301</v>
      </c>
      <c r="B18" s="5" t="s">
        <v>218</v>
      </c>
      <c r="C18" s="5">
        <v>322622</v>
      </c>
      <c r="D18" s="5">
        <v>3</v>
      </c>
      <c r="E18" s="5" t="s">
        <v>96</v>
      </c>
      <c r="F18" s="5" t="s">
        <v>96</v>
      </c>
      <c r="G18" s="5" t="s">
        <v>363</v>
      </c>
      <c r="H18" s="9"/>
      <c r="I18" s="9"/>
    </row>
    <row r="19" spans="1:9" x14ac:dyDescent="0.3">
      <c r="A19" s="5" t="s">
        <v>370</v>
      </c>
      <c r="B19" s="5" t="s">
        <v>218</v>
      </c>
      <c r="C19" s="5">
        <v>407503</v>
      </c>
      <c r="D19" s="5">
        <v>5</v>
      </c>
      <c r="E19" s="5" t="s">
        <v>96</v>
      </c>
      <c r="F19" s="5" t="s">
        <v>96</v>
      </c>
      <c r="G19" s="5" t="s">
        <v>363</v>
      </c>
      <c r="H19" s="9"/>
      <c r="I19" s="9"/>
    </row>
    <row r="20" spans="1:9" x14ac:dyDescent="0.3">
      <c r="A20" s="5" t="s">
        <v>371</v>
      </c>
      <c r="B20" s="5" t="s">
        <v>218</v>
      </c>
      <c r="C20" s="5">
        <v>322583</v>
      </c>
      <c r="D20" s="5">
        <v>2</v>
      </c>
      <c r="E20" s="5" t="s">
        <v>96</v>
      </c>
      <c r="F20" s="5" t="s">
        <v>96</v>
      </c>
      <c r="G20" s="5" t="s">
        <v>363</v>
      </c>
      <c r="H20" s="9"/>
      <c r="I20" s="9"/>
    </row>
    <row r="21" spans="1:9" x14ac:dyDescent="0.3">
      <c r="A21" s="5" t="s">
        <v>358</v>
      </c>
      <c r="B21" s="5" t="s">
        <v>218</v>
      </c>
      <c r="C21" s="5">
        <v>322606</v>
      </c>
      <c r="D21" s="5">
        <v>3</v>
      </c>
      <c r="E21" s="5" t="s">
        <v>96</v>
      </c>
      <c r="F21" s="5" t="s">
        <v>96</v>
      </c>
      <c r="G21" s="5" t="s">
        <v>363</v>
      </c>
      <c r="H21" s="9"/>
      <c r="I21" s="9"/>
    </row>
    <row r="22" spans="1:9" x14ac:dyDescent="0.3">
      <c r="A22" s="5" t="s">
        <v>359</v>
      </c>
      <c r="B22" s="5" t="s">
        <v>218</v>
      </c>
      <c r="C22" s="5">
        <v>407466</v>
      </c>
      <c r="D22" s="5">
        <v>1</v>
      </c>
      <c r="E22" s="5" t="s">
        <v>96</v>
      </c>
      <c r="F22" s="5" t="s">
        <v>96</v>
      </c>
      <c r="G22" s="5" t="s">
        <v>363</v>
      </c>
      <c r="H22" s="9"/>
      <c r="I22" s="9"/>
    </row>
    <row r="23" spans="1:9" x14ac:dyDescent="0.3">
      <c r="A23" s="5" t="s">
        <v>360</v>
      </c>
      <c r="B23" s="5" t="s">
        <v>218</v>
      </c>
      <c r="C23" s="5">
        <v>407464</v>
      </c>
      <c r="D23" s="5">
        <v>6</v>
      </c>
      <c r="E23" s="5" t="s">
        <v>96</v>
      </c>
      <c r="F23" s="5" t="s">
        <v>96</v>
      </c>
      <c r="G23" s="5" t="s">
        <v>363</v>
      </c>
      <c r="H23" s="9"/>
      <c r="I23" s="9"/>
    </row>
    <row r="24" spans="1:9" x14ac:dyDescent="0.3">
      <c r="A24" s="5" t="s">
        <v>361</v>
      </c>
      <c r="B24" s="5" t="s">
        <v>218</v>
      </c>
      <c r="C24" s="5">
        <v>322578</v>
      </c>
      <c r="D24" s="5">
        <v>4</v>
      </c>
      <c r="E24" s="5" t="s">
        <v>96</v>
      </c>
      <c r="F24" s="5" t="s">
        <v>96</v>
      </c>
      <c r="G24" s="5" t="s">
        <v>363</v>
      </c>
      <c r="H24" s="9"/>
      <c r="I24" s="9"/>
    </row>
    <row r="25" spans="1:9" x14ac:dyDescent="0.3">
      <c r="A25" s="5" t="s">
        <v>149</v>
      </c>
      <c r="B25" s="5" t="s">
        <v>104</v>
      </c>
      <c r="C25" s="5">
        <v>182006</v>
      </c>
      <c r="D25" s="5">
        <v>20</v>
      </c>
      <c r="E25" s="5" t="s">
        <v>96</v>
      </c>
      <c r="F25" s="5" t="s">
        <v>96</v>
      </c>
      <c r="G25" s="5" t="s">
        <v>363</v>
      </c>
      <c r="H25" s="9"/>
      <c r="I25" s="9"/>
    </row>
    <row r="26" spans="1:9" x14ac:dyDescent="0.3">
      <c r="A26" s="5" t="s">
        <v>302</v>
      </c>
      <c r="B26" s="5" t="s">
        <v>166</v>
      </c>
      <c r="C26" s="5">
        <v>133001</v>
      </c>
      <c r="D26" s="5">
        <v>1</v>
      </c>
      <c r="E26" s="5" t="s">
        <v>96</v>
      </c>
      <c r="F26" s="5" t="s">
        <v>96</v>
      </c>
      <c r="G26" s="5" t="s">
        <v>363</v>
      </c>
      <c r="H26" s="9"/>
      <c r="I26" s="9"/>
    </row>
    <row r="27" spans="1:9" x14ac:dyDescent="0.3">
      <c r="A27" s="5" t="s">
        <v>372</v>
      </c>
      <c r="B27" s="5" t="s">
        <v>104</v>
      </c>
      <c r="C27" s="5">
        <v>472368</v>
      </c>
      <c r="D27" s="5">
        <v>5</v>
      </c>
      <c r="E27" s="5" t="s">
        <v>96</v>
      </c>
      <c r="F27" s="5" t="s">
        <v>96</v>
      </c>
      <c r="G27" s="5" t="s">
        <v>363</v>
      </c>
      <c r="H27" s="9">
        <f>D27*190</f>
        <v>950</v>
      </c>
      <c r="I27" s="9"/>
    </row>
    <row r="28" spans="1:9" x14ac:dyDescent="0.3">
      <c r="A28" s="5" t="s">
        <v>303</v>
      </c>
      <c r="B28" s="5" t="s">
        <v>258</v>
      </c>
      <c r="C28" s="5">
        <v>181895</v>
      </c>
      <c r="D28" s="5">
        <v>2</v>
      </c>
      <c r="E28" s="5" t="s">
        <v>96</v>
      </c>
      <c r="F28" s="5" t="s">
        <v>96</v>
      </c>
      <c r="G28" s="5" t="s">
        <v>363</v>
      </c>
      <c r="H28" s="9">
        <f>D28*480</f>
        <v>960</v>
      </c>
      <c r="I28" s="9"/>
    </row>
    <row r="29" spans="1:9" x14ac:dyDescent="0.3">
      <c r="A29" s="5" t="s">
        <v>373</v>
      </c>
      <c r="B29" s="5" t="s">
        <v>374</v>
      </c>
      <c r="C29" s="5">
        <v>181910</v>
      </c>
      <c r="D29" s="5">
        <v>3</v>
      </c>
      <c r="E29" s="5" t="s">
        <v>96</v>
      </c>
      <c r="F29" s="5" t="s">
        <v>96</v>
      </c>
      <c r="G29" s="5" t="s">
        <v>363</v>
      </c>
      <c r="H29" s="9">
        <f>D29*750</f>
        <v>2250</v>
      </c>
      <c r="I29" s="9"/>
    </row>
    <row r="30" spans="1:9" x14ac:dyDescent="0.3">
      <c r="A30" s="5" t="s">
        <v>257</v>
      </c>
      <c r="B30" s="5" t="s">
        <v>258</v>
      </c>
      <c r="C30" s="5">
        <v>181892</v>
      </c>
      <c r="D30" s="5">
        <v>4</v>
      </c>
      <c r="E30" s="5" t="s">
        <v>96</v>
      </c>
      <c r="F30" s="5" t="s">
        <v>96</v>
      </c>
      <c r="G30" s="5" t="s">
        <v>363</v>
      </c>
      <c r="H30" s="9">
        <f>D30*480</f>
        <v>1920</v>
      </c>
      <c r="I30" s="9"/>
    </row>
    <row r="31" spans="1:9" x14ac:dyDescent="0.3">
      <c r="A31" s="5" t="s">
        <v>108</v>
      </c>
      <c r="B31" s="5" t="s">
        <v>104</v>
      </c>
      <c r="C31" s="5">
        <v>181180</v>
      </c>
      <c r="D31" s="5">
        <v>12</v>
      </c>
      <c r="E31" s="5" t="s">
        <v>96</v>
      </c>
      <c r="F31" s="5" t="s">
        <v>96</v>
      </c>
      <c r="G31" s="5" t="s">
        <v>363</v>
      </c>
      <c r="H31" s="9"/>
      <c r="I31" s="9"/>
    </row>
    <row r="32" spans="1:9" x14ac:dyDescent="0.3">
      <c r="A32" s="5" t="s">
        <v>375</v>
      </c>
      <c r="B32" s="5" t="s">
        <v>143</v>
      </c>
      <c r="C32" s="5">
        <v>181001</v>
      </c>
      <c r="D32" s="5">
        <v>1</v>
      </c>
      <c r="E32" s="5" t="s">
        <v>96</v>
      </c>
      <c r="F32" s="5" t="s">
        <v>96</v>
      </c>
      <c r="G32" s="5" t="s">
        <v>363</v>
      </c>
      <c r="H32" s="9"/>
      <c r="I32" s="9"/>
    </row>
    <row r="33" spans="1:9" x14ac:dyDescent="0.3">
      <c r="A33" s="5" t="s">
        <v>376</v>
      </c>
      <c r="B33" s="5" t="s">
        <v>377</v>
      </c>
      <c r="C33" s="5">
        <v>167926</v>
      </c>
      <c r="D33" s="5">
        <v>1</v>
      </c>
      <c r="E33" s="5" t="s">
        <v>96</v>
      </c>
      <c r="F33" s="5" t="s">
        <v>96</v>
      </c>
      <c r="G33" s="5" t="s">
        <v>363</v>
      </c>
      <c r="H33" s="9"/>
      <c r="I33" s="9"/>
    </row>
    <row r="34" spans="1:9" x14ac:dyDescent="0.3">
      <c r="A34" s="5" t="s">
        <v>231</v>
      </c>
      <c r="B34" s="5" t="s">
        <v>118</v>
      </c>
      <c r="C34" s="5">
        <v>181295</v>
      </c>
      <c r="D34" s="5">
        <v>12</v>
      </c>
      <c r="E34" s="5" t="s">
        <v>96</v>
      </c>
      <c r="F34" s="5" t="s">
        <v>96</v>
      </c>
      <c r="G34" s="5" t="s">
        <v>363</v>
      </c>
      <c r="H34" s="9"/>
      <c r="I34" s="9">
        <f t="shared" ref="I34:I39" si="0">D34*100</f>
        <v>1200</v>
      </c>
    </row>
    <row r="35" spans="1:9" x14ac:dyDescent="0.3">
      <c r="A35" s="5" t="s">
        <v>232</v>
      </c>
      <c r="B35" s="5" t="s">
        <v>118</v>
      </c>
      <c r="C35" s="5">
        <v>181296</v>
      </c>
      <c r="D35" s="5">
        <v>12</v>
      </c>
      <c r="E35" s="5" t="s">
        <v>96</v>
      </c>
      <c r="F35" s="5" t="s">
        <v>96</v>
      </c>
      <c r="G35" s="5" t="s">
        <v>363</v>
      </c>
      <c r="H35" s="9"/>
      <c r="I35" s="9">
        <f t="shared" si="0"/>
        <v>1200</v>
      </c>
    </row>
    <row r="36" spans="1:9" x14ac:dyDescent="0.3">
      <c r="A36" s="5" t="s">
        <v>378</v>
      </c>
      <c r="B36" s="5" t="s">
        <v>118</v>
      </c>
      <c r="C36" s="5">
        <v>181250</v>
      </c>
      <c r="D36" s="5">
        <v>17</v>
      </c>
      <c r="E36" s="5" t="s">
        <v>96</v>
      </c>
      <c r="F36" s="5" t="s">
        <v>96</v>
      </c>
      <c r="G36" s="5" t="s">
        <v>363</v>
      </c>
      <c r="H36" s="9"/>
      <c r="I36" s="9">
        <f t="shared" si="0"/>
        <v>1700</v>
      </c>
    </row>
    <row r="37" spans="1:9" x14ac:dyDescent="0.3">
      <c r="A37" s="5" t="s">
        <v>117</v>
      </c>
      <c r="B37" s="5" t="s">
        <v>118</v>
      </c>
      <c r="C37" s="5">
        <v>181151</v>
      </c>
      <c r="D37" s="5">
        <v>4</v>
      </c>
      <c r="E37" s="5" t="s">
        <v>96</v>
      </c>
      <c r="F37" s="5" t="s">
        <v>96</v>
      </c>
      <c r="G37" s="5" t="s">
        <v>363</v>
      </c>
      <c r="H37" s="9"/>
      <c r="I37" s="9">
        <f t="shared" si="0"/>
        <v>400</v>
      </c>
    </row>
    <row r="38" spans="1:9" x14ac:dyDescent="0.3">
      <c r="A38" s="5" t="s">
        <v>119</v>
      </c>
      <c r="B38" s="5" t="s">
        <v>118</v>
      </c>
      <c r="C38" s="5">
        <v>181328</v>
      </c>
      <c r="D38" s="5">
        <v>5</v>
      </c>
      <c r="E38" s="5" t="s">
        <v>96</v>
      </c>
      <c r="F38" s="5" t="s">
        <v>96</v>
      </c>
      <c r="G38" s="5" t="s">
        <v>363</v>
      </c>
      <c r="H38" s="9"/>
      <c r="I38" s="9">
        <f t="shared" si="0"/>
        <v>500</v>
      </c>
    </row>
    <row r="39" spans="1:9" x14ac:dyDescent="0.3">
      <c r="A39" s="5" t="s">
        <v>379</v>
      </c>
      <c r="B39" s="5" t="s">
        <v>118</v>
      </c>
      <c r="C39" s="5">
        <v>181352</v>
      </c>
      <c r="D39" s="5">
        <v>2</v>
      </c>
      <c r="E39" s="5" t="s">
        <v>96</v>
      </c>
      <c r="F39" s="5" t="s">
        <v>96</v>
      </c>
      <c r="G39" s="5" t="s">
        <v>363</v>
      </c>
      <c r="H39" s="9"/>
      <c r="I39" s="9">
        <f t="shared" si="0"/>
        <v>200</v>
      </c>
    </row>
    <row r="40" spans="1:9" x14ac:dyDescent="0.3">
      <c r="A40" s="5" t="s">
        <v>122</v>
      </c>
      <c r="B40" s="5" t="s">
        <v>121</v>
      </c>
      <c r="C40" s="5">
        <v>181315</v>
      </c>
      <c r="D40" s="5">
        <v>5</v>
      </c>
      <c r="E40" s="5" t="s">
        <v>96</v>
      </c>
      <c r="F40" s="5" t="s">
        <v>96</v>
      </c>
      <c r="G40" s="5" t="s">
        <v>363</v>
      </c>
      <c r="H40" s="9"/>
      <c r="I40" s="9">
        <f>D40*75</f>
        <v>375</v>
      </c>
    </row>
    <row r="41" spans="1:9" x14ac:dyDescent="0.3">
      <c r="A41" s="5" t="s">
        <v>380</v>
      </c>
      <c r="B41" s="5" t="s">
        <v>121</v>
      </c>
      <c r="C41" s="5">
        <v>181354</v>
      </c>
      <c r="D41" s="5">
        <v>2</v>
      </c>
      <c r="E41" s="5" t="s">
        <v>96</v>
      </c>
      <c r="F41" s="5" t="s">
        <v>96</v>
      </c>
      <c r="G41" s="5" t="s">
        <v>363</v>
      </c>
      <c r="H41" s="9"/>
      <c r="I41" s="9">
        <f t="shared" ref="I41:I51" si="1">D41*75</f>
        <v>150</v>
      </c>
    </row>
    <row r="42" spans="1:9" x14ac:dyDescent="0.3">
      <c r="A42" s="5" t="s">
        <v>125</v>
      </c>
      <c r="B42" s="5" t="s">
        <v>121</v>
      </c>
      <c r="C42" s="5">
        <v>181323</v>
      </c>
      <c r="D42" s="5">
        <v>2</v>
      </c>
      <c r="E42" s="5" t="s">
        <v>96</v>
      </c>
      <c r="F42" s="5" t="s">
        <v>96</v>
      </c>
      <c r="G42" s="5" t="s">
        <v>363</v>
      </c>
      <c r="H42" s="9"/>
      <c r="I42" s="9">
        <f t="shared" si="1"/>
        <v>150</v>
      </c>
    </row>
    <row r="43" spans="1:9" x14ac:dyDescent="0.3">
      <c r="A43" s="5" t="s">
        <v>152</v>
      </c>
      <c r="B43" s="5" t="s">
        <v>121</v>
      </c>
      <c r="C43" s="5">
        <v>181324</v>
      </c>
      <c r="D43" s="5">
        <v>1</v>
      </c>
      <c r="E43" s="5" t="s">
        <v>96</v>
      </c>
      <c r="F43" s="5" t="s">
        <v>96</v>
      </c>
      <c r="G43" s="5" t="s">
        <v>363</v>
      </c>
      <c r="H43" s="9"/>
      <c r="I43" s="9">
        <f t="shared" si="1"/>
        <v>75</v>
      </c>
    </row>
    <row r="44" spans="1:9" x14ac:dyDescent="0.3">
      <c r="A44" s="5" t="s">
        <v>127</v>
      </c>
      <c r="B44" s="5" t="s">
        <v>121</v>
      </c>
      <c r="C44" s="5">
        <v>181341</v>
      </c>
      <c r="D44" s="5">
        <v>9</v>
      </c>
      <c r="E44" s="5" t="s">
        <v>96</v>
      </c>
      <c r="F44" s="5" t="s">
        <v>96</v>
      </c>
      <c r="G44" s="5" t="s">
        <v>363</v>
      </c>
      <c r="H44" s="9"/>
      <c r="I44" s="9">
        <f t="shared" si="1"/>
        <v>675</v>
      </c>
    </row>
    <row r="45" spans="1:9" x14ac:dyDescent="0.3">
      <c r="A45" s="5" t="s">
        <v>381</v>
      </c>
      <c r="B45" s="5" t="s">
        <v>121</v>
      </c>
      <c r="C45" s="5">
        <v>181342</v>
      </c>
      <c r="D45" s="5">
        <v>3</v>
      </c>
      <c r="E45" s="5" t="s">
        <v>96</v>
      </c>
      <c r="F45" s="5" t="s">
        <v>96</v>
      </c>
      <c r="G45" s="5" t="s">
        <v>363</v>
      </c>
      <c r="H45" s="9"/>
      <c r="I45" s="9">
        <f t="shared" si="1"/>
        <v>225</v>
      </c>
    </row>
    <row r="46" spans="1:9" x14ac:dyDescent="0.3">
      <c r="A46" s="5" t="s">
        <v>153</v>
      </c>
      <c r="B46" s="5" t="s">
        <v>121</v>
      </c>
      <c r="C46" s="5">
        <v>181336</v>
      </c>
      <c r="D46" s="5">
        <v>2</v>
      </c>
      <c r="E46" s="5" t="s">
        <v>96</v>
      </c>
      <c r="F46" s="5" t="s">
        <v>96</v>
      </c>
      <c r="G46" s="5" t="s">
        <v>363</v>
      </c>
      <c r="H46" s="9"/>
      <c r="I46" s="9">
        <f t="shared" si="1"/>
        <v>150</v>
      </c>
    </row>
    <row r="47" spans="1:9" x14ac:dyDescent="0.3">
      <c r="A47" s="5" t="s">
        <v>129</v>
      </c>
      <c r="B47" s="5" t="s">
        <v>121</v>
      </c>
      <c r="C47" s="5">
        <v>181318</v>
      </c>
      <c r="D47" s="5">
        <v>10</v>
      </c>
      <c r="E47" s="5" t="s">
        <v>96</v>
      </c>
      <c r="F47" s="5" t="s">
        <v>96</v>
      </c>
      <c r="G47" s="5" t="s">
        <v>363</v>
      </c>
      <c r="H47" s="9"/>
      <c r="I47" s="9">
        <f t="shared" si="1"/>
        <v>750</v>
      </c>
    </row>
    <row r="48" spans="1:9" x14ac:dyDescent="0.3">
      <c r="A48" s="5" t="s">
        <v>234</v>
      </c>
      <c r="B48" s="5" t="s">
        <v>121</v>
      </c>
      <c r="C48" s="5">
        <v>181339</v>
      </c>
      <c r="D48" s="5">
        <v>2</v>
      </c>
      <c r="E48" s="5" t="s">
        <v>96</v>
      </c>
      <c r="F48" s="5" t="s">
        <v>96</v>
      </c>
      <c r="G48" s="5" t="s">
        <v>363</v>
      </c>
      <c r="H48" s="9"/>
      <c r="I48" s="9">
        <f t="shared" si="1"/>
        <v>150</v>
      </c>
    </row>
    <row r="49" spans="1:10" x14ac:dyDescent="0.3">
      <c r="A49" s="5" t="s">
        <v>131</v>
      </c>
      <c r="B49" s="5" t="s">
        <v>121</v>
      </c>
      <c r="C49" s="5">
        <v>181317</v>
      </c>
      <c r="D49" s="5">
        <v>3</v>
      </c>
      <c r="E49" s="5" t="s">
        <v>96</v>
      </c>
      <c r="F49" s="5" t="s">
        <v>96</v>
      </c>
      <c r="G49" s="5" t="s">
        <v>363</v>
      </c>
      <c r="H49" s="9"/>
      <c r="I49" s="9">
        <f t="shared" si="1"/>
        <v>225</v>
      </c>
    </row>
    <row r="50" spans="1:10" x14ac:dyDescent="0.3">
      <c r="A50" s="5" t="s">
        <v>132</v>
      </c>
      <c r="B50" s="5" t="s">
        <v>121</v>
      </c>
      <c r="C50" s="5">
        <v>181316</v>
      </c>
      <c r="D50" s="5">
        <v>13</v>
      </c>
      <c r="E50" s="5" t="s">
        <v>96</v>
      </c>
      <c r="F50" s="5" t="s">
        <v>96</v>
      </c>
      <c r="G50" s="5" t="s">
        <v>363</v>
      </c>
      <c r="H50" s="9"/>
      <c r="I50" s="9">
        <f t="shared" si="1"/>
        <v>975</v>
      </c>
    </row>
    <row r="51" spans="1:10" x14ac:dyDescent="0.3">
      <c r="A51" s="5" t="s">
        <v>133</v>
      </c>
      <c r="B51" s="5" t="s">
        <v>121</v>
      </c>
      <c r="C51" s="5">
        <v>181343</v>
      </c>
      <c r="D51" s="5">
        <v>11</v>
      </c>
      <c r="E51" s="5" t="s">
        <v>96</v>
      </c>
      <c r="F51" s="5" t="s">
        <v>96</v>
      </c>
      <c r="G51" s="5" t="s">
        <v>363</v>
      </c>
      <c r="H51" s="9"/>
      <c r="I51" s="9">
        <f t="shared" si="1"/>
        <v>825</v>
      </c>
    </row>
    <row r="52" spans="1:10" x14ac:dyDescent="0.3">
      <c r="A52" s="5" t="s">
        <v>154</v>
      </c>
      <c r="B52" s="5" t="s">
        <v>118</v>
      </c>
      <c r="C52" s="5">
        <v>181331</v>
      </c>
      <c r="D52" s="5">
        <v>1</v>
      </c>
      <c r="E52" s="5" t="s">
        <v>96</v>
      </c>
      <c r="F52" s="5" t="s">
        <v>96</v>
      </c>
      <c r="G52" s="5" t="s">
        <v>363</v>
      </c>
      <c r="H52" s="9"/>
      <c r="I52" s="9">
        <f>D52*100</f>
        <v>100</v>
      </c>
    </row>
    <row r="53" spans="1:10" x14ac:dyDescent="0.3">
      <c r="A53" s="5" t="s">
        <v>382</v>
      </c>
      <c r="B53" s="5" t="s">
        <v>308</v>
      </c>
      <c r="C53" s="5">
        <v>179764</v>
      </c>
      <c r="D53" s="5">
        <v>3</v>
      </c>
      <c r="E53" s="5" t="s">
        <v>96</v>
      </c>
      <c r="F53" s="5" t="s">
        <v>96</v>
      </c>
      <c r="G53" s="5" t="s">
        <v>363</v>
      </c>
      <c r="H53" s="9"/>
      <c r="I53" s="9"/>
    </row>
    <row r="54" spans="1:10" x14ac:dyDescent="0.3">
      <c r="A54" s="10" t="s">
        <v>237</v>
      </c>
      <c r="B54" s="10"/>
      <c r="C54" s="10"/>
      <c r="D54" s="10">
        <f>SUM(D3:D53)</f>
        <v>598</v>
      </c>
      <c r="H54" s="15">
        <f>SUM(H4:H53)</f>
        <v>29595</v>
      </c>
      <c r="I54" s="15">
        <f>SUM(I34:I53)</f>
        <v>10025</v>
      </c>
    </row>
    <row r="55" spans="1:10" x14ac:dyDescent="0.3">
      <c r="I55" s="9"/>
      <c r="J55" s="9"/>
    </row>
    <row r="57" spans="1:10" x14ac:dyDescent="0.3">
      <c r="A57" s="10" t="s">
        <v>170</v>
      </c>
      <c r="B57" s="10"/>
      <c r="C57" s="10"/>
      <c r="D57" s="10"/>
      <c r="E57" s="10"/>
      <c r="F57" s="10"/>
      <c r="G57" s="10"/>
      <c r="H57" s="10"/>
    </row>
    <row r="58" spans="1:10" x14ac:dyDescent="0.3">
      <c r="A58" s="10" t="s">
        <v>171</v>
      </c>
      <c r="B58" s="10" t="s">
        <v>85</v>
      </c>
      <c r="C58" s="10" t="s">
        <v>172</v>
      </c>
      <c r="E58" s="10" t="s">
        <v>173</v>
      </c>
      <c r="F58" s="10" t="s">
        <v>174</v>
      </c>
      <c r="G58" s="11" t="s">
        <v>175</v>
      </c>
      <c r="H58" s="11" t="s">
        <v>176</v>
      </c>
    </row>
    <row r="59" spans="1:10" x14ac:dyDescent="0.3">
      <c r="A59" s="5" t="s">
        <v>383</v>
      </c>
      <c r="B59" s="5" t="s">
        <v>384</v>
      </c>
      <c r="C59" s="5" t="s">
        <v>385</v>
      </c>
      <c r="D59" s="5" t="s">
        <v>180</v>
      </c>
      <c r="E59" s="19">
        <v>105334</v>
      </c>
      <c r="F59" s="5" t="s">
        <v>386</v>
      </c>
      <c r="G59" s="17">
        <v>43536</v>
      </c>
      <c r="H59" s="17">
        <v>45362</v>
      </c>
    </row>
    <row r="60" spans="1:10" x14ac:dyDescent="0.3">
      <c r="A60" s="5" t="s">
        <v>387</v>
      </c>
      <c r="B60" s="5" t="s">
        <v>388</v>
      </c>
      <c r="C60" s="5" t="s">
        <v>389</v>
      </c>
      <c r="D60" s="5" t="s">
        <v>180</v>
      </c>
      <c r="E60" s="19">
        <v>105334</v>
      </c>
      <c r="F60" s="5" t="s">
        <v>386</v>
      </c>
      <c r="G60" s="17">
        <v>43536</v>
      </c>
      <c r="H60" s="17">
        <v>45362</v>
      </c>
    </row>
  </sheetData>
  <pageMargins left="0.7" right="0.7" top="0.75" bottom="0.75" header="0.3" footer="0.3"/>
  <ignoredErrors>
    <ignoredError sqref="H29"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4"/>
  <sheetViews>
    <sheetView workbookViewId="0">
      <selection activeCell="A3" sqref="A3"/>
    </sheetView>
  </sheetViews>
  <sheetFormatPr defaultRowHeight="14.4" x14ac:dyDescent="0.3"/>
  <cols>
    <col min="1" max="1" width="48" style="5" bestFit="1" customWidth="1"/>
    <col min="2" max="2" width="19.5546875" style="5" bestFit="1" customWidth="1"/>
    <col min="3" max="3" width="15.33203125" style="5" customWidth="1"/>
    <col min="4" max="4" width="11.33203125" style="5" bestFit="1" customWidth="1"/>
    <col min="5" max="5" width="30.6640625" style="5" bestFit="1" customWidth="1"/>
    <col min="6" max="6" width="16.44140625" style="5" bestFit="1" customWidth="1"/>
    <col min="7" max="7" width="26.44140625" style="5" bestFit="1" customWidth="1"/>
    <col min="8" max="9" width="16.109375" style="5" bestFit="1" customWidth="1"/>
    <col min="10" max="10" width="15.44140625" style="5" bestFit="1" customWidth="1"/>
    <col min="11" max="13"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99</v>
      </c>
      <c r="B3" s="5" t="s">
        <v>100</v>
      </c>
      <c r="C3" s="5">
        <v>472340</v>
      </c>
      <c r="D3" s="5">
        <v>20</v>
      </c>
      <c r="E3" s="5" t="s">
        <v>96</v>
      </c>
      <c r="F3" s="5" t="s">
        <v>390</v>
      </c>
      <c r="G3" s="5" t="s">
        <v>391</v>
      </c>
    </row>
    <row r="4" spans="1:10" x14ac:dyDescent="0.3">
      <c r="A4" s="5" t="s">
        <v>103</v>
      </c>
      <c r="B4" s="5" t="s">
        <v>104</v>
      </c>
      <c r="C4" s="5">
        <v>471391</v>
      </c>
      <c r="D4" s="5">
        <v>46</v>
      </c>
      <c r="E4" s="5" t="s">
        <v>96</v>
      </c>
      <c r="F4" s="5" t="s">
        <v>390</v>
      </c>
      <c r="G4" s="5" t="s">
        <v>391</v>
      </c>
      <c r="H4" s="9">
        <f>D4*125</f>
        <v>5750</v>
      </c>
      <c r="I4" s="9"/>
    </row>
    <row r="5" spans="1:10" x14ac:dyDescent="0.3">
      <c r="A5" s="5" t="s">
        <v>139</v>
      </c>
      <c r="B5" s="5" t="s">
        <v>138</v>
      </c>
      <c r="C5" s="5">
        <v>255145</v>
      </c>
      <c r="D5" s="5">
        <v>1</v>
      </c>
      <c r="E5" s="5" t="s">
        <v>96</v>
      </c>
      <c r="F5" s="5" t="s">
        <v>390</v>
      </c>
      <c r="G5" s="5" t="s">
        <v>391</v>
      </c>
      <c r="H5" s="9"/>
      <c r="I5" s="9"/>
    </row>
    <row r="6" spans="1:10" x14ac:dyDescent="0.3">
      <c r="A6" s="5" t="s">
        <v>292</v>
      </c>
      <c r="B6" s="5" t="s">
        <v>284</v>
      </c>
      <c r="C6" s="5">
        <v>472857</v>
      </c>
      <c r="D6" s="5">
        <v>16</v>
      </c>
      <c r="E6" s="5" t="s">
        <v>96</v>
      </c>
      <c r="F6" s="5" t="s">
        <v>390</v>
      </c>
      <c r="G6" s="5" t="s">
        <v>391</v>
      </c>
      <c r="H6" s="9"/>
      <c r="I6" s="9">
        <f>D6*100</f>
        <v>1600</v>
      </c>
    </row>
    <row r="7" spans="1:10" x14ac:dyDescent="0.3">
      <c r="A7" s="5" t="s">
        <v>293</v>
      </c>
      <c r="B7" s="5" t="s">
        <v>284</v>
      </c>
      <c r="C7" s="5">
        <v>472856</v>
      </c>
      <c r="D7" s="5">
        <v>8</v>
      </c>
      <c r="E7" s="5" t="s">
        <v>96</v>
      </c>
      <c r="F7" s="5" t="s">
        <v>390</v>
      </c>
      <c r="G7" s="5" t="s">
        <v>391</v>
      </c>
      <c r="H7" s="9"/>
      <c r="I7" s="9">
        <f>D7*100</f>
        <v>800</v>
      </c>
    </row>
    <row r="8" spans="1:10" x14ac:dyDescent="0.3">
      <c r="A8" s="5" t="s">
        <v>297</v>
      </c>
      <c r="B8" s="5" t="s">
        <v>284</v>
      </c>
      <c r="C8" s="5">
        <v>472861</v>
      </c>
      <c r="D8" s="5">
        <v>10</v>
      </c>
      <c r="E8" s="5" t="s">
        <v>96</v>
      </c>
      <c r="F8" s="5" t="s">
        <v>390</v>
      </c>
      <c r="G8" s="5" t="s">
        <v>391</v>
      </c>
      <c r="H8" s="9"/>
      <c r="I8" s="9">
        <f>D8*100</f>
        <v>1000</v>
      </c>
    </row>
    <row r="9" spans="1:10" x14ac:dyDescent="0.3">
      <c r="A9" s="5" t="s">
        <v>392</v>
      </c>
      <c r="B9" s="5" t="s">
        <v>262</v>
      </c>
      <c r="C9" s="5">
        <v>133000</v>
      </c>
      <c r="D9" s="5">
        <v>20</v>
      </c>
      <c r="E9" s="5" t="s">
        <v>96</v>
      </c>
      <c r="F9" s="5" t="s">
        <v>390</v>
      </c>
      <c r="G9" s="5" t="s">
        <v>391</v>
      </c>
      <c r="H9" s="9"/>
      <c r="I9" s="9"/>
    </row>
    <row r="10" spans="1:10" x14ac:dyDescent="0.3">
      <c r="A10" s="5" t="s">
        <v>111</v>
      </c>
      <c r="B10" s="5" t="s">
        <v>110</v>
      </c>
      <c r="C10" s="5">
        <v>181902</v>
      </c>
      <c r="D10" s="5">
        <v>4</v>
      </c>
      <c r="E10" s="5" t="s">
        <v>96</v>
      </c>
      <c r="F10" s="5" t="s">
        <v>390</v>
      </c>
      <c r="G10" s="5" t="s">
        <v>391</v>
      </c>
      <c r="H10" s="9">
        <f>D10*750</f>
        <v>3000</v>
      </c>
      <c r="I10" s="9"/>
    </row>
    <row r="11" spans="1:10" x14ac:dyDescent="0.3">
      <c r="A11" s="5" t="s">
        <v>393</v>
      </c>
      <c r="B11" s="5" t="s">
        <v>394</v>
      </c>
      <c r="C11" s="5">
        <v>921245</v>
      </c>
      <c r="D11" s="5">
        <v>2</v>
      </c>
      <c r="E11" s="5" t="s">
        <v>96</v>
      </c>
      <c r="F11" s="5" t="s">
        <v>390</v>
      </c>
      <c r="G11" s="5" t="s">
        <v>391</v>
      </c>
      <c r="H11" s="9"/>
      <c r="I11" s="9"/>
    </row>
    <row r="12" spans="1:10" x14ac:dyDescent="0.3">
      <c r="A12" s="5" t="s">
        <v>139</v>
      </c>
      <c r="B12" s="5" t="s">
        <v>138</v>
      </c>
      <c r="C12" s="5">
        <v>255145</v>
      </c>
      <c r="D12" s="5">
        <v>2</v>
      </c>
      <c r="E12" s="5" t="s">
        <v>96</v>
      </c>
      <c r="F12" s="5" t="s">
        <v>390</v>
      </c>
      <c r="G12" s="5" t="s">
        <v>391</v>
      </c>
      <c r="H12" s="9"/>
      <c r="I12" s="9"/>
    </row>
    <row r="13" spans="1:10" x14ac:dyDescent="0.3">
      <c r="A13" s="5" t="s">
        <v>99</v>
      </c>
      <c r="B13" s="5" t="s">
        <v>100</v>
      </c>
      <c r="C13" s="5">
        <v>472340</v>
      </c>
      <c r="D13" s="5">
        <v>48</v>
      </c>
      <c r="E13" s="5" t="s">
        <v>96</v>
      </c>
      <c r="F13" s="5" t="s">
        <v>390</v>
      </c>
      <c r="G13" s="5" t="s">
        <v>391</v>
      </c>
      <c r="H13" s="9"/>
      <c r="I13" s="9"/>
    </row>
    <row r="14" spans="1:10" x14ac:dyDescent="0.3">
      <c r="A14" s="5" t="s">
        <v>103</v>
      </c>
      <c r="B14" s="5" t="s">
        <v>104</v>
      </c>
      <c r="C14" s="5">
        <v>471391</v>
      </c>
      <c r="D14" s="5">
        <v>21</v>
      </c>
      <c r="E14" s="5" t="s">
        <v>96</v>
      </c>
      <c r="F14" s="5" t="s">
        <v>390</v>
      </c>
      <c r="G14" s="5" t="s">
        <v>391</v>
      </c>
      <c r="H14" s="9">
        <f>D14*125</f>
        <v>2625</v>
      </c>
      <c r="I14" s="9"/>
    </row>
    <row r="15" spans="1:10" x14ac:dyDescent="0.3">
      <c r="A15" s="5" t="s">
        <v>155</v>
      </c>
      <c r="B15" s="5" t="s">
        <v>156</v>
      </c>
      <c r="C15" s="5">
        <v>471276</v>
      </c>
      <c r="D15" s="5">
        <v>1</v>
      </c>
      <c r="E15" s="5" t="s">
        <v>96</v>
      </c>
      <c r="F15" s="5" t="s">
        <v>390</v>
      </c>
      <c r="G15" s="5" t="s">
        <v>391</v>
      </c>
      <c r="H15" s="9"/>
      <c r="I15" s="9"/>
    </row>
    <row r="16" spans="1:10" x14ac:dyDescent="0.3">
      <c r="A16" s="5" t="s">
        <v>159</v>
      </c>
      <c r="B16" s="5" t="s">
        <v>160</v>
      </c>
      <c r="C16" s="5">
        <v>472868</v>
      </c>
      <c r="D16" s="5">
        <v>1</v>
      </c>
      <c r="E16" s="5" t="s">
        <v>96</v>
      </c>
      <c r="F16" s="5" t="s">
        <v>390</v>
      </c>
      <c r="G16" s="5" t="s">
        <v>391</v>
      </c>
      <c r="H16" s="9"/>
      <c r="I16" s="9">
        <f>D16*120</f>
        <v>120</v>
      </c>
    </row>
    <row r="17" spans="1:9" x14ac:dyDescent="0.3">
      <c r="A17" s="5" t="s">
        <v>292</v>
      </c>
      <c r="B17" s="5" t="s">
        <v>284</v>
      </c>
      <c r="C17" s="5">
        <v>472857</v>
      </c>
      <c r="D17" s="5">
        <v>6</v>
      </c>
      <c r="E17" s="5" t="s">
        <v>96</v>
      </c>
      <c r="F17" s="5" t="s">
        <v>390</v>
      </c>
      <c r="G17" s="5" t="s">
        <v>391</v>
      </c>
      <c r="H17" s="9"/>
      <c r="I17" s="9">
        <f>D17*100</f>
        <v>600</v>
      </c>
    </row>
    <row r="18" spans="1:9" x14ac:dyDescent="0.3">
      <c r="A18" s="5" t="s">
        <v>395</v>
      </c>
      <c r="B18" s="5" t="s">
        <v>284</v>
      </c>
      <c r="C18" s="5">
        <v>472863</v>
      </c>
      <c r="D18" s="5">
        <v>4</v>
      </c>
      <c r="E18" s="5" t="s">
        <v>96</v>
      </c>
      <c r="F18" s="5" t="s">
        <v>390</v>
      </c>
      <c r="G18" s="5" t="s">
        <v>391</v>
      </c>
      <c r="H18" s="9"/>
      <c r="I18" s="9">
        <f>D18*100</f>
        <v>400</v>
      </c>
    </row>
    <row r="19" spans="1:9" x14ac:dyDescent="0.3">
      <c r="A19" s="5" t="s">
        <v>297</v>
      </c>
      <c r="B19" s="5" t="s">
        <v>284</v>
      </c>
      <c r="C19" s="5">
        <v>472861</v>
      </c>
      <c r="D19" s="5">
        <v>8</v>
      </c>
      <c r="E19" s="5" t="s">
        <v>96</v>
      </c>
      <c r="F19" s="5" t="s">
        <v>390</v>
      </c>
      <c r="G19" s="5" t="s">
        <v>391</v>
      </c>
      <c r="H19" s="9"/>
      <c r="I19" s="9">
        <f>D19*100</f>
        <v>800</v>
      </c>
    </row>
    <row r="20" spans="1:9" x14ac:dyDescent="0.3">
      <c r="A20" s="10" t="s">
        <v>237</v>
      </c>
      <c r="B20" s="10"/>
      <c r="C20" s="10"/>
      <c r="D20" s="10">
        <f>SUM(D3:D19)</f>
        <v>218</v>
      </c>
      <c r="H20" s="15">
        <f>SUM(H4:H18)</f>
        <v>11375</v>
      </c>
      <c r="I20" s="15">
        <f>SUM(I4:I19)</f>
        <v>5320</v>
      </c>
    </row>
    <row r="22" spans="1:9" x14ac:dyDescent="0.3">
      <c r="A22" s="10" t="s">
        <v>170</v>
      </c>
      <c r="B22" s="10"/>
      <c r="C22" s="10"/>
      <c r="D22" s="10"/>
      <c r="E22" s="10"/>
      <c r="F22" s="10"/>
      <c r="G22" s="10"/>
      <c r="H22" s="10"/>
    </row>
    <row r="23" spans="1:9" x14ac:dyDescent="0.3">
      <c r="A23" s="10" t="s">
        <v>171</v>
      </c>
      <c r="B23" s="10" t="s">
        <v>85</v>
      </c>
      <c r="C23" s="10" t="s">
        <v>172</v>
      </c>
      <c r="E23" s="10" t="s">
        <v>173</v>
      </c>
      <c r="F23" s="10" t="s">
        <v>174</v>
      </c>
      <c r="G23" s="11" t="s">
        <v>175</v>
      </c>
      <c r="H23" s="11" t="s">
        <v>176</v>
      </c>
    </row>
    <row r="24" spans="1:9" x14ac:dyDescent="0.3">
      <c r="A24" s="5" t="s">
        <v>396</v>
      </c>
      <c r="B24" s="5" t="s">
        <v>178</v>
      </c>
      <c r="C24" s="5" t="s">
        <v>397</v>
      </c>
      <c r="D24" s="5" t="s">
        <v>180</v>
      </c>
      <c r="E24" s="5">
        <v>105334</v>
      </c>
      <c r="F24" s="5" t="s">
        <v>23</v>
      </c>
      <c r="G24" s="17">
        <v>45054</v>
      </c>
      <c r="H24" s="17">
        <v>46880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0"/>
  <sheetViews>
    <sheetView workbookViewId="0">
      <selection activeCell="I5" sqref="I5"/>
    </sheetView>
  </sheetViews>
  <sheetFormatPr defaultRowHeight="14.4" x14ac:dyDescent="0.3"/>
  <cols>
    <col min="1" max="1" width="48" style="5" bestFit="1" customWidth="1"/>
    <col min="2" max="2" width="29.6640625" style="5" bestFit="1" customWidth="1"/>
    <col min="3" max="3" width="17.44140625" style="5" bestFit="1" customWidth="1"/>
    <col min="4" max="4" width="5.109375" style="5" bestFit="1" customWidth="1"/>
    <col min="5" max="5" width="30.6640625" style="5" bestFit="1" customWidth="1"/>
    <col min="6" max="6" width="12.33203125" style="5" bestFit="1" customWidth="1"/>
    <col min="7" max="7" width="26.44140625" style="5" bestFit="1" customWidth="1"/>
    <col min="8" max="8" width="16.109375" style="5" bestFit="1" customWidth="1"/>
    <col min="9" max="10" width="15.44140625" style="5" bestFit="1" customWidth="1"/>
    <col min="11" max="13"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142</v>
      </c>
      <c r="B3" s="5" t="s">
        <v>143</v>
      </c>
      <c r="C3" s="5">
        <v>100799</v>
      </c>
      <c r="D3" s="5">
        <v>1</v>
      </c>
      <c r="E3" s="5" t="s">
        <v>96</v>
      </c>
      <c r="F3" s="5" t="s">
        <v>25</v>
      </c>
      <c r="G3" s="5" t="s">
        <v>398</v>
      </c>
      <c r="H3" s="9"/>
      <c r="I3" s="9"/>
    </row>
    <row r="4" spans="1:10" x14ac:dyDescent="0.3">
      <c r="A4" s="5" t="s">
        <v>300</v>
      </c>
      <c r="B4" s="5" t="s">
        <v>143</v>
      </c>
      <c r="C4" s="5">
        <v>100798</v>
      </c>
      <c r="D4" s="5">
        <v>1</v>
      </c>
      <c r="E4" s="5" t="s">
        <v>96</v>
      </c>
      <c r="F4" s="5" t="s">
        <v>25</v>
      </c>
      <c r="G4" s="5" t="s">
        <v>398</v>
      </c>
      <c r="H4" s="9"/>
      <c r="I4" s="9"/>
    </row>
    <row r="5" spans="1:10" x14ac:dyDescent="0.3">
      <c r="A5" s="5" t="s">
        <v>149</v>
      </c>
      <c r="B5" s="5" t="s">
        <v>104</v>
      </c>
      <c r="C5" s="5">
        <v>182006</v>
      </c>
      <c r="D5" s="5">
        <v>48</v>
      </c>
      <c r="E5" s="5" t="s">
        <v>96</v>
      </c>
      <c r="F5" s="5" t="s">
        <v>25</v>
      </c>
      <c r="G5" s="5" t="s">
        <v>398</v>
      </c>
      <c r="H5" s="9"/>
      <c r="I5" s="9"/>
    </row>
    <row r="6" spans="1:10" x14ac:dyDescent="0.3">
      <c r="A6" s="5" t="s">
        <v>302</v>
      </c>
      <c r="B6" s="5" t="s">
        <v>166</v>
      </c>
      <c r="C6" s="5">
        <v>133001</v>
      </c>
      <c r="D6" s="5">
        <v>21</v>
      </c>
      <c r="E6" s="5" t="s">
        <v>96</v>
      </c>
      <c r="F6" s="5" t="s">
        <v>25</v>
      </c>
      <c r="G6" s="5" t="s">
        <v>398</v>
      </c>
      <c r="H6" s="9"/>
      <c r="I6" s="9"/>
    </row>
    <row r="7" spans="1:10" x14ac:dyDescent="0.3">
      <c r="A7" s="5" t="s">
        <v>257</v>
      </c>
      <c r="B7" s="5" t="s">
        <v>258</v>
      </c>
      <c r="C7" s="5">
        <v>181892</v>
      </c>
      <c r="D7" s="5">
        <v>20</v>
      </c>
      <c r="E7" s="5" t="s">
        <v>96</v>
      </c>
      <c r="F7" s="5" t="s">
        <v>25</v>
      </c>
      <c r="G7" s="5" t="s">
        <v>398</v>
      </c>
      <c r="H7" s="9">
        <f>D7*480</f>
        <v>9600</v>
      </c>
      <c r="I7" s="9"/>
    </row>
    <row r="8" spans="1:10" x14ac:dyDescent="0.3">
      <c r="A8" s="5" t="s">
        <v>375</v>
      </c>
      <c r="B8" s="5" t="s">
        <v>143</v>
      </c>
      <c r="C8" s="5">
        <v>181001</v>
      </c>
      <c r="D8" s="5">
        <v>1</v>
      </c>
      <c r="E8" s="5" t="s">
        <v>96</v>
      </c>
      <c r="F8" s="5" t="s">
        <v>25</v>
      </c>
      <c r="G8" s="5" t="s">
        <v>398</v>
      </c>
      <c r="H8" s="9"/>
      <c r="I8" s="9"/>
    </row>
    <row r="9" spans="1:10" x14ac:dyDescent="0.3">
      <c r="A9" s="5" t="s">
        <v>114</v>
      </c>
      <c r="B9" s="5" t="s">
        <v>115</v>
      </c>
      <c r="C9" s="5">
        <v>367581</v>
      </c>
      <c r="D9" s="5">
        <v>1</v>
      </c>
      <c r="E9" s="5" t="s">
        <v>96</v>
      </c>
      <c r="F9" s="5" t="s">
        <v>25</v>
      </c>
      <c r="G9" s="5" t="s">
        <v>398</v>
      </c>
      <c r="H9" s="9"/>
      <c r="I9" s="9"/>
    </row>
    <row r="10" spans="1:10" x14ac:dyDescent="0.3">
      <c r="A10" s="5" t="s">
        <v>242</v>
      </c>
      <c r="B10" s="5" t="s">
        <v>95</v>
      </c>
      <c r="C10" s="5">
        <v>70008</v>
      </c>
      <c r="D10" s="5">
        <v>3</v>
      </c>
      <c r="E10" s="5" t="s">
        <v>96</v>
      </c>
      <c r="F10" s="5" t="s">
        <v>25</v>
      </c>
      <c r="G10" s="5" t="s">
        <v>398</v>
      </c>
      <c r="H10" s="9"/>
      <c r="I10" s="9"/>
    </row>
    <row r="11" spans="1:10" x14ac:dyDescent="0.3">
      <c r="A11" s="5" t="s">
        <v>153</v>
      </c>
      <c r="B11" s="5" t="s">
        <v>121</v>
      </c>
      <c r="C11" s="5">
        <v>181336</v>
      </c>
      <c r="D11" s="5">
        <v>2</v>
      </c>
      <c r="E11" s="5" t="s">
        <v>96</v>
      </c>
      <c r="F11" s="5" t="s">
        <v>25</v>
      </c>
      <c r="G11" s="5" t="s">
        <v>398</v>
      </c>
      <c r="H11" s="9"/>
      <c r="I11" s="9">
        <f>D11*75</f>
        <v>150</v>
      </c>
    </row>
    <row r="12" spans="1:10" x14ac:dyDescent="0.3">
      <c r="A12" s="5" t="s">
        <v>399</v>
      </c>
      <c r="B12" s="5" t="s">
        <v>118</v>
      </c>
      <c r="C12" s="5">
        <v>181353</v>
      </c>
      <c r="D12" s="5">
        <v>1</v>
      </c>
      <c r="E12" s="5" t="s">
        <v>96</v>
      </c>
      <c r="F12" s="5" t="s">
        <v>25</v>
      </c>
      <c r="G12" s="5" t="s">
        <v>398</v>
      </c>
      <c r="H12" s="9"/>
      <c r="I12" s="9">
        <f>D12*100</f>
        <v>100</v>
      </c>
    </row>
    <row r="13" spans="1:10" x14ac:dyDescent="0.3">
      <c r="A13" s="5" t="s">
        <v>133</v>
      </c>
      <c r="B13" s="5" t="s">
        <v>121</v>
      </c>
      <c r="C13" s="5">
        <v>181343</v>
      </c>
      <c r="D13" s="5">
        <v>2</v>
      </c>
      <c r="E13" s="5" t="s">
        <v>96</v>
      </c>
      <c r="F13" s="5" t="s">
        <v>25</v>
      </c>
      <c r="G13" s="5" t="s">
        <v>398</v>
      </c>
      <c r="H13" s="9"/>
      <c r="I13" s="9">
        <f>D13*75</f>
        <v>150</v>
      </c>
    </row>
    <row r="14" spans="1:10" x14ac:dyDescent="0.3">
      <c r="A14" s="5" t="s">
        <v>400</v>
      </c>
      <c r="B14" s="5" t="s">
        <v>401</v>
      </c>
      <c r="C14" s="5">
        <v>181005</v>
      </c>
      <c r="D14" s="5">
        <v>1</v>
      </c>
      <c r="E14" s="5" t="s">
        <v>96</v>
      </c>
      <c r="F14" s="5" t="s">
        <v>25</v>
      </c>
      <c r="G14" s="5" t="s">
        <v>398</v>
      </c>
      <c r="H14" s="9"/>
      <c r="I14" s="9"/>
    </row>
    <row r="15" spans="1:10" x14ac:dyDescent="0.3">
      <c r="A15" s="10" t="s">
        <v>237</v>
      </c>
      <c r="B15" s="10"/>
      <c r="C15" s="10"/>
      <c r="D15" s="10">
        <f>SUM(D3:D14)</f>
        <v>102</v>
      </c>
      <c r="H15" s="15">
        <f>SUM(H7:H14)</f>
        <v>9600</v>
      </c>
      <c r="I15" s="15">
        <f>SUM(I11:I14)</f>
        <v>400</v>
      </c>
    </row>
    <row r="18" spans="1:8" x14ac:dyDescent="0.3">
      <c r="A18" s="10" t="s">
        <v>170</v>
      </c>
      <c r="B18" s="10"/>
      <c r="C18" s="10"/>
      <c r="D18" s="10"/>
      <c r="E18" s="10"/>
      <c r="F18" s="10"/>
      <c r="G18" s="10"/>
      <c r="H18" s="10"/>
    </row>
    <row r="19" spans="1:8" x14ac:dyDescent="0.3">
      <c r="A19" s="10" t="s">
        <v>171</v>
      </c>
      <c r="B19" s="10" t="s">
        <v>85</v>
      </c>
      <c r="C19" s="10" t="s">
        <v>172</v>
      </c>
      <c r="E19" s="10" t="s">
        <v>173</v>
      </c>
      <c r="F19" s="10" t="s">
        <v>174</v>
      </c>
      <c r="G19" s="11" t="s">
        <v>175</v>
      </c>
      <c r="H19" s="11" t="s">
        <v>176</v>
      </c>
    </row>
    <row r="20" spans="1:8" x14ac:dyDescent="0.3">
      <c r="A20" s="5" t="s">
        <v>402</v>
      </c>
      <c r="B20" s="5" t="s">
        <v>346</v>
      </c>
      <c r="C20" s="18">
        <v>4218020004385</v>
      </c>
      <c r="D20" s="5" t="s">
        <v>180</v>
      </c>
      <c r="E20" s="19">
        <v>105334</v>
      </c>
      <c r="F20" s="5" t="s">
        <v>24</v>
      </c>
      <c r="G20" s="17">
        <v>44596</v>
      </c>
      <c r="H20" s="17">
        <v>46421</v>
      </c>
    </row>
  </sheetData>
  <pageMargins left="0.7" right="0.7" top="0.75" bottom="0.75" header="0.3" footer="0.3"/>
  <ignoredErrors>
    <ignoredError sqref="I12"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1"/>
  <sheetViews>
    <sheetView workbookViewId="0">
      <selection activeCell="G11" sqref="G11"/>
    </sheetView>
  </sheetViews>
  <sheetFormatPr defaultRowHeight="14.4" x14ac:dyDescent="0.3"/>
  <cols>
    <col min="1" max="1" width="48" style="5" bestFit="1" customWidth="1"/>
    <col min="2" max="2" width="29.44140625" style="5" bestFit="1" customWidth="1"/>
    <col min="3" max="3" width="17.44140625" style="5" bestFit="1" customWidth="1"/>
    <col min="4" max="4" width="5.109375" style="5" bestFit="1" customWidth="1"/>
    <col min="5" max="5" width="30.6640625" style="5" bestFit="1" customWidth="1"/>
    <col min="6" max="6" width="13.88671875" style="5" bestFit="1" customWidth="1"/>
    <col min="7" max="7" width="31.5546875" style="5" bestFit="1" customWidth="1"/>
    <col min="8" max="8" width="16.109375" style="5" bestFit="1" customWidth="1"/>
    <col min="9" max="10" width="15.44140625" style="5" bestFit="1" customWidth="1"/>
    <col min="11" max="12"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302</v>
      </c>
      <c r="B3" s="5" t="s">
        <v>166</v>
      </c>
      <c r="C3" s="5">
        <v>133001</v>
      </c>
      <c r="D3" s="5">
        <v>21</v>
      </c>
      <c r="E3" s="5" t="s">
        <v>96</v>
      </c>
      <c r="F3" s="5" t="s">
        <v>28</v>
      </c>
      <c r="G3" s="5" t="s">
        <v>403</v>
      </c>
      <c r="H3" s="9"/>
      <c r="I3" s="9"/>
    </row>
    <row r="4" spans="1:10" x14ac:dyDescent="0.3">
      <c r="A4" s="5" t="s">
        <v>257</v>
      </c>
      <c r="B4" s="5" t="s">
        <v>258</v>
      </c>
      <c r="C4" s="5">
        <v>181892</v>
      </c>
      <c r="D4" s="5">
        <v>19</v>
      </c>
      <c r="E4" s="5" t="s">
        <v>96</v>
      </c>
      <c r="F4" s="5" t="s">
        <v>28</v>
      </c>
      <c r="G4" s="5" t="s">
        <v>403</v>
      </c>
      <c r="H4" s="9">
        <f>D4*480</f>
        <v>9120</v>
      </c>
      <c r="I4" s="9"/>
    </row>
    <row r="5" spans="1:10" x14ac:dyDescent="0.3">
      <c r="A5" s="10" t="s">
        <v>237</v>
      </c>
      <c r="B5" s="10"/>
      <c r="C5" s="10"/>
      <c r="D5" s="10">
        <f>SUM(D3:D4)</f>
        <v>40</v>
      </c>
      <c r="H5" s="15">
        <f>SUM(H4)</f>
        <v>9120</v>
      </c>
      <c r="I5" s="9"/>
    </row>
    <row r="8" spans="1:10" x14ac:dyDescent="0.3">
      <c r="A8" s="10" t="s">
        <v>170</v>
      </c>
      <c r="B8" s="10"/>
      <c r="C8" s="10"/>
      <c r="D8" s="10"/>
      <c r="E8" s="10"/>
      <c r="F8" s="10"/>
      <c r="G8" s="10"/>
      <c r="H8" s="10"/>
    </row>
    <row r="9" spans="1:10" x14ac:dyDescent="0.3">
      <c r="A9" s="10" t="s">
        <v>171</v>
      </c>
      <c r="B9" s="10" t="s">
        <v>85</v>
      </c>
      <c r="C9" s="10" t="s">
        <v>172</v>
      </c>
      <c r="E9" s="10" t="s">
        <v>173</v>
      </c>
      <c r="F9" s="10" t="s">
        <v>174</v>
      </c>
      <c r="G9" s="11" t="s">
        <v>175</v>
      </c>
      <c r="H9" s="11" t="s">
        <v>176</v>
      </c>
    </row>
    <row r="10" spans="1:10" x14ac:dyDescent="0.3">
      <c r="A10" s="5" t="s">
        <v>404</v>
      </c>
      <c r="B10" s="5" t="s">
        <v>405</v>
      </c>
      <c r="C10" s="18">
        <v>12171020112212</v>
      </c>
      <c r="D10" s="5" t="s">
        <v>180</v>
      </c>
      <c r="E10" s="5">
        <v>105334</v>
      </c>
      <c r="F10" s="5" t="s">
        <v>27</v>
      </c>
      <c r="G10" s="17">
        <v>43256</v>
      </c>
      <c r="H10" s="17">
        <v>45082</v>
      </c>
    </row>
    <row r="11" spans="1:10" x14ac:dyDescent="0.3">
      <c r="G11" s="6"/>
      <c r="H11"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1"/>
  <sheetViews>
    <sheetView workbookViewId="0">
      <selection activeCell="G5" sqref="G5:G6"/>
    </sheetView>
  </sheetViews>
  <sheetFormatPr defaultRowHeight="14.4" x14ac:dyDescent="0.3"/>
  <cols>
    <col min="1" max="1" width="48" style="5" bestFit="1" customWidth="1"/>
    <col min="2" max="2" width="27" style="5" bestFit="1" customWidth="1"/>
    <col min="3" max="3" width="17.44140625" style="5" bestFit="1" customWidth="1"/>
    <col min="4" max="4" width="14.109375" style="5" bestFit="1" customWidth="1"/>
    <col min="5" max="5" width="30.6640625" style="5" bestFit="1" customWidth="1"/>
    <col min="6" max="6" width="13.88671875" style="5" bestFit="1" customWidth="1"/>
    <col min="7" max="7" width="24" style="5" bestFit="1" customWidth="1"/>
    <col min="8" max="8" width="16.109375" style="5" bestFit="1" customWidth="1"/>
    <col min="9" max="10" width="15.44140625" style="5" bestFit="1" customWidth="1"/>
    <col min="11" max="11"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302</v>
      </c>
      <c r="B3" s="5" t="s">
        <v>166</v>
      </c>
      <c r="C3" s="5">
        <v>133001</v>
      </c>
      <c r="D3" s="5">
        <v>19</v>
      </c>
      <c r="E3" s="5" t="s">
        <v>96</v>
      </c>
      <c r="F3" s="5" t="s">
        <v>31</v>
      </c>
      <c r="G3" s="5" t="s">
        <v>406</v>
      </c>
      <c r="H3" s="9"/>
      <c r="I3" s="9"/>
    </row>
    <row r="4" spans="1:10" x14ac:dyDescent="0.3">
      <c r="A4" s="5" t="s">
        <v>257</v>
      </c>
      <c r="B4" s="5" t="s">
        <v>258</v>
      </c>
      <c r="C4" s="5">
        <v>181892</v>
      </c>
      <c r="D4" s="5">
        <v>19</v>
      </c>
      <c r="E4" s="5" t="s">
        <v>96</v>
      </c>
      <c r="F4" s="5" t="s">
        <v>31</v>
      </c>
      <c r="G4" s="5" t="s">
        <v>406</v>
      </c>
      <c r="H4" s="9">
        <f>D4*480</f>
        <v>9120</v>
      </c>
      <c r="I4" s="9"/>
    </row>
    <row r="5" spans="1:10" x14ac:dyDescent="0.3">
      <c r="A5" s="5" t="s">
        <v>302</v>
      </c>
      <c r="B5" s="5" t="s">
        <v>166</v>
      </c>
      <c r="C5" s="5">
        <v>133001</v>
      </c>
      <c r="D5" s="5">
        <v>2</v>
      </c>
      <c r="E5" s="5" t="s">
        <v>96</v>
      </c>
      <c r="F5" s="5" t="s">
        <v>31</v>
      </c>
      <c r="G5" s="5" t="s">
        <v>406</v>
      </c>
      <c r="H5" s="9"/>
      <c r="I5" s="9"/>
    </row>
    <row r="6" spans="1:10" x14ac:dyDescent="0.3">
      <c r="A6" s="5" t="s">
        <v>257</v>
      </c>
      <c r="B6" s="5" t="s">
        <v>258</v>
      </c>
      <c r="C6" s="5">
        <v>181892</v>
      </c>
      <c r="D6" s="5">
        <v>2</v>
      </c>
      <c r="E6" s="5" t="s">
        <v>96</v>
      </c>
      <c r="F6" s="5" t="s">
        <v>31</v>
      </c>
      <c r="G6" s="5" t="s">
        <v>406</v>
      </c>
      <c r="H6" s="9">
        <f>D6*480</f>
        <v>960</v>
      </c>
      <c r="I6" s="9"/>
    </row>
    <row r="7" spans="1:10" x14ac:dyDescent="0.3">
      <c r="A7" s="10" t="s">
        <v>237</v>
      </c>
      <c r="B7" s="10"/>
      <c r="C7" s="10"/>
      <c r="D7" s="10">
        <f>SUM(D3:D6)</f>
        <v>42</v>
      </c>
      <c r="H7" s="15">
        <f>SUM(H3:H6)</f>
        <v>10080</v>
      </c>
      <c r="I7" s="9"/>
    </row>
    <row r="8" spans="1:10" x14ac:dyDescent="0.3">
      <c r="I8" s="9"/>
      <c r="J8" s="9"/>
    </row>
    <row r="9" spans="1:10" x14ac:dyDescent="0.3">
      <c r="A9" s="10" t="s">
        <v>170</v>
      </c>
      <c r="B9" s="10"/>
      <c r="C9" s="10"/>
      <c r="D9" s="10"/>
      <c r="E9" s="10"/>
      <c r="F9" s="10"/>
      <c r="G9" s="10"/>
      <c r="H9" s="10"/>
    </row>
    <row r="10" spans="1:10" x14ac:dyDescent="0.3">
      <c r="A10" s="10" t="s">
        <v>171</v>
      </c>
      <c r="B10" s="10" t="s">
        <v>85</v>
      </c>
      <c r="C10" s="10" t="s">
        <v>172</v>
      </c>
      <c r="E10" s="10" t="s">
        <v>173</v>
      </c>
      <c r="F10" s="10" t="s">
        <v>174</v>
      </c>
      <c r="G10" s="11" t="s">
        <v>175</v>
      </c>
      <c r="H10" s="11" t="s">
        <v>176</v>
      </c>
    </row>
    <row r="11" spans="1:10" x14ac:dyDescent="0.3">
      <c r="A11" s="5" t="s">
        <v>407</v>
      </c>
      <c r="B11" s="5" t="s">
        <v>408</v>
      </c>
      <c r="C11" s="18">
        <v>8198010100502</v>
      </c>
      <c r="D11" s="5" t="s">
        <v>180</v>
      </c>
      <c r="E11" s="5">
        <v>105334</v>
      </c>
      <c r="F11" s="5" t="s">
        <v>30</v>
      </c>
      <c r="G11" s="17">
        <v>43808</v>
      </c>
      <c r="H11" s="17">
        <v>45635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19"/>
  <sheetViews>
    <sheetView workbookViewId="0">
      <selection activeCell="G5" sqref="G5"/>
    </sheetView>
  </sheetViews>
  <sheetFormatPr defaultRowHeight="14.4" x14ac:dyDescent="0.3"/>
  <cols>
    <col min="1" max="1" width="48" style="5" bestFit="1" customWidth="1"/>
    <col min="2" max="2" width="13.5546875" style="5" bestFit="1" customWidth="1"/>
    <col min="3" max="3" width="20.33203125" style="5" bestFit="1" customWidth="1"/>
    <col min="4" max="4" width="5.109375" style="5" bestFit="1" customWidth="1"/>
    <col min="5" max="6" width="30.6640625" style="5" bestFit="1" customWidth="1"/>
    <col min="7" max="7" width="33.88671875" style="5" bestFit="1" customWidth="1"/>
    <col min="8" max="8" width="16.109375" style="5" bestFit="1" customWidth="1"/>
    <col min="9" max="10" width="15.44140625" style="5" bestFit="1" customWidth="1"/>
    <col min="11" max="12" width="9.109375" style="5"/>
  </cols>
  <sheetData>
    <row r="1" spans="1:12" x14ac:dyDescent="0.3">
      <c r="A1" s="10" t="s">
        <v>84</v>
      </c>
      <c r="B1" s="10"/>
      <c r="C1" s="10"/>
      <c r="D1" s="10"/>
      <c r="E1" s="10"/>
      <c r="F1" s="10"/>
      <c r="G1" s="10"/>
      <c r="H1" s="10"/>
      <c r="I1" s="10"/>
      <c r="J1" s="10"/>
      <c r="K1" s="10"/>
      <c r="L1" s="10"/>
    </row>
    <row r="2" spans="1:12" x14ac:dyDescent="0.3">
      <c r="A2" s="10" t="s">
        <v>85</v>
      </c>
      <c r="B2" s="10" t="s">
        <v>86</v>
      </c>
      <c r="C2" s="10" t="s">
        <v>87</v>
      </c>
      <c r="D2" s="10" t="s">
        <v>88</v>
      </c>
      <c r="E2" s="10" t="s">
        <v>89</v>
      </c>
      <c r="F2" s="10" t="s">
        <v>90</v>
      </c>
      <c r="G2" s="10" t="s">
        <v>91</v>
      </c>
      <c r="H2" s="10" t="s">
        <v>92</v>
      </c>
      <c r="I2" s="10" t="s">
        <v>93</v>
      </c>
      <c r="K2" s="10"/>
      <c r="L2" s="10"/>
    </row>
    <row r="3" spans="1:12" x14ac:dyDescent="0.3">
      <c r="A3" s="5" t="s">
        <v>103</v>
      </c>
      <c r="B3" s="5" t="s">
        <v>104</v>
      </c>
      <c r="C3" s="5">
        <v>471391</v>
      </c>
      <c r="D3" s="5">
        <v>60</v>
      </c>
      <c r="E3" s="5" t="s">
        <v>96</v>
      </c>
      <c r="F3" s="5" t="s">
        <v>34</v>
      </c>
      <c r="G3" s="5" t="s">
        <v>409</v>
      </c>
      <c r="H3" s="9">
        <f>D3*125</f>
        <v>7500</v>
      </c>
      <c r="I3" s="9"/>
    </row>
    <row r="4" spans="1:12" x14ac:dyDescent="0.3">
      <c r="A4" s="5" t="s">
        <v>108</v>
      </c>
      <c r="B4" s="5" t="s">
        <v>104</v>
      </c>
      <c r="C4" s="5">
        <v>181180</v>
      </c>
      <c r="D4" s="5">
        <v>18</v>
      </c>
      <c r="E4" s="5" t="s">
        <v>96</v>
      </c>
      <c r="F4" s="5" t="s">
        <v>34</v>
      </c>
      <c r="G4" s="5" t="s">
        <v>409</v>
      </c>
      <c r="H4" s="9"/>
      <c r="I4" s="9"/>
    </row>
    <row r="5" spans="1:12" x14ac:dyDescent="0.3">
      <c r="A5" s="5" t="s">
        <v>99</v>
      </c>
      <c r="B5" s="5" t="s">
        <v>100</v>
      </c>
      <c r="C5" s="5">
        <v>472340</v>
      </c>
      <c r="D5" s="5">
        <v>15</v>
      </c>
      <c r="E5" s="5" t="s">
        <v>96</v>
      </c>
      <c r="F5" s="5" t="s">
        <v>96</v>
      </c>
      <c r="G5" s="5" t="s">
        <v>409</v>
      </c>
      <c r="H5" s="9"/>
      <c r="I5" s="9"/>
    </row>
    <row r="6" spans="1:12" x14ac:dyDescent="0.3">
      <c r="A6" s="5" t="s">
        <v>102</v>
      </c>
      <c r="B6" s="5" t="s">
        <v>100</v>
      </c>
      <c r="C6" s="5">
        <v>471400</v>
      </c>
      <c r="D6" s="5">
        <v>6</v>
      </c>
      <c r="E6" s="5" t="s">
        <v>96</v>
      </c>
      <c r="F6" s="5" t="s">
        <v>96</v>
      </c>
      <c r="G6" s="5" t="s">
        <v>409</v>
      </c>
      <c r="H6" s="9">
        <f>D6*125</f>
        <v>750</v>
      </c>
      <c r="I6" s="9"/>
    </row>
    <row r="7" spans="1:12" x14ac:dyDescent="0.3">
      <c r="A7" s="5" t="s">
        <v>103</v>
      </c>
      <c r="B7" s="5" t="s">
        <v>104</v>
      </c>
      <c r="C7" s="5">
        <v>471391</v>
      </c>
      <c r="D7" s="5">
        <v>6</v>
      </c>
      <c r="E7" s="5" t="s">
        <v>96</v>
      </c>
      <c r="F7" s="5" t="s">
        <v>96</v>
      </c>
      <c r="G7" s="5" t="s">
        <v>409</v>
      </c>
      <c r="H7" s="9">
        <f>D7*125</f>
        <v>750</v>
      </c>
      <c r="I7" s="9"/>
    </row>
    <row r="8" spans="1:12" x14ac:dyDescent="0.3">
      <c r="A8" s="5" t="s">
        <v>105</v>
      </c>
      <c r="B8" s="5" t="s">
        <v>104</v>
      </c>
      <c r="C8" s="5">
        <v>472440</v>
      </c>
      <c r="D8" s="5">
        <v>5</v>
      </c>
      <c r="E8" s="5" t="s">
        <v>96</v>
      </c>
      <c r="F8" s="5" t="s">
        <v>96</v>
      </c>
      <c r="G8" s="5" t="s">
        <v>409</v>
      </c>
      <c r="H8" s="9"/>
      <c r="I8" s="9"/>
    </row>
    <row r="9" spans="1:12" x14ac:dyDescent="0.3">
      <c r="A9" s="5" t="s">
        <v>410</v>
      </c>
      <c r="B9" s="5" t="s">
        <v>158</v>
      </c>
      <c r="C9" s="5">
        <v>179118</v>
      </c>
      <c r="D9" s="5">
        <v>2</v>
      </c>
      <c r="E9" s="5" t="s">
        <v>96</v>
      </c>
      <c r="F9" s="5" t="s">
        <v>96</v>
      </c>
      <c r="G9" s="5" t="s">
        <v>409</v>
      </c>
      <c r="H9" s="9"/>
      <c r="I9" s="9"/>
    </row>
    <row r="10" spans="1:12" x14ac:dyDescent="0.3">
      <c r="A10" s="5" t="s">
        <v>366</v>
      </c>
      <c r="B10" s="5" t="s">
        <v>218</v>
      </c>
      <c r="C10" s="5">
        <v>407472</v>
      </c>
      <c r="D10" s="5">
        <v>1</v>
      </c>
      <c r="E10" s="5" t="s">
        <v>96</v>
      </c>
      <c r="F10" s="5" t="s">
        <v>96</v>
      </c>
      <c r="G10" s="5" t="s">
        <v>409</v>
      </c>
      <c r="H10" s="9"/>
      <c r="I10" s="9"/>
    </row>
    <row r="11" spans="1:12" x14ac:dyDescent="0.3">
      <c r="A11" s="5" t="s">
        <v>370</v>
      </c>
      <c r="B11" s="5" t="s">
        <v>218</v>
      </c>
      <c r="C11" s="5">
        <v>407503</v>
      </c>
      <c r="D11" s="5">
        <v>2</v>
      </c>
      <c r="E11" s="5" t="s">
        <v>96</v>
      </c>
      <c r="F11" s="5" t="s">
        <v>96</v>
      </c>
      <c r="G11" s="5" t="s">
        <v>409</v>
      </c>
      <c r="H11" s="9"/>
      <c r="I11" s="9"/>
    </row>
    <row r="12" spans="1:12" x14ac:dyDescent="0.3">
      <c r="A12" s="5" t="s">
        <v>358</v>
      </c>
      <c r="B12" s="5" t="s">
        <v>218</v>
      </c>
      <c r="C12" s="5">
        <v>322606</v>
      </c>
      <c r="D12" s="5">
        <v>4</v>
      </c>
      <c r="E12" s="5" t="s">
        <v>96</v>
      </c>
      <c r="F12" s="5" t="s">
        <v>96</v>
      </c>
      <c r="G12" s="5" t="s">
        <v>409</v>
      </c>
      <c r="H12" s="9"/>
      <c r="I12" s="9"/>
    </row>
    <row r="13" spans="1:12" x14ac:dyDescent="0.3">
      <c r="A13" s="5" t="s">
        <v>360</v>
      </c>
      <c r="B13" s="5" t="s">
        <v>218</v>
      </c>
      <c r="C13" s="5">
        <v>407464</v>
      </c>
      <c r="D13" s="5">
        <v>4</v>
      </c>
      <c r="E13" s="5" t="s">
        <v>96</v>
      </c>
      <c r="F13" s="5" t="s">
        <v>96</v>
      </c>
      <c r="G13" s="5" t="s">
        <v>409</v>
      </c>
      <c r="H13" s="9"/>
      <c r="I13" s="9"/>
    </row>
    <row r="14" spans="1:12" x14ac:dyDescent="0.3">
      <c r="A14" s="5" t="s">
        <v>361</v>
      </c>
      <c r="B14" s="5" t="s">
        <v>218</v>
      </c>
      <c r="C14" s="5">
        <v>322578</v>
      </c>
      <c r="D14" s="5">
        <v>3</v>
      </c>
      <c r="E14" s="5" t="s">
        <v>96</v>
      </c>
      <c r="F14" s="5" t="s">
        <v>96</v>
      </c>
      <c r="G14" s="5" t="s">
        <v>409</v>
      </c>
      <c r="H14" s="9"/>
      <c r="I14" s="9"/>
    </row>
    <row r="15" spans="1:12" x14ac:dyDescent="0.3">
      <c r="A15" s="10" t="s">
        <v>237</v>
      </c>
      <c r="B15" s="10"/>
      <c r="C15" s="10"/>
      <c r="D15" s="10">
        <f>SUM(D3:D14)</f>
        <v>126</v>
      </c>
      <c r="H15" s="15">
        <f>SUM(H3:H8)</f>
        <v>9000</v>
      </c>
      <c r="I15" s="9"/>
    </row>
    <row r="16" spans="1:12" x14ac:dyDescent="0.3">
      <c r="I16" s="9"/>
      <c r="J16" s="9"/>
    </row>
    <row r="17" spans="1:8" x14ac:dyDescent="0.3">
      <c r="A17" s="10" t="s">
        <v>170</v>
      </c>
      <c r="B17" s="10"/>
      <c r="C17" s="10"/>
      <c r="D17" s="10"/>
      <c r="E17" s="10"/>
      <c r="F17" s="10"/>
      <c r="G17" s="10"/>
      <c r="H17" s="10"/>
    </row>
    <row r="18" spans="1:8" x14ac:dyDescent="0.3">
      <c r="A18" s="10" t="s">
        <v>171</v>
      </c>
      <c r="B18" s="10" t="s">
        <v>85</v>
      </c>
      <c r="C18" s="10" t="s">
        <v>172</v>
      </c>
      <c r="E18" s="10" t="s">
        <v>173</v>
      </c>
      <c r="F18" s="10" t="s">
        <v>174</v>
      </c>
      <c r="G18" s="11" t="s">
        <v>175</v>
      </c>
      <c r="H18" s="11" t="s">
        <v>176</v>
      </c>
    </row>
    <row r="19" spans="1:8" x14ac:dyDescent="0.3">
      <c r="A19" s="5" t="s">
        <v>411</v>
      </c>
      <c r="B19" s="5" t="s">
        <v>412</v>
      </c>
      <c r="C19" s="5">
        <v>93810254</v>
      </c>
      <c r="D19" s="5" t="s">
        <v>180</v>
      </c>
      <c r="E19" s="5" t="s">
        <v>413</v>
      </c>
      <c r="F19" s="5" t="s">
        <v>33</v>
      </c>
      <c r="G19" s="17">
        <v>43783</v>
      </c>
      <c r="H19" s="17">
        <v>45609</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60"/>
  <sheetViews>
    <sheetView topLeftCell="A34" workbookViewId="0">
      <selection activeCell="H7" sqref="H7"/>
    </sheetView>
  </sheetViews>
  <sheetFormatPr defaultRowHeight="14.4" x14ac:dyDescent="0.3"/>
  <cols>
    <col min="1" max="1" width="48" style="5" bestFit="1" customWidth="1"/>
    <col min="2" max="2" width="24.44140625" style="5" bestFit="1" customWidth="1"/>
    <col min="3" max="3" width="17.44140625" style="5" bestFit="1" customWidth="1"/>
    <col min="4" max="4" width="5.109375" style="5" bestFit="1" customWidth="1"/>
    <col min="5" max="5" width="30.6640625" style="5" bestFit="1" customWidth="1"/>
    <col min="6" max="6" width="18.33203125" style="5" bestFit="1" customWidth="1"/>
    <col min="7" max="7" width="30.109375" style="5" bestFit="1" customWidth="1"/>
    <col min="8" max="8" width="16.109375" style="5" bestFit="1" customWidth="1"/>
    <col min="9" max="10" width="15.44140625" style="5" bestFit="1" customWidth="1"/>
    <col min="11" max="12"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214</v>
      </c>
      <c r="B3" s="5" t="s">
        <v>146</v>
      </c>
      <c r="C3" s="5">
        <v>403457</v>
      </c>
      <c r="D3" s="5">
        <v>1</v>
      </c>
      <c r="E3" s="5" t="s">
        <v>96</v>
      </c>
      <c r="F3" s="5" t="s">
        <v>414</v>
      </c>
      <c r="G3" s="5" t="s">
        <v>415</v>
      </c>
      <c r="H3" s="9"/>
      <c r="I3" s="9"/>
    </row>
    <row r="4" spans="1:10" x14ac:dyDescent="0.3">
      <c r="A4" s="5" t="s">
        <v>145</v>
      </c>
      <c r="B4" s="5" t="s">
        <v>146</v>
      </c>
      <c r="C4" s="5">
        <v>403458</v>
      </c>
      <c r="D4" s="5">
        <v>2</v>
      </c>
      <c r="E4" s="5" t="s">
        <v>96</v>
      </c>
      <c r="F4" s="5" t="s">
        <v>414</v>
      </c>
      <c r="G4" s="5" t="s">
        <v>415</v>
      </c>
      <c r="H4" s="9"/>
      <c r="I4" s="9"/>
    </row>
    <row r="5" spans="1:10" x14ac:dyDescent="0.3">
      <c r="A5" s="5" t="s">
        <v>300</v>
      </c>
      <c r="B5" s="5" t="s">
        <v>143</v>
      </c>
      <c r="C5" s="5">
        <v>100798</v>
      </c>
      <c r="D5" s="5">
        <v>1</v>
      </c>
      <c r="E5" s="5" t="s">
        <v>96</v>
      </c>
      <c r="F5" s="5" t="s">
        <v>414</v>
      </c>
      <c r="G5" s="5" t="s">
        <v>415</v>
      </c>
      <c r="H5" s="9"/>
      <c r="I5" s="9"/>
    </row>
    <row r="6" spans="1:10" x14ac:dyDescent="0.3">
      <c r="A6" s="5" t="s">
        <v>416</v>
      </c>
      <c r="B6" s="5" t="s">
        <v>230</v>
      </c>
      <c r="C6" s="5">
        <v>161275</v>
      </c>
      <c r="D6" s="5">
        <v>4</v>
      </c>
      <c r="E6" s="5" t="s">
        <v>96</v>
      </c>
      <c r="F6" s="5" t="s">
        <v>414</v>
      </c>
      <c r="G6" s="5" t="s">
        <v>415</v>
      </c>
      <c r="H6" s="9"/>
      <c r="I6" s="9"/>
    </row>
    <row r="7" spans="1:10" x14ac:dyDescent="0.3">
      <c r="A7" s="5" t="s">
        <v>417</v>
      </c>
      <c r="B7" s="5" t="s">
        <v>230</v>
      </c>
      <c r="C7" s="5">
        <v>193818</v>
      </c>
      <c r="D7" s="5">
        <v>3</v>
      </c>
      <c r="E7" s="5" t="s">
        <v>96</v>
      </c>
      <c r="F7" s="5" t="s">
        <v>414</v>
      </c>
      <c r="G7" s="5" t="s">
        <v>415</v>
      </c>
      <c r="H7" s="9"/>
      <c r="I7" s="9"/>
    </row>
    <row r="8" spans="1:10" x14ac:dyDescent="0.3">
      <c r="A8" s="5" t="s">
        <v>150</v>
      </c>
      <c r="B8" s="5" t="s">
        <v>151</v>
      </c>
      <c r="C8" s="5">
        <v>601999</v>
      </c>
      <c r="D8" s="5">
        <v>1</v>
      </c>
      <c r="E8" s="5" t="s">
        <v>96</v>
      </c>
      <c r="F8" s="5" t="s">
        <v>414</v>
      </c>
      <c r="G8" s="5" t="s">
        <v>415</v>
      </c>
      <c r="H8" s="9"/>
      <c r="I8" s="9"/>
    </row>
    <row r="9" spans="1:10" x14ac:dyDescent="0.3">
      <c r="A9" s="5" t="s">
        <v>306</v>
      </c>
      <c r="B9" s="5" t="s">
        <v>230</v>
      </c>
      <c r="C9" s="5">
        <v>325469</v>
      </c>
      <c r="D9" s="5">
        <v>4</v>
      </c>
      <c r="E9" s="5" t="s">
        <v>96</v>
      </c>
      <c r="F9" s="5" t="s">
        <v>414</v>
      </c>
      <c r="G9" s="5" t="s">
        <v>415</v>
      </c>
      <c r="H9" s="9"/>
      <c r="I9" s="9"/>
    </row>
    <row r="10" spans="1:10" x14ac:dyDescent="0.3">
      <c r="A10" s="5" t="s">
        <v>418</v>
      </c>
      <c r="B10" s="5" t="s">
        <v>158</v>
      </c>
      <c r="C10" s="5">
        <v>197903</v>
      </c>
      <c r="D10" s="5">
        <v>1</v>
      </c>
      <c r="E10" s="5" t="s">
        <v>96</v>
      </c>
      <c r="F10" s="5" t="s">
        <v>414</v>
      </c>
      <c r="G10" s="5" t="s">
        <v>415</v>
      </c>
      <c r="H10" s="9"/>
      <c r="I10" s="9"/>
    </row>
    <row r="11" spans="1:10" x14ac:dyDescent="0.3">
      <c r="A11" s="5" t="s">
        <v>419</v>
      </c>
      <c r="B11" s="5" t="s">
        <v>308</v>
      </c>
      <c r="C11" s="5">
        <v>179741</v>
      </c>
      <c r="D11" s="5">
        <v>2</v>
      </c>
      <c r="E11" s="5" t="s">
        <v>96</v>
      </c>
      <c r="F11" s="5" t="s">
        <v>414</v>
      </c>
      <c r="G11" s="5" t="s">
        <v>415</v>
      </c>
      <c r="H11" s="9"/>
      <c r="I11" s="9"/>
    </row>
    <row r="12" spans="1:10" x14ac:dyDescent="0.3">
      <c r="A12" s="5" t="s">
        <v>420</v>
      </c>
      <c r="B12" s="5" t="s">
        <v>308</v>
      </c>
      <c r="C12" s="5">
        <v>179742</v>
      </c>
      <c r="D12" s="5">
        <v>2</v>
      </c>
      <c r="E12" s="5" t="s">
        <v>96</v>
      </c>
      <c r="F12" s="5" t="s">
        <v>414</v>
      </c>
      <c r="G12" s="5" t="s">
        <v>415</v>
      </c>
      <c r="H12" s="9"/>
      <c r="I12" s="9"/>
    </row>
    <row r="13" spans="1:10" x14ac:dyDescent="0.3">
      <c r="A13" s="5" t="s">
        <v>114</v>
      </c>
      <c r="B13" s="5" t="s">
        <v>115</v>
      </c>
      <c r="C13" s="5">
        <v>367581</v>
      </c>
      <c r="D13" s="5">
        <v>2</v>
      </c>
      <c r="E13" s="5" t="s">
        <v>96</v>
      </c>
      <c r="F13" s="5" t="s">
        <v>414</v>
      </c>
      <c r="G13" s="5" t="s">
        <v>415</v>
      </c>
      <c r="H13" s="9"/>
      <c r="I13" s="9"/>
    </row>
    <row r="14" spans="1:10" x14ac:dyDescent="0.3">
      <c r="A14" s="5" t="s">
        <v>421</v>
      </c>
      <c r="B14" s="5" t="s">
        <v>422</v>
      </c>
      <c r="C14" s="5">
        <v>140801</v>
      </c>
      <c r="D14" s="5">
        <v>1</v>
      </c>
      <c r="E14" s="5" t="s">
        <v>96</v>
      </c>
      <c r="F14" s="5" t="s">
        <v>414</v>
      </c>
      <c r="G14" s="5" t="s">
        <v>415</v>
      </c>
      <c r="H14" s="9"/>
      <c r="I14" s="9"/>
    </row>
    <row r="15" spans="1:10" x14ac:dyDescent="0.3">
      <c r="A15" s="5" t="s">
        <v>423</v>
      </c>
      <c r="B15" s="5" t="s">
        <v>377</v>
      </c>
      <c r="C15" s="5">
        <v>163174</v>
      </c>
      <c r="D15" s="5">
        <v>3</v>
      </c>
      <c r="E15" s="5" t="s">
        <v>96</v>
      </c>
      <c r="F15" s="5" t="s">
        <v>414</v>
      </c>
      <c r="G15" s="5" t="s">
        <v>415</v>
      </c>
      <c r="H15" s="9"/>
      <c r="I15" s="9"/>
    </row>
    <row r="16" spans="1:10" x14ac:dyDescent="0.3">
      <c r="A16" s="5" t="s">
        <v>424</v>
      </c>
      <c r="B16" s="5" t="s">
        <v>377</v>
      </c>
      <c r="C16" s="5">
        <v>163170</v>
      </c>
      <c r="D16" s="5">
        <v>3</v>
      </c>
      <c r="E16" s="5" t="s">
        <v>96</v>
      </c>
      <c r="F16" s="5" t="s">
        <v>414</v>
      </c>
      <c r="G16" s="5" t="s">
        <v>415</v>
      </c>
      <c r="H16" s="9"/>
      <c r="I16" s="9"/>
    </row>
    <row r="17" spans="1:9" x14ac:dyDescent="0.3">
      <c r="A17" s="5" t="s">
        <v>376</v>
      </c>
      <c r="B17" s="5" t="s">
        <v>377</v>
      </c>
      <c r="C17" s="5">
        <v>167926</v>
      </c>
      <c r="D17" s="5">
        <v>3</v>
      </c>
      <c r="E17" s="5" t="s">
        <v>96</v>
      </c>
      <c r="F17" s="5" t="s">
        <v>414</v>
      </c>
      <c r="G17" s="5" t="s">
        <v>415</v>
      </c>
      <c r="H17" s="9"/>
      <c r="I17" s="9"/>
    </row>
    <row r="18" spans="1:9" x14ac:dyDescent="0.3">
      <c r="A18" s="5" t="s">
        <v>425</v>
      </c>
      <c r="B18" s="5" t="s">
        <v>230</v>
      </c>
      <c r="C18" s="5">
        <v>472889</v>
      </c>
      <c r="D18" s="5">
        <v>3</v>
      </c>
      <c r="E18" s="5" t="s">
        <v>96</v>
      </c>
      <c r="F18" s="5" t="s">
        <v>414</v>
      </c>
      <c r="G18" s="5" t="s">
        <v>415</v>
      </c>
      <c r="H18" s="9"/>
      <c r="I18" s="9"/>
    </row>
    <row r="19" spans="1:9" x14ac:dyDescent="0.3">
      <c r="A19" s="5" t="s">
        <v>426</v>
      </c>
      <c r="B19" s="5" t="s">
        <v>230</v>
      </c>
      <c r="C19" s="5">
        <v>324590</v>
      </c>
      <c r="D19" s="5">
        <v>4</v>
      </c>
      <c r="E19" s="5" t="s">
        <v>96</v>
      </c>
      <c r="F19" s="5" t="s">
        <v>414</v>
      </c>
      <c r="G19" s="5" t="s">
        <v>415</v>
      </c>
      <c r="H19" s="9"/>
      <c r="I19" s="9"/>
    </row>
    <row r="20" spans="1:9" x14ac:dyDescent="0.3">
      <c r="A20" s="5" t="s">
        <v>427</v>
      </c>
      <c r="B20" s="5" t="s">
        <v>308</v>
      </c>
      <c r="C20" s="5">
        <v>179740</v>
      </c>
      <c r="D20" s="5">
        <v>2</v>
      </c>
      <c r="E20" s="5" t="s">
        <v>96</v>
      </c>
      <c r="F20" s="5" t="s">
        <v>414</v>
      </c>
      <c r="G20" s="5" t="s">
        <v>415</v>
      </c>
      <c r="H20" s="9"/>
      <c r="I20" s="9"/>
    </row>
    <row r="21" spans="1:9" x14ac:dyDescent="0.3">
      <c r="A21" s="5" t="s">
        <v>428</v>
      </c>
      <c r="B21" s="5" t="s">
        <v>230</v>
      </c>
      <c r="C21" s="5">
        <v>181174</v>
      </c>
      <c r="D21" s="5">
        <v>1</v>
      </c>
      <c r="E21" s="5" t="s">
        <v>96</v>
      </c>
      <c r="F21" s="5" t="s">
        <v>414</v>
      </c>
      <c r="G21" s="5" t="s">
        <v>415</v>
      </c>
      <c r="H21" s="9"/>
      <c r="I21" s="9"/>
    </row>
    <row r="22" spans="1:9" x14ac:dyDescent="0.3">
      <c r="A22" s="5" t="s">
        <v>429</v>
      </c>
      <c r="B22" s="5" t="s">
        <v>230</v>
      </c>
      <c r="C22" s="5">
        <v>181177</v>
      </c>
      <c r="D22" s="5">
        <v>1</v>
      </c>
      <c r="E22" s="5" t="s">
        <v>96</v>
      </c>
      <c r="F22" s="5" t="s">
        <v>414</v>
      </c>
      <c r="G22" s="5" t="s">
        <v>415</v>
      </c>
      <c r="H22" s="9"/>
      <c r="I22" s="9"/>
    </row>
    <row r="23" spans="1:9" x14ac:dyDescent="0.3">
      <c r="A23" s="5" t="s">
        <v>430</v>
      </c>
      <c r="B23" s="5" t="s">
        <v>431</v>
      </c>
      <c r="C23" s="5">
        <v>471908</v>
      </c>
      <c r="D23" s="5">
        <v>1</v>
      </c>
      <c r="E23" s="5" t="s">
        <v>96</v>
      </c>
      <c r="F23" s="5" t="s">
        <v>414</v>
      </c>
      <c r="G23" s="5" t="s">
        <v>415</v>
      </c>
      <c r="H23" s="9"/>
      <c r="I23" s="9"/>
    </row>
    <row r="24" spans="1:9" x14ac:dyDescent="0.3">
      <c r="A24" s="5" t="s">
        <v>232</v>
      </c>
      <c r="B24" s="5" t="s">
        <v>118</v>
      </c>
      <c r="C24" s="5">
        <v>181296</v>
      </c>
      <c r="D24" s="5">
        <v>1</v>
      </c>
      <c r="E24" s="5" t="s">
        <v>96</v>
      </c>
      <c r="F24" s="5" t="s">
        <v>414</v>
      </c>
      <c r="G24" s="5" t="s">
        <v>415</v>
      </c>
      <c r="H24" s="9"/>
      <c r="I24" s="9"/>
    </row>
    <row r="25" spans="1:9" x14ac:dyDescent="0.3">
      <c r="A25" s="5" t="s">
        <v>399</v>
      </c>
      <c r="B25" s="5" t="s">
        <v>118</v>
      </c>
      <c r="C25" s="5">
        <v>181353</v>
      </c>
      <c r="D25" s="5">
        <v>1</v>
      </c>
      <c r="E25" s="5" t="s">
        <v>96</v>
      </c>
      <c r="F25" s="5" t="s">
        <v>414</v>
      </c>
      <c r="G25" s="5" t="s">
        <v>415</v>
      </c>
      <c r="H25" s="9"/>
      <c r="I25" s="9"/>
    </row>
    <row r="26" spans="1:9" x14ac:dyDescent="0.3">
      <c r="A26" s="5" t="s">
        <v>133</v>
      </c>
      <c r="B26" s="5" t="s">
        <v>121</v>
      </c>
      <c r="C26" s="5">
        <v>181343</v>
      </c>
      <c r="D26" s="5">
        <v>1</v>
      </c>
      <c r="E26" s="5" t="s">
        <v>96</v>
      </c>
      <c r="F26" s="5" t="s">
        <v>414</v>
      </c>
      <c r="G26" s="5" t="s">
        <v>415</v>
      </c>
      <c r="H26" s="9"/>
      <c r="I26" s="9"/>
    </row>
    <row r="27" spans="1:9" x14ac:dyDescent="0.3">
      <c r="A27" s="5" t="s">
        <v>382</v>
      </c>
      <c r="B27" s="5" t="s">
        <v>308</v>
      </c>
      <c r="C27" s="5">
        <v>179764</v>
      </c>
      <c r="D27" s="5">
        <v>1</v>
      </c>
      <c r="E27" s="5" t="s">
        <v>96</v>
      </c>
      <c r="F27" s="5" t="s">
        <v>414</v>
      </c>
      <c r="G27" s="5" t="s">
        <v>415</v>
      </c>
      <c r="H27" s="9"/>
      <c r="I27" s="9"/>
    </row>
    <row r="28" spans="1:9" x14ac:dyDescent="0.3">
      <c r="A28" s="5" t="s">
        <v>432</v>
      </c>
      <c r="B28" s="5" t="s">
        <v>151</v>
      </c>
      <c r="C28" s="5">
        <v>179760</v>
      </c>
      <c r="D28" s="5">
        <v>1</v>
      </c>
      <c r="E28" s="5" t="s">
        <v>96</v>
      </c>
      <c r="F28" s="5" t="s">
        <v>414</v>
      </c>
      <c r="G28" s="5" t="s">
        <v>415</v>
      </c>
      <c r="H28" s="9"/>
      <c r="I28" s="9"/>
    </row>
    <row r="29" spans="1:9" x14ac:dyDescent="0.3">
      <c r="A29" s="5" t="s">
        <v>271</v>
      </c>
      <c r="B29" s="5" t="s">
        <v>272</v>
      </c>
      <c r="C29" s="5">
        <v>377267</v>
      </c>
      <c r="D29" s="5">
        <v>2</v>
      </c>
      <c r="E29" s="5" t="s">
        <v>96</v>
      </c>
      <c r="F29" s="5" t="s">
        <v>414</v>
      </c>
      <c r="G29" s="5" t="s">
        <v>415</v>
      </c>
      <c r="H29" s="9"/>
      <c r="I29" s="9"/>
    </row>
    <row r="30" spans="1:9" x14ac:dyDescent="0.3">
      <c r="A30" s="5" t="s">
        <v>291</v>
      </c>
      <c r="B30" s="5" t="s">
        <v>284</v>
      </c>
      <c r="C30" s="5">
        <v>472862</v>
      </c>
      <c r="D30" s="5">
        <v>1</v>
      </c>
      <c r="E30" s="5" t="s">
        <v>96</v>
      </c>
      <c r="F30" s="5" t="s">
        <v>414</v>
      </c>
      <c r="G30" s="5" t="s">
        <v>415</v>
      </c>
      <c r="H30" s="9"/>
      <c r="I30" s="9">
        <f>D30*100</f>
        <v>100</v>
      </c>
    </row>
    <row r="31" spans="1:9" x14ac:dyDescent="0.3">
      <c r="A31" s="5" t="s">
        <v>157</v>
      </c>
      <c r="B31" s="5" t="s">
        <v>158</v>
      </c>
      <c r="C31" s="5">
        <v>100660</v>
      </c>
      <c r="D31" s="5">
        <v>2</v>
      </c>
      <c r="E31" s="5" t="s">
        <v>96</v>
      </c>
      <c r="F31" s="5" t="s">
        <v>414</v>
      </c>
      <c r="G31" s="5" t="s">
        <v>415</v>
      </c>
      <c r="H31" s="9"/>
      <c r="I31" s="9">
        <f>D31*120</f>
        <v>240</v>
      </c>
    </row>
    <row r="32" spans="1:9" x14ac:dyDescent="0.3">
      <c r="A32" s="5" t="s">
        <v>159</v>
      </c>
      <c r="B32" s="5" t="s">
        <v>160</v>
      </c>
      <c r="C32" s="5">
        <v>472868</v>
      </c>
      <c r="D32" s="5">
        <v>6</v>
      </c>
      <c r="E32" s="5" t="s">
        <v>96</v>
      </c>
      <c r="F32" s="5" t="s">
        <v>414</v>
      </c>
      <c r="G32" s="5" t="s">
        <v>415</v>
      </c>
      <c r="H32" s="9"/>
      <c r="I32" s="9">
        <f>D32*120</f>
        <v>720</v>
      </c>
    </row>
    <row r="33" spans="1:9" x14ac:dyDescent="0.3">
      <c r="A33" s="5" t="s">
        <v>292</v>
      </c>
      <c r="B33" s="5" t="s">
        <v>284</v>
      </c>
      <c r="C33" s="5">
        <v>472857</v>
      </c>
      <c r="D33" s="5">
        <v>1</v>
      </c>
      <c r="E33" s="5" t="s">
        <v>96</v>
      </c>
      <c r="F33" s="5" t="s">
        <v>414</v>
      </c>
      <c r="G33" s="5" t="s">
        <v>415</v>
      </c>
      <c r="H33" s="9"/>
      <c r="I33" s="9">
        <f>D33*100</f>
        <v>100</v>
      </c>
    </row>
    <row r="34" spans="1:9" x14ac:dyDescent="0.3">
      <c r="A34" s="5" t="s">
        <v>293</v>
      </c>
      <c r="B34" s="5" t="s">
        <v>284</v>
      </c>
      <c r="C34" s="5">
        <v>472856</v>
      </c>
      <c r="D34" s="5">
        <v>1</v>
      </c>
      <c r="E34" s="5" t="s">
        <v>96</v>
      </c>
      <c r="F34" s="5" t="s">
        <v>414</v>
      </c>
      <c r="G34" s="5" t="s">
        <v>415</v>
      </c>
      <c r="H34" s="9"/>
      <c r="I34" s="9">
        <f t="shared" ref="I34:I37" si="0">D34*100</f>
        <v>100</v>
      </c>
    </row>
    <row r="35" spans="1:9" x14ac:dyDescent="0.3">
      <c r="A35" s="5" t="s">
        <v>294</v>
      </c>
      <c r="B35" s="5" t="s">
        <v>284</v>
      </c>
      <c r="C35" s="5">
        <v>472858</v>
      </c>
      <c r="D35" s="5">
        <v>1</v>
      </c>
      <c r="E35" s="5" t="s">
        <v>96</v>
      </c>
      <c r="F35" s="5" t="s">
        <v>414</v>
      </c>
      <c r="G35" s="5" t="s">
        <v>415</v>
      </c>
      <c r="H35" s="9"/>
      <c r="I35" s="9">
        <f t="shared" si="0"/>
        <v>100</v>
      </c>
    </row>
    <row r="36" spans="1:9" x14ac:dyDescent="0.3">
      <c r="A36" s="5" t="s">
        <v>283</v>
      </c>
      <c r="B36" s="5" t="s">
        <v>284</v>
      </c>
      <c r="C36" s="5">
        <v>472852</v>
      </c>
      <c r="D36" s="5">
        <v>2</v>
      </c>
      <c r="E36" s="5" t="s">
        <v>96</v>
      </c>
      <c r="F36" s="5" t="s">
        <v>414</v>
      </c>
      <c r="G36" s="5" t="s">
        <v>415</v>
      </c>
      <c r="H36" s="9"/>
      <c r="I36" s="9">
        <f t="shared" si="0"/>
        <v>200</v>
      </c>
    </row>
    <row r="37" spans="1:9" x14ac:dyDescent="0.3">
      <c r="A37" s="5" t="s">
        <v>395</v>
      </c>
      <c r="B37" s="5" t="s">
        <v>284</v>
      </c>
      <c r="C37" s="5">
        <v>472863</v>
      </c>
      <c r="D37" s="5">
        <v>1</v>
      </c>
      <c r="E37" s="5" t="s">
        <v>96</v>
      </c>
      <c r="F37" s="5" t="s">
        <v>414</v>
      </c>
      <c r="G37" s="5" t="s">
        <v>415</v>
      </c>
      <c r="H37" s="9"/>
      <c r="I37" s="9">
        <f t="shared" si="0"/>
        <v>100</v>
      </c>
    </row>
    <row r="38" spans="1:9" x14ac:dyDescent="0.3">
      <c r="A38" s="5" t="s">
        <v>295</v>
      </c>
      <c r="B38" s="5" t="s">
        <v>284</v>
      </c>
      <c r="C38" s="5">
        <v>100661</v>
      </c>
      <c r="D38" s="5">
        <v>3</v>
      </c>
      <c r="E38" s="5" t="s">
        <v>96</v>
      </c>
      <c r="F38" s="5" t="s">
        <v>414</v>
      </c>
      <c r="G38" s="5" t="s">
        <v>415</v>
      </c>
      <c r="H38" s="9"/>
      <c r="I38" s="9">
        <f>D38*80</f>
        <v>240</v>
      </c>
    </row>
    <row r="39" spans="1:9" x14ac:dyDescent="0.3">
      <c r="A39" s="5" t="s">
        <v>323</v>
      </c>
      <c r="B39" s="5" t="s">
        <v>284</v>
      </c>
      <c r="C39" s="5">
        <v>100662</v>
      </c>
      <c r="D39" s="5">
        <v>1</v>
      </c>
      <c r="E39" s="5" t="s">
        <v>96</v>
      </c>
      <c r="F39" s="5" t="s">
        <v>414</v>
      </c>
      <c r="G39" s="5" t="s">
        <v>415</v>
      </c>
      <c r="H39" s="9"/>
      <c r="I39" s="9">
        <f>D40*80</f>
        <v>80</v>
      </c>
    </row>
    <row r="40" spans="1:9" x14ac:dyDescent="0.3">
      <c r="A40" s="5" t="s">
        <v>324</v>
      </c>
      <c r="B40" s="5" t="s">
        <v>284</v>
      </c>
      <c r="C40" s="5">
        <v>100663</v>
      </c>
      <c r="D40" s="5">
        <v>1</v>
      </c>
      <c r="E40" s="5" t="s">
        <v>96</v>
      </c>
      <c r="F40" s="5" t="s">
        <v>414</v>
      </c>
      <c r="G40" s="5" t="s">
        <v>415</v>
      </c>
      <c r="H40" s="9"/>
      <c r="I40" s="9">
        <f>D41*100</f>
        <v>200</v>
      </c>
    </row>
    <row r="41" spans="1:9" x14ac:dyDescent="0.3">
      <c r="A41" s="5" t="s">
        <v>296</v>
      </c>
      <c r="B41" s="5" t="s">
        <v>284</v>
      </c>
      <c r="C41" s="5">
        <v>472859</v>
      </c>
      <c r="D41" s="5">
        <v>2</v>
      </c>
      <c r="E41" s="5" t="s">
        <v>96</v>
      </c>
      <c r="F41" s="5" t="s">
        <v>414</v>
      </c>
      <c r="G41" s="5" t="s">
        <v>415</v>
      </c>
      <c r="H41" s="9"/>
      <c r="I41" s="9">
        <f>D41*100</f>
        <v>200</v>
      </c>
    </row>
    <row r="42" spans="1:9" x14ac:dyDescent="0.3">
      <c r="A42" s="5" t="s">
        <v>297</v>
      </c>
      <c r="B42" s="5" t="s">
        <v>284</v>
      </c>
      <c r="C42" s="5">
        <v>472861</v>
      </c>
      <c r="D42" s="5">
        <v>4</v>
      </c>
      <c r="E42" s="5" t="s">
        <v>96</v>
      </c>
      <c r="F42" s="5" t="s">
        <v>414</v>
      </c>
      <c r="G42" s="5" t="s">
        <v>415</v>
      </c>
      <c r="H42" s="9"/>
      <c r="I42" s="9">
        <f>D42*100</f>
        <v>400</v>
      </c>
    </row>
    <row r="43" spans="1:9" x14ac:dyDescent="0.3">
      <c r="A43" s="5" t="s">
        <v>326</v>
      </c>
      <c r="B43" s="5" t="s">
        <v>284</v>
      </c>
      <c r="C43" s="5">
        <v>100665</v>
      </c>
      <c r="D43" s="5">
        <v>1</v>
      </c>
      <c r="E43" s="5" t="s">
        <v>96</v>
      </c>
      <c r="F43" s="5" t="s">
        <v>414</v>
      </c>
      <c r="G43" s="5" t="s">
        <v>415</v>
      </c>
      <c r="H43" s="9"/>
      <c r="I43" s="9">
        <f>D43*80</f>
        <v>80</v>
      </c>
    </row>
    <row r="44" spans="1:9" x14ac:dyDescent="0.3">
      <c r="A44" s="5" t="s">
        <v>327</v>
      </c>
      <c r="B44" s="5" t="s">
        <v>284</v>
      </c>
      <c r="C44" s="5">
        <v>100666</v>
      </c>
      <c r="D44" s="5">
        <v>1</v>
      </c>
      <c r="E44" s="5" t="s">
        <v>96</v>
      </c>
      <c r="F44" s="5" t="s">
        <v>414</v>
      </c>
      <c r="G44" s="5" t="s">
        <v>415</v>
      </c>
      <c r="H44" s="9"/>
      <c r="I44" s="9">
        <f>D44*80</f>
        <v>80</v>
      </c>
    </row>
    <row r="45" spans="1:9" x14ac:dyDescent="0.3">
      <c r="A45" s="5" t="s">
        <v>328</v>
      </c>
      <c r="B45" s="5" t="s">
        <v>284</v>
      </c>
      <c r="C45" s="5">
        <v>472866</v>
      </c>
      <c r="D45" s="5">
        <v>1</v>
      </c>
      <c r="E45" s="5" t="s">
        <v>96</v>
      </c>
      <c r="F45" s="5" t="s">
        <v>414</v>
      </c>
      <c r="G45" s="5" t="s">
        <v>415</v>
      </c>
      <c r="H45" s="9"/>
      <c r="I45" s="9">
        <f>D45*100</f>
        <v>100</v>
      </c>
    </row>
    <row r="46" spans="1:9" x14ac:dyDescent="0.3">
      <c r="A46" s="5" t="s">
        <v>102</v>
      </c>
      <c r="B46" s="5" t="s">
        <v>100</v>
      </c>
      <c r="C46" s="5">
        <v>471400</v>
      </c>
      <c r="D46" s="5">
        <v>18</v>
      </c>
      <c r="E46" s="5" t="s">
        <v>96</v>
      </c>
      <c r="F46" s="5" t="s">
        <v>414</v>
      </c>
      <c r="G46" s="5" t="s">
        <v>415</v>
      </c>
      <c r="H46" s="9">
        <f>D46*125</f>
        <v>2250</v>
      </c>
      <c r="I46" s="9"/>
    </row>
    <row r="47" spans="1:9" x14ac:dyDescent="0.3">
      <c r="A47" s="5" t="s">
        <v>103</v>
      </c>
      <c r="B47" s="5" t="s">
        <v>104</v>
      </c>
      <c r="C47" s="5">
        <v>471391</v>
      </c>
      <c r="D47" s="5">
        <v>36</v>
      </c>
      <c r="E47" s="5" t="s">
        <v>96</v>
      </c>
      <c r="F47" s="5" t="s">
        <v>414</v>
      </c>
      <c r="G47" s="5" t="s">
        <v>415</v>
      </c>
      <c r="H47" s="9">
        <f>D47*125</f>
        <v>4500</v>
      </c>
      <c r="I47" s="9"/>
    </row>
    <row r="48" spans="1:9" x14ac:dyDescent="0.3">
      <c r="A48" s="5" t="s">
        <v>105</v>
      </c>
      <c r="B48" s="5" t="s">
        <v>104</v>
      </c>
      <c r="C48" s="5">
        <v>472440</v>
      </c>
      <c r="D48" s="5">
        <v>58</v>
      </c>
      <c r="E48" s="5" t="s">
        <v>96</v>
      </c>
      <c r="F48" s="5" t="s">
        <v>414</v>
      </c>
      <c r="G48" s="5" t="s">
        <v>415</v>
      </c>
      <c r="H48" s="9"/>
      <c r="I48" s="9"/>
    </row>
    <row r="49" spans="1:10" x14ac:dyDescent="0.3">
      <c r="A49" s="5" t="s">
        <v>106</v>
      </c>
      <c r="B49" s="5" t="s">
        <v>107</v>
      </c>
      <c r="C49" s="5">
        <v>473141</v>
      </c>
      <c r="D49" s="5">
        <v>2</v>
      </c>
      <c r="E49" s="5" t="s">
        <v>96</v>
      </c>
      <c r="F49" s="5" t="s">
        <v>414</v>
      </c>
      <c r="G49" s="5" t="s">
        <v>415</v>
      </c>
      <c r="H49" s="9"/>
      <c r="I49" s="9"/>
    </row>
    <row r="50" spans="1:10" x14ac:dyDescent="0.3">
      <c r="A50" s="5" t="s">
        <v>159</v>
      </c>
      <c r="B50" s="5" t="s">
        <v>160</v>
      </c>
      <c r="C50" s="5">
        <v>472868</v>
      </c>
      <c r="D50" s="5">
        <v>2</v>
      </c>
      <c r="E50" s="5" t="s">
        <v>96</v>
      </c>
      <c r="F50" s="5" t="s">
        <v>414</v>
      </c>
      <c r="G50" s="5" t="s">
        <v>415</v>
      </c>
      <c r="H50" s="9"/>
      <c r="I50" s="9">
        <f>D50*120</f>
        <v>240</v>
      </c>
    </row>
    <row r="51" spans="1:10" x14ac:dyDescent="0.3">
      <c r="A51" s="5" t="s">
        <v>94</v>
      </c>
      <c r="B51" s="5" t="s">
        <v>95</v>
      </c>
      <c r="C51" s="5">
        <v>100815</v>
      </c>
      <c r="D51" s="5">
        <v>2</v>
      </c>
      <c r="E51" s="5" t="s">
        <v>96</v>
      </c>
      <c r="F51" s="5" t="s">
        <v>414</v>
      </c>
      <c r="G51" s="5" t="s">
        <v>415</v>
      </c>
      <c r="H51" s="9"/>
      <c r="I51" s="9"/>
    </row>
    <row r="52" spans="1:10" x14ac:dyDescent="0.3">
      <c r="A52" s="5" t="s">
        <v>102</v>
      </c>
      <c r="B52" s="5" t="s">
        <v>100</v>
      </c>
      <c r="C52" s="5">
        <v>471400</v>
      </c>
      <c r="D52" s="5">
        <v>31</v>
      </c>
      <c r="E52" s="5" t="s">
        <v>96</v>
      </c>
      <c r="F52" s="5" t="s">
        <v>414</v>
      </c>
      <c r="G52" s="5" t="s">
        <v>415</v>
      </c>
      <c r="H52" s="9">
        <f>D52*125</f>
        <v>3875</v>
      </c>
      <c r="I52" s="9"/>
    </row>
    <row r="53" spans="1:10" x14ac:dyDescent="0.3">
      <c r="A53" s="5" t="s">
        <v>105</v>
      </c>
      <c r="B53" s="5" t="s">
        <v>104</v>
      </c>
      <c r="C53" s="5">
        <v>472440</v>
      </c>
      <c r="D53" s="5">
        <v>60</v>
      </c>
      <c r="E53" s="5" t="s">
        <v>96</v>
      </c>
      <c r="F53" s="5" t="s">
        <v>414</v>
      </c>
      <c r="G53" s="5" t="s">
        <v>415</v>
      </c>
      <c r="H53" s="9"/>
      <c r="I53" s="9"/>
    </row>
    <row r="54" spans="1:10" x14ac:dyDescent="0.3">
      <c r="A54" s="10" t="s">
        <v>237</v>
      </c>
      <c r="B54" s="10"/>
      <c r="C54" s="10"/>
      <c r="D54" s="10">
        <f>SUM(D3:D53)</f>
        <v>290</v>
      </c>
      <c r="H54" s="15">
        <f>SUM(H46:H53)</f>
        <v>10625</v>
      </c>
      <c r="I54" s="15">
        <f>SUM(I28:I52)</f>
        <v>3280</v>
      </c>
    </row>
    <row r="55" spans="1:10" x14ac:dyDescent="0.3">
      <c r="I55" s="9"/>
      <c r="J55" s="9"/>
    </row>
    <row r="56" spans="1:10" x14ac:dyDescent="0.3">
      <c r="I56" s="9"/>
      <c r="J56" s="9"/>
    </row>
    <row r="58" spans="1:10" x14ac:dyDescent="0.3">
      <c r="A58" s="10" t="s">
        <v>170</v>
      </c>
      <c r="B58" s="10"/>
      <c r="C58" s="10"/>
      <c r="D58" s="10"/>
      <c r="E58" s="10"/>
      <c r="F58" s="10"/>
      <c r="G58" s="10"/>
      <c r="H58" s="10"/>
    </row>
    <row r="59" spans="1:10" x14ac:dyDescent="0.3">
      <c r="A59" s="10" t="s">
        <v>171</v>
      </c>
      <c r="B59" s="10" t="s">
        <v>85</v>
      </c>
      <c r="C59" s="10" t="s">
        <v>172</v>
      </c>
      <c r="E59" s="10" t="s">
        <v>173</v>
      </c>
      <c r="F59" s="10" t="s">
        <v>174</v>
      </c>
      <c r="G59" s="11" t="s">
        <v>175</v>
      </c>
      <c r="H59" s="11" t="s">
        <v>176</v>
      </c>
    </row>
    <row r="60" spans="1:10" x14ac:dyDescent="0.3">
      <c r="A60" s="5" t="s">
        <v>433</v>
      </c>
      <c r="B60" s="5" t="s">
        <v>434</v>
      </c>
      <c r="C60" s="5" t="s">
        <v>435</v>
      </c>
      <c r="D60" s="5" t="s">
        <v>180</v>
      </c>
      <c r="E60" s="5">
        <v>105334</v>
      </c>
      <c r="F60" s="5" t="s">
        <v>37</v>
      </c>
      <c r="G60" s="17">
        <v>44866</v>
      </c>
      <c r="H60" s="17">
        <v>46691</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45"/>
  <sheetViews>
    <sheetView topLeftCell="A25" workbookViewId="0">
      <selection activeCell="G5" sqref="G5"/>
    </sheetView>
  </sheetViews>
  <sheetFormatPr defaultRowHeight="14.4" x14ac:dyDescent="0.3"/>
  <cols>
    <col min="1" max="1" width="47.6640625" style="5" bestFit="1" customWidth="1"/>
    <col min="2" max="2" width="16.6640625" style="5" bestFit="1" customWidth="1"/>
    <col min="3" max="3" width="15.33203125" style="5" bestFit="1" customWidth="1"/>
    <col min="4" max="4" width="5.109375" style="5" bestFit="1" customWidth="1"/>
    <col min="5" max="5" width="30.6640625" style="5" bestFit="1" customWidth="1"/>
    <col min="6" max="6" width="16.109375" style="5" bestFit="1" customWidth="1"/>
    <col min="7" max="7" width="29.109375" style="5" bestFit="1" customWidth="1"/>
    <col min="8" max="8" width="16.109375" style="5" bestFit="1" customWidth="1"/>
    <col min="9" max="9" width="15.44140625" style="5" bestFit="1" customWidth="1"/>
    <col min="10" max="10" width="15.88671875" style="5" customWidth="1"/>
    <col min="11" max="13" width="9.109375" style="5"/>
  </cols>
  <sheetData>
    <row r="1" spans="1:11" x14ac:dyDescent="0.3">
      <c r="A1" s="10" t="s">
        <v>84</v>
      </c>
      <c r="B1" s="14"/>
      <c r="C1" s="14"/>
      <c r="D1" s="14"/>
      <c r="E1" s="14"/>
      <c r="F1" s="14"/>
      <c r="G1" s="14"/>
      <c r="H1" s="14"/>
      <c r="I1" s="14"/>
      <c r="J1" s="14"/>
      <c r="K1" s="14"/>
    </row>
    <row r="2" spans="1:11" x14ac:dyDescent="0.3">
      <c r="A2" s="10" t="s">
        <v>85</v>
      </c>
      <c r="B2" s="10" t="s">
        <v>86</v>
      </c>
      <c r="C2" s="10" t="s">
        <v>87</v>
      </c>
      <c r="D2" s="10" t="s">
        <v>88</v>
      </c>
      <c r="E2" s="10" t="s">
        <v>89</v>
      </c>
      <c r="F2" s="10" t="s">
        <v>90</v>
      </c>
      <c r="G2" s="10" t="s">
        <v>91</v>
      </c>
      <c r="H2" s="10" t="s">
        <v>92</v>
      </c>
      <c r="I2" s="10" t="s">
        <v>93</v>
      </c>
    </row>
    <row r="3" spans="1:11" x14ac:dyDescent="0.3">
      <c r="A3" s="5" t="s">
        <v>94</v>
      </c>
      <c r="B3" s="5" t="s">
        <v>95</v>
      </c>
      <c r="C3" s="5">
        <v>100815</v>
      </c>
      <c r="D3" s="5">
        <v>1</v>
      </c>
      <c r="E3" s="5" t="s">
        <v>96</v>
      </c>
      <c r="F3" s="5" t="s">
        <v>40</v>
      </c>
      <c r="G3" s="5" t="s">
        <v>436</v>
      </c>
    </row>
    <row r="4" spans="1:11" x14ac:dyDescent="0.3">
      <c r="A4" s="5" t="s">
        <v>144</v>
      </c>
      <c r="B4" s="5" t="s">
        <v>100</v>
      </c>
      <c r="C4" s="5">
        <v>471330</v>
      </c>
      <c r="D4" s="5">
        <v>65</v>
      </c>
      <c r="E4" s="5" t="s">
        <v>96</v>
      </c>
      <c r="F4" s="5" t="s">
        <v>40</v>
      </c>
      <c r="G4" s="5" t="s">
        <v>436</v>
      </c>
      <c r="H4" s="9">
        <f>D4*160</f>
        <v>10400</v>
      </c>
      <c r="I4" s="9"/>
    </row>
    <row r="5" spans="1:11" x14ac:dyDescent="0.3">
      <c r="A5" s="5" t="s">
        <v>145</v>
      </c>
      <c r="B5" s="5" t="s">
        <v>146</v>
      </c>
      <c r="C5" s="5">
        <v>403458</v>
      </c>
      <c r="D5" s="5">
        <v>3</v>
      </c>
      <c r="E5" s="5" t="s">
        <v>96</v>
      </c>
      <c r="F5" s="5" t="s">
        <v>40</v>
      </c>
      <c r="G5" s="5" t="s">
        <v>436</v>
      </c>
      <c r="H5" s="9"/>
      <c r="I5" s="9"/>
    </row>
    <row r="6" spans="1:11" x14ac:dyDescent="0.3">
      <c r="A6" s="5" t="s">
        <v>367</v>
      </c>
      <c r="B6" s="5" t="s">
        <v>218</v>
      </c>
      <c r="C6" s="5">
        <v>321919</v>
      </c>
      <c r="D6" s="5">
        <v>2</v>
      </c>
      <c r="E6" s="5" t="s">
        <v>96</v>
      </c>
      <c r="F6" s="5" t="s">
        <v>40</v>
      </c>
      <c r="G6" s="5" t="s">
        <v>436</v>
      </c>
      <c r="H6" s="9"/>
      <c r="I6" s="9"/>
    </row>
    <row r="7" spans="1:11" x14ac:dyDescent="0.3">
      <c r="A7" s="5" t="s">
        <v>368</v>
      </c>
      <c r="B7" s="5" t="s">
        <v>218</v>
      </c>
      <c r="C7" s="5">
        <v>321928</v>
      </c>
      <c r="D7" s="5">
        <v>6</v>
      </c>
      <c r="E7" s="5" t="s">
        <v>96</v>
      </c>
      <c r="F7" s="5" t="s">
        <v>40</v>
      </c>
      <c r="G7" s="5" t="s">
        <v>436</v>
      </c>
      <c r="H7" s="9"/>
      <c r="I7" s="9"/>
    </row>
    <row r="8" spans="1:11" x14ac:dyDescent="0.3">
      <c r="A8" s="5" t="s">
        <v>357</v>
      </c>
      <c r="B8" s="5" t="s">
        <v>218</v>
      </c>
      <c r="C8" s="5">
        <v>321973</v>
      </c>
      <c r="D8" s="5">
        <v>2</v>
      </c>
      <c r="E8" s="5" t="s">
        <v>96</v>
      </c>
      <c r="F8" s="5" t="s">
        <v>40</v>
      </c>
      <c r="G8" s="5" t="s">
        <v>436</v>
      </c>
      <c r="H8" s="9"/>
      <c r="I8" s="9"/>
    </row>
    <row r="9" spans="1:11" x14ac:dyDescent="0.3">
      <c r="A9" s="5" t="s">
        <v>219</v>
      </c>
      <c r="B9" s="5" t="s">
        <v>218</v>
      </c>
      <c r="C9" s="5">
        <v>407456</v>
      </c>
      <c r="D9" s="5">
        <v>1</v>
      </c>
      <c r="E9" s="5" t="s">
        <v>96</v>
      </c>
      <c r="F9" s="5" t="s">
        <v>40</v>
      </c>
      <c r="G9" s="5" t="s">
        <v>436</v>
      </c>
      <c r="H9" s="9"/>
      <c r="I9" s="9"/>
    </row>
    <row r="10" spans="1:11" x14ac:dyDescent="0.3">
      <c r="A10" s="5" t="s">
        <v>370</v>
      </c>
      <c r="B10" s="5" t="s">
        <v>218</v>
      </c>
      <c r="C10" s="5">
        <v>407503</v>
      </c>
      <c r="D10" s="5">
        <v>3</v>
      </c>
      <c r="E10" s="5" t="s">
        <v>96</v>
      </c>
      <c r="F10" s="5" t="s">
        <v>40</v>
      </c>
      <c r="G10" s="5" t="s">
        <v>436</v>
      </c>
      <c r="H10" s="9"/>
      <c r="I10" s="9"/>
    </row>
    <row r="11" spans="1:11" x14ac:dyDescent="0.3">
      <c r="A11" s="5" t="s">
        <v>358</v>
      </c>
      <c r="B11" s="5" t="s">
        <v>218</v>
      </c>
      <c r="C11" s="5">
        <v>322606</v>
      </c>
      <c r="D11" s="5">
        <v>6</v>
      </c>
      <c r="E11" s="5" t="s">
        <v>96</v>
      </c>
      <c r="F11" s="5" t="s">
        <v>40</v>
      </c>
      <c r="G11" s="5" t="s">
        <v>436</v>
      </c>
      <c r="H11" s="9"/>
      <c r="I11" s="9"/>
    </row>
    <row r="12" spans="1:11" x14ac:dyDescent="0.3">
      <c r="A12" s="5" t="s">
        <v>220</v>
      </c>
      <c r="B12" s="5" t="s">
        <v>218</v>
      </c>
      <c r="C12" s="5">
        <v>407511</v>
      </c>
      <c r="D12" s="5">
        <v>2</v>
      </c>
      <c r="E12" s="5" t="s">
        <v>96</v>
      </c>
      <c r="F12" s="5" t="s">
        <v>40</v>
      </c>
      <c r="G12" s="5" t="s">
        <v>436</v>
      </c>
      <c r="H12" s="9"/>
      <c r="I12" s="9"/>
    </row>
    <row r="13" spans="1:11" x14ac:dyDescent="0.3">
      <c r="A13" s="5" t="s">
        <v>360</v>
      </c>
      <c r="B13" s="5" t="s">
        <v>218</v>
      </c>
      <c r="C13" s="5">
        <v>407464</v>
      </c>
      <c r="D13" s="5">
        <v>2</v>
      </c>
      <c r="E13" s="5" t="s">
        <v>96</v>
      </c>
      <c r="F13" s="5" t="s">
        <v>40</v>
      </c>
      <c r="G13" s="5" t="s">
        <v>436</v>
      </c>
      <c r="H13" s="9"/>
      <c r="I13" s="9"/>
    </row>
    <row r="14" spans="1:11" x14ac:dyDescent="0.3">
      <c r="A14" s="5" t="s">
        <v>361</v>
      </c>
      <c r="B14" s="5" t="s">
        <v>218</v>
      </c>
      <c r="C14" s="5">
        <v>322578</v>
      </c>
      <c r="D14" s="5">
        <v>2</v>
      </c>
      <c r="E14" s="5" t="s">
        <v>96</v>
      </c>
      <c r="F14" s="5" t="s">
        <v>40</v>
      </c>
      <c r="G14" s="5" t="s">
        <v>436</v>
      </c>
      <c r="H14" s="9"/>
      <c r="I14" s="9"/>
    </row>
    <row r="15" spans="1:11" x14ac:dyDescent="0.3">
      <c r="A15" s="5" t="s">
        <v>243</v>
      </c>
      <c r="B15" s="5" t="s">
        <v>118</v>
      </c>
      <c r="C15" s="5">
        <v>472598</v>
      </c>
      <c r="D15" s="5">
        <v>5</v>
      </c>
      <c r="E15" s="5" t="s">
        <v>96</v>
      </c>
      <c r="F15" s="5" t="s">
        <v>40</v>
      </c>
      <c r="G15" s="5" t="s">
        <v>436</v>
      </c>
      <c r="H15" s="9"/>
      <c r="I15" s="9"/>
    </row>
    <row r="16" spans="1:11" x14ac:dyDescent="0.3">
      <c r="A16" s="5" t="s">
        <v>437</v>
      </c>
      <c r="B16" s="5" t="s">
        <v>218</v>
      </c>
      <c r="C16" s="5">
        <v>989006</v>
      </c>
      <c r="D16" s="5">
        <v>1</v>
      </c>
      <c r="E16" s="5" t="s">
        <v>96</v>
      </c>
      <c r="F16" s="5" t="s">
        <v>40</v>
      </c>
      <c r="G16" s="5" t="s">
        <v>436</v>
      </c>
      <c r="H16" s="9"/>
      <c r="I16" s="9"/>
    </row>
    <row r="17" spans="1:9" x14ac:dyDescent="0.3">
      <c r="A17" s="5" t="s">
        <v>150</v>
      </c>
      <c r="B17" s="5" t="s">
        <v>151</v>
      </c>
      <c r="C17" s="5">
        <v>601999</v>
      </c>
      <c r="D17" s="5">
        <v>11</v>
      </c>
      <c r="E17" s="5" t="s">
        <v>96</v>
      </c>
      <c r="F17" s="5" t="s">
        <v>40</v>
      </c>
      <c r="G17" s="5" t="s">
        <v>436</v>
      </c>
      <c r="H17" s="9"/>
      <c r="I17" s="9"/>
    </row>
    <row r="18" spans="1:9" x14ac:dyDescent="0.3">
      <c r="A18" s="5" t="s">
        <v>427</v>
      </c>
      <c r="B18" s="5" t="s">
        <v>308</v>
      </c>
      <c r="C18" s="5">
        <v>179740</v>
      </c>
      <c r="D18" s="5">
        <v>1</v>
      </c>
      <c r="E18" s="5" t="s">
        <v>96</v>
      </c>
      <c r="F18" s="5" t="s">
        <v>40</v>
      </c>
      <c r="G18" s="5" t="s">
        <v>436</v>
      </c>
      <c r="H18" s="9"/>
      <c r="I18" s="9"/>
    </row>
    <row r="19" spans="1:9" x14ac:dyDescent="0.3">
      <c r="A19" s="5" t="s">
        <v>126</v>
      </c>
      <c r="B19" s="5" t="s">
        <v>121</v>
      </c>
      <c r="C19" s="5">
        <v>181313</v>
      </c>
      <c r="D19" s="5">
        <v>1</v>
      </c>
      <c r="E19" s="5" t="s">
        <v>96</v>
      </c>
      <c r="F19" s="5" t="s">
        <v>40</v>
      </c>
      <c r="G19" s="5" t="s">
        <v>436</v>
      </c>
      <c r="H19" s="9"/>
      <c r="I19" s="9">
        <f>D19*75</f>
        <v>75</v>
      </c>
    </row>
    <row r="20" spans="1:9" x14ac:dyDescent="0.3">
      <c r="A20" s="5" t="s">
        <v>438</v>
      </c>
      <c r="B20" s="5" t="s">
        <v>100</v>
      </c>
      <c r="C20" s="5">
        <v>471909</v>
      </c>
      <c r="D20" s="5">
        <v>5</v>
      </c>
      <c r="E20" s="5" t="s">
        <v>96</v>
      </c>
      <c r="F20" s="5" t="s">
        <v>40</v>
      </c>
      <c r="G20" s="5" t="s">
        <v>436</v>
      </c>
      <c r="H20" s="9"/>
      <c r="I20" s="9"/>
    </row>
    <row r="21" spans="1:9" x14ac:dyDescent="0.3">
      <c r="A21" s="5" t="s">
        <v>291</v>
      </c>
      <c r="B21" s="5" t="s">
        <v>284</v>
      </c>
      <c r="C21" s="5">
        <v>472862</v>
      </c>
      <c r="D21" s="5">
        <v>1</v>
      </c>
      <c r="E21" s="5" t="s">
        <v>96</v>
      </c>
      <c r="F21" s="5" t="s">
        <v>40</v>
      </c>
      <c r="G21" s="5" t="s">
        <v>436</v>
      </c>
      <c r="H21" s="9"/>
      <c r="I21" s="9">
        <f>D21*100</f>
        <v>100</v>
      </c>
    </row>
    <row r="22" spans="1:9" x14ac:dyDescent="0.3">
      <c r="A22" s="5" t="s">
        <v>157</v>
      </c>
      <c r="B22" s="5" t="s">
        <v>158</v>
      </c>
      <c r="C22" s="5">
        <v>100660</v>
      </c>
      <c r="D22" s="5">
        <v>1</v>
      </c>
      <c r="E22" s="5" t="s">
        <v>96</v>
      </c>
      <c r="F22" s="5" t="s">
        <v>40</v>
      </c>
      <c r="G22" s="5" t="s">
        <v>436</v>
      </c>
      <c r="H22" s="9"/>
      <c r="I22" s="9">
        <f>D23*120</f>
        <v>2040</v>
      </c>
    </row>
    <row r="23" spans="1:9" x14ac:dyDescent="0.3">
      <c r="A23" s="5" t="s">
        <v>159</v>
      </c>
      <c r="B23" s="5" t="s">
        <v>160</v>
      </c>
      <c r="C23" s="5">
        <v>472868</v>
      </c>
      <c r="D23" s="5">
        <v>17</v>
      </c>
      <c r="E23" s="5" t="s">
        <v>96</v>
      </c>
      <c r="F23" s="5" t="s">
        <v>40</v>
      </c>
      <c r="G23" s="5" t="s">
        <v>436</v>
      </c>
      <c r="H23" s="9"/>
      <c r="I23" s="9">
        <f>D24*120</f>
        <v>240</v>
      </c>
    </row>
    <row r="24" spans="1:9" x14ac:dyDescent="0.3">
      <c r="A24" s="5" t="s">
        <v>292</v>
      </c>
      <c r="B24" s="5" t="s">
        <v>284</v>
      </c>
      <c r="C24" s="5">
        <v>472857</v>
      </c>
      <c r="D24" s="5">
        <v>2</v>
      </c>
      <c r="E24" s="5" t="s">
        <v>96</v>
      </c>
      <c r="F24" s="5" t="s">
        <v>40</v>
      </c>
      <c r="G24" s="5" t="s">
        <v>436</v>
      </c>
      <c r="H24" s="9"/>
      <c r="I24" s="9">
        <f>D24*100</f>
        <v>200</v>
      </c>
    </row>
    <row r="25" spans="1:9" x14ac:dyDescent="0.3">
      <c r="A25" s="5" t="s">
        <v>316</v>
      </c>
      <c r="B25" s="5" t="s">
        <v>284</v>
      </c>
      <c r="C25" s="5">
        <v>100646</v>
      </c>
      <c r="D25" s="5">
        <v>1</v>
      </c>
      <c r="E25" s="5" t="s">
        <v>96</v>
      </c>
      <c r="F25" s="5" t="s">
        <v>40</v>
      </c>
      <c r="G25" s="5" t="s">
        <v>436</v>
      </c>
      <c r="H25" s="9"/>
      <c r="I25" s="9">
        <f>D25*80</f>
        <v>80</v>
      </c>
    </row>
    <row r="26" spans="1:9" x14ac:dyDescent="0.3">
      <c r="A26" s="5" t="s">
        <v>319</v>
      </c>
      <c r="B26" s="5" t="s">
        <v>284</v>
      </c>
      <c r="C26" s="5">
        <v>100657</v>
      </c>
      <c r="D26" s="5">
        <v>1</v>
      </c>
      <c r="E26" s="5" t="s">
        <v>96</v>
      </c>
      <c r="F26" s="5" t="s">
        <v>40</v>
      </c>
      <c r="G26" s="5" t="s">
        <v>436</v>
      </c>
      <c r="H26" s="9"/>
      <c r="I26" s="9">
        <f t="shared" ref="I26:I27" si="0">D26*80</f>
        <v>80</v>
      </c>
    </row>
    <row r="27" spans="1:9" x14ac:dyDescent="0.3">
      <c r="A27" s="5" t="s">
        <v>320</v>
      </c>
      <c r="B27" s="5" t="s">
        <v>284</v>
      </c>
      <c r="C27" s="5">
        <v>100658</v>
      </c>
      <c r="D27" s="5">
        <v>1</v>
      </c>
      <c r="E27" s="5" t="s">
        <v>96</v>
      </c>
      <c r="F27" s="5" t="s">
        <v>40</v>
      </c>
      <c r="G27" s="5" t="s">
        <v>436</v>
      </c>
      <c r="H27" s="9"/>
      <c r="I27" s="9">
        <f t="shared" si="0"/>
        <v>80</v>
      </c>
    </row>
    <row r="28" spans="1:9" x14ac:dyDescent="0.3">
      <c r="A28" s="5" t="s">
        <v>283</v>
      </c>
      <c r="B28" s="5" t="s">
        <v>284</v>
      </c>
      <c r="C28" s="5">
        <v>472852</v>
      </c>
      <c r="D28" s="5">
        <v>4</v>
      </c>
      <c r="E28" s="5" t="s">
        <v>96</v>
      </c>
      <c r="F28" s="5" t="s">
        <v>40</v>
      </c>
      <c r="G28" s="5" t="s">
        <v>436</v>
      </c>
      <c r="H28" s="9"/>
      <c r="I28" s="9">
        <f>D28*100</f>
        <v>400</v>
      </c>
    </row>
    <row r="29" spans="1:9" x14ac:dyDescent="0.3">
      <c r="A29" s="5" t="s">
        <v>321</v>
      </c>
      <c r="B29" s="5" t="s">
        <v>284</v>
      </c>
      <c r="C29" s="5">
        <v>100653</v>
      </c>
      <c r="D29" s="5">
        <v>1</v>
      </c>
      <c r="E29" s="5" t="s">
        <v>96</v>
      </c>
      <c r="F29" s="5" t="s">
        <v>40</v>
      </c>
      <c r="G29" s="5" t="s">
        <v>436</v>
      </c>
      <c r="H29" s="9"/>
      <c r="I29" s="9">
        <f>D29*80</f>
        <v>80</v>
      </c>
    </row>
    <row r="30" spans="1:9" x14ac:dyDescent="0.3">
      <c r="A30" s="5" t="s">
        <v>322</v>
      </c>
      <c r="B30" s="5" t="s">
        <v>284</v>
      </c>
      <c r="C30" s="5">
        <v>100659</v>
      </c>
      <c r="D30" s="5">
        <v>2</v>
      </c>
      <c r="E30" s="5" t="s">
        <v>96</v>
      </c>
      <c r="F30" s="5" t="s">
        <v>40</v>
      </c>
      <c r="G30" s="5" t="s">
        <v>436</v>
      </c>
      <c r="H30" s="9"/>
      <c r="I30" s="9">
        <f>D30*80</f>
        <v>160</v>
      </c>
    </row>
    <row r="31" spans="1:9" x14ac:dyDescent="0.3">
      <c r="A31" s="5" t="s">
        <v>395</v>
      </c>
      <c r="B31" s="5" t="s">
        <v>284</v>
      </c>
      <c r="C31" s="5">
        <v>472863</v>
      </c>
      <c r="D31" s="5">
        <v>2</v>
      </c>
      <c r="E31" s="5" t="s">
        <v>96</v>
      </c>
      <c r="F31" s="5" t="s">
        <v>40</v>
      </c>
      <c r="G31" s="5" t="s">
        <v>436</v>
      </c>
      <c r="H31" s="9"/>
      <c r="I31" s="9">
        <f>D31*100</f>
        <v>200</v>
      </c>
    </row>
    <row r="32" spans="1:9" x14ac:dyDescent="0.3">
      <c r="A32" s="5" t="s">
        <v>295</v>
      </c>
      <c r="B32" s="5" t="s">
        <v>284</v>
      </c>
      <c r="C32" s="5">
        <v>100661</v>
      </c>
      <c r="D32" s="5">
        <v>1</v>
      </c>
      <c r="E32" s="5" t="s">
        <v>96</v>
      </c>
      <c r="F32" s="5" t="s">
        <v>40</v>
      </c>
      <c r="G32" s="5" t="s">
        <v>436</v>
      </c>
      <c r="H32" s="9"/>
      <c r="I32" s="9">
        <f>D32*80</f>
        <v>80</v>
      </c>
    </row>
    <row r="33" spans="1:10" x14ac:dyDescent="0.3">
      <c r="A33" s="5" t="s">
        <v>323</v>
      </c>
      <c r="B33" s="5" t="s">
        <v>284</v>
      </c>
      <c r="C33" s="5">
        <v>100662</v>
      </c>
      <c r="D33" s="5">
        <v>1</v>
      </c>
      <c r="E33" s="5" t="s">
        <v>96</v>
      </c>
      <c r="F33" s="5" t="s">
        <v>40</v>
      </c>
      <c r="G33" s="5" t="s">
        <v>436</v>
      </c>
      <c r="H33" s="9"/>
      <c r="I33" s="9">
        <f t="shared" ref="I33:I35" si="1">D33*80</f>
        <v>80</v>
      </c>
    </row>
    <row r="34" spans="1:10" x14ac:dyDescent="0.3">
      <c r="A34" s="5" t="s">
        <v>324</v>
      </c>
      <c r="B34" s="5" t="s">
        <v>284</v>
      </c>
      <c r="C34" s="5">
        <v>100663</v>
      </c>
      <c r="D34" s="5">
        <v>1</v>
      </c>
      <c r="E34" s="5" t="s">
        <v>96</v>
      </c>
      <c r="F34" s="5" t="s">
        <v>40</v>
      </c>
      <c r="G34" s="5" t="s">
        <v>436</v>
      </c>
      <c r="H34" s="9"/>
      <c r="I34" s="9">
        <f t="shared" si="1"/>
        <v>80</v>
      </c>
    </row>
    <row r="35" spans="1:10" x14ac:dyDescent="0.3">
      <c r="A35" s="5" t="s">
        <v>325</v>
      </c>
      <c r="B35" s="5" t="s">
        <v>284</v>
      </c>
      <c r="C35" s="5">
        <v>100664</v>
      </c>
      <c r="D35" s="5">
        <v>1</v>
      </c>
      <c r="E35" s="5" t="s">
        <v>96</v>
      </c>
      <c r="F35" s="5" t="s">
        <v>40</v>
      </c>
      <c r="G35" s="5" t="s">
        <v>436</v>
      </c>
      <c r="H35" s="9"/>
      <c r="I35" s="9">
        <f t="shared" si="1"/>
        <v>80</v>
      </c>
    </row>
    <row r="36" spans="1:10" x14ac:dyDescent="0.3">
      <c r="A36" s="5" t="s">
        <v>297</v>
      </c>
      <c r="B36" s="5" t="s">
        <v>284</v>
      </c>
      <c r="C36" s="5">
        <v>472861</v>
      </c>
      <c r="D36" s="5">
        <v>5</v>
      </c>
      <c r="E36" s="5" t="s">
        <v>96</v>
      </c>
      <c r="F36" s="5" t="s">
        <v>40</v>
      </c>
      <c r="G36" s="5" t="s">
        <v>436</v>
      </c>
      <c r="H36" s="9"/>
      <c r="I36" s="9">
        <f>D36*100</f>
        <v>500</v>
      </c>
    </row>
    <row r="37" spans="1:10" x14ac:dyDescent="0.3">
      <c r="A37" s="5" t="s">
        <v>326</v>
      </c>
      <c r="B37" s="5" t="s">
        <v>284</v>
      </c>
      <c r="C37" s="5">
        <v>100665</v>
      </c>
      <c r="D37" s="5">
        <v>2</v>
      </c>
      <c r="E37" s="5" t="s">
        <v>96</v>
      </c>
      <c r="F37" s="5" t="s">
        <v>40</v>
      </c>
      <c r="G37" s="5" t="s">
        <v>436</v>
      </c>
      <c r="H37" s="9"/>
      <c r="I37" s="9">
        <f>D37*80</f>
        <v>160</v>
      </c>
    </row>
    <row r="38" spans="1:10" x14ac:dyDescent="0.3">
      <c r="A38" s="5" t="s">
        <v>327</v>
      </c>
      <c r="B38" s="5" t="s">
        <v>284</v>
      </c>
      <c r="C38" s="5">
        <v>100666</v>
      </c>
      <c r="D38" s="5">
        <v>1</v>
      </c>
      <c r="E38" s="5" t="s">
        <v>96</v>
      </c>
      <c r="F38" s="5" t="s">
        <v>40</v>
      </c>
      <c r="G38" s="5" t="s">
        <v>436</v>
      </c>
      <c r="H38" s="9"/>
      <c r="I38" s="9">
        <f>D38*80</f>
        <v>80</v>
      </c>
    </row>
    <row r="39" spans="1:10" x14ac:dyDescent="0.3">
      <c r="A39" s="5" t="s">
        <v>439</v>
      </c>
      <c r="B39" s="5" t="s">
        <v>151</v>
      </c>
      <c r="C39" s="5">
        <v>600417</v>
      </c>
      <c r="D39" s="5">
        <v>5</v>
      </c>
      <c r="E39" s="5" t="s">
        <v>96</v>
      </c>
      <c r="F39" s="5" t="s">
        <v>40</v>
      </c>
      <c r="G39" s="5" t="s">
        <v>436</v>
      </c>
      <c r="H39" s="9"/>
      <c r="I39" s="9"/>
    </row>
    <row r="40" spans="1:10" x14ac:dyDescent="0.3">
      <c r="A40" s="10" t="s">
        <v>237</v>
      </c>
      <c r="B40" s="10"/>
      <c r="C40" s="10"/>
      <c r="D40" s="10">
        <f>SUM(D3:D39)</f>
        <v>169</v>
      </c>
      <c r="H40" s="15">
        <f>SUM(H4:H39)</f>
        <v>10400</v>
      </c>
      <c r="I40" s="15">
        <f>SUM(I21:I39)</f>
        <v>4720</v>
      </c>
    </row>
    <row r="41" spans="1:10" x14ac:dyDescent="0.3">
      <c r="D41" s="7"/>
    </row>
    <row r="42" spans="1:10" x14ac:dyDescent="0.3">
      <c r="A42" s="10" t="s">
        <v>170</v>
      </c>
      <c r="B42" s="10"/>
      <c r="C42" s="10"/>
      <c r="D42" s="10"/>
      <c r="E42" s="10"/>
      <c r="F42" s="10"/>
      <c r="G42" s="10"/>
      <c r="H42" s="10"/>
      <c r="I42" s="10"/>
      <c r="J42" s="10"/>
    </row>
    <row r="43" spans="1:10" x14ac:dyDescent="0.3">
      <c r="A43" s="10" t="s">
        <v>171</v>
      </c>
      <c r="B43" s="10" t="s">
        <v>85</v>
      </c>
      <c r="C43" s="10" t="s">
        <v>172</v>
      </c>
      <c r="E43" s="10" t="s">
        <v>173</v>
      </c>
      <c r="F43" s="10" t="s">
        <v>174</v>
      </c>
      <c r="G43" s="11" t="s">
        <v>175</v>
      </c>
      <c r="H43" s="11" t="s">
        <v>176</v>
      </c>
      <c r="J43" s="10"/>
    </row>
    <row r="44" spans="1:10" x14ac:dyDescent="0.3">
      <c r="A44" s="5" t="s">
        <v>440</v>
      </c>
      <c r="B44" s="5" t="s">
        <v>441</v>
      </c>
      <c r="C44" s="5" t="s">
        <v>442</v>
      </c>
      <c r="D44" s="5" t="s">
        <v>180</v>
      </c>
      <c r="E44" s="5">
        <v>105334</v>
      </c>
      <c r="F44" s="5" t="s">
        <v>39</v>
      </c>
      <c r="G44" s="17">
        <v>44873</v>
      </c>
      <c r="H44" s="17">
        <v>46698</v>
      </c>
    </row>
    <row r="45" spans="1:10" x14ac:dyDescent="0.3">
      <c r="A45" s="5" t="s">
        <v>443</v>
      </c>
      <c r="B45" s="5" t="s">
        <v>441</v>
      </c>
      <c r="C45" s="5" t="s">
        <v>444</v>
      </c>
      <c r="D45" s="5" t="s">
        <v>180</v>
      </c>
      <c r="E45" s="5">
        <v>105334</v>
      </c>
      <c r="F45" s="5" t="s">
        <v>39</v>
      </c>
      <c r="G45" s="17">
        <v>44873</v>
      </c>
      <c r="H45" s="17">
        <v>46698</v>
      </c>
    </row>
  </sheetData>
  <pageMargins left="0.7" right="0.7" top="0.75" bottom="0.75" header="0.3" footer="0.3"/>
  <pageSetup paperSize="9" orientation="portrait" horizontalDpi="4294967293" verticalDpi="0" r:id="rId1"/>
  <ignoredErrors>
    <ignoredError sqref="I24:I36"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24"/>
  <sheetViews>
    <sheetView workbookViewId="0">
      <selection activeCell="H9" sqref="H9"/>
    </sheetView>
  </sheetViews>
  <sheetFormatPr defaultRowHeight="14.4" x14ac:dyDescent="0.3"/>
  <cols>
    <col min="1" max="1" width="48" bestFit="1" customWidth="1"/>
    <col min="2" max="2" width="16.5546875" bestFit="1" customWidth="1"/>
    <col min="3" max="3" width="11.88671875" bestFit="1" customWidth="1"/>
    <col min="4" max="4" width="5.109375" bestFit="1" customWidth="1"/>
    <col min="5" max="5" width="30.6640625" bestFit="1" customWidth="1"/>
    <col min="6" max="6" width="14" bestFit="1" customWidth="1"/>
    <col min="7" max="7" width="30.5546875" bestFit="1" customWidth="1"/>
    <col min="8" max="8" width="16.109375" bestFit="1" customWidth="1"/>
    <col min="9" max="10" width="15.44140625" bestFit="1" customWidth="1"/>
  </cols>
  <sheetData>
    <row r="1" spans="1:12" x14ac:dyDescent="0.3">
      <c r="A1" s="10" t="s">
        <v>84</v>
      </c>
      <c r="B1" s="10"/>
      <c r="C1" s="10"/>
      <c r="D1" s="10"/>
      <c r="E1" s="10"/>
      <c r="F1" s="10"/>
      <c r="G1" s="10"/>
      <c r="H1" s="10"/>
      <c r="I1" s="10"/>
      <c r="J1" s="10"/>
      <c r="K1" s="5"/>
      <c r="L1" s="5"/>
    </row>
    <row r="2" spans="1:12" x14ac:dyDescent="0.3">
      <c r="A2" s="10" t="s">
        <v>85</v>
      </c>
      <c r="B2" s="10" t="s">
        <v>86</v>
      </c>
      <c r="C2" s="10" t="s">
        <v>87</v>
      </c>
      <c r="D2" s="10" t="s">
        <v>88</v>
      </c>
      <c r="E2" s="10" t="s">
        <v>89</v>
      </c>
      <c r="F2" s="10" t="s">
        <v>90</v>
      </c>
      <c r="G2" s="10" t="s">
        <v>91</v>
      </c>
      <c r="H2" s="10" t="s">
        <v>92</v>
      </c>
      <c r="I2" s="10" t="s">
        <v>93</v>
      </c>
      <c r="K2" s="5"/>
      <c r="L2" s="5"/>
    </row>
    <row r="3" spans="1:12" x14ac:dyDescent="0.3">
      <c r="A3" s="5" t="s">
        <v>101</v>
      </c>
      <c r="B3" s="5" t="s">
        <v>100</v>
      </c>
      <c r="C3" s="5">
        <v>472341</v>
      </c>
      <c r="D3" s="5">
        <v>24</v>
      </c>
      <c r="E3" s="5" t="s">
        <v>96</v>
      </c>
      <c r="F3" s="5" t="s">
        <v>43</v>
      </c>
      <c r="G3" s="5" t="s">
        <v>445</v>
      </c>
      <c r="H3" s="5"/>
      <c r="I3" s="5"/>
      <c r="K3" s="5"/>
      <c r="L3" s="5"/>
    </row>
    <row r="4" spans="1:12" x14ac:dyDescent="0.3">
      <c r="A4" s="5" t="s">
        <v>103</v>
      </c>
      <c r="B4" s="5" t="s">
        <v>104</v>
      </c>
      <c r="C4" s="5">
        <v>471391</v>
      </c>
      <c r="D4" s="5">
        <v>130</v>
      </c>
      <c r="E4" s="5" t="s">
        <v>96</v>
      </c>
      <c r="F4" s="5" t="s">
        <v>43</v>
      </c>
      <c r="G4" s="5" t="s">
        <v>445</v>
      </c>
      <c r="H4" s="9">
        <f>D4*125</f>
        <v>16250</v>
      </c>
      <c r="I4" s="9"/>
      <c r="K4" s="5"/>
      <c r="L4" s="5"/>
    </row>
    <row r="5" spans="1:12" x14ac:dyDescent="0.3">
      <c r="A5" s="5" t="s">
        <v>99</v>
      </c>
      <c r="B5" s="5" t="s">
        <v>100</v>
      </c>
      <c r="C5" s="5">
        <v>472340</v>
      </c>
      <c r="D5" s="5">
        <v>52</v>
      </c>
      <c r="E5" s="5" t="s">
        <v>96</v>
      </c>
      <c r="F5" s="5" t="s">
        <v>43</v>
      </c>
      <c r="G5" s="5" t="s">
        <v>445</v>
      </c>
      <c r="H5" s="9"/>
      <c r="I5" s="9"/>
      <c r="K5" s="5"/>
      <c r="L5" s="5"/>
    </row>
    <row r="6" spans="1:12" x14ac:dyDescent="0.3">
      <c r="A6" s="5" t="s">
        <v>446</v>
      </c>
      <c r="B6" s="5" t="s">
        <v>447</v>
      </c>
      <c r="C6" s="5">
        <v>367933</v>
      </c>
      <c r="D6" s="5">
        <v>1</v>
      </c>
      <c r="E6" s="5" t="s">
        <v>96</v>
      </c>
      <c r="F6" s="5" t="s">
        <v>43</v>
      </c>
      <c r="G6" s="5" t="s">
        <v>445</v>
      </c>
      <c r="H6" s="9"/>
      <c r="I6" s="9"/>
      <c r="K6" s="5"/>
      <c r="L6" s="5"/>
    </row>
    <row r="7" spans="1:12" x14ac:dyDescent="0.3">
      <c r="A7" s="5" t="s">
        <v>222</v>
      </c>
      <c r="B7" s="5" t="s">
        <v>104</v>
      </c>
      <c r="C7" s="5">
        <v>321472</v>
      </c>
      <c r="D7" s="5">
        <v>14</v>
      </c>
      <c r="E7" s="5" t="s">
        <v>96</v>
      </c>
      <c r="F7" s="5" t="s">
        <v>43</v>
      </c>
      <c r="G7" s="5" t="s">
        <v>445</v>
      </c>
      <c r="H7" s="9"/>
      <c r="I7" s="9"/>
      <c r="K7" s="5"/>
      <c r="L7" s="5"/>
    </row>
    <row r="8" spans="1:12" x14ac:dyDescent="0.3">
      <c r="A8" s="5" t="s">
        <v>448</v>
      </c>
      <c r="B8" s="5" t="s">
        <v>104</v>
      </c>
      <c r="C8" s="5">
        <v>321473</v>
      </c>
      <c r="D8" s="5">
        <v>18</v>
      </c>
      <c r="E8" s="5" t="s">
        <v>96</v>
      </c>
      <c r="F8" s="5" t="s">
        <v>43</v>
      </c>
      <c r="G8" s="5" t="s">
        <v>445</v>
      </c>
      <c r="H8" s="9"/>
      <c r="I8" s="9"/>
      <c r="K8" s="5"/>
      <c r="L8" s="5"/>
    </row>
    <row r="9" spans="1:12" x14ac:dyDescent="0.3">
      <c r="A9" s="5" t="s">
        <v>225</v>
      </c>
      <c r="B9" s="5" t="s">
        <v>104</v>
      </c>
      <c r="C9" s="5">
        <v>321468</v>
      </c>
      <c r="D9" s="5">
        <v>10</v>
      </c>
      <c r="E9" s="5" t="s">
        <v>96</v>
      </c>
      <c r="F9" s="5" t="s">
        <v>43</v>
      </c>
      <c r="G9" s="5" t="s">
        <v>445</v>
      </c>
      <c r="H9" s="9"/>
      <c r="I9" s="9"/>
      <c r="K9" s="5"/>
      <c r="L9" s="5"/>
    </row>
    <row r="10" spans="1:12" x14ac:dyDescent="0.3">
      <c r="A10" s="5" t="s">
        <v>257</v>
      </c>
      <c r="B10" s="5" t="s">
        <v>258</v>
      </c>
      <c r="C10" s="5">
        <v>181892</v>
      </c>
      <c r="D10" s="5">
        <v>1</v>
      </c>
      <c r="E10" s="5" t="s">
        <v>96</v>
      </c>
      <c r="F10" s="5" t="s">
        <v>43</v>
      </c>
      <c r="G10" s="5" t="s">
        <v>445</v>
      </c>
      <c r="H10" s="9">
        <f>D10*480</f>
        <v>480</v>
      </c>
      <c r="I10" s="9"/>
      <c r="K10" s="5"/>
      <c r="L10" s="5"/>
    </row>
    <row r="11" spans="1:12" x14ac:dyDescent="0.3">
      <c r="A11" s="5" t="s">
        <v>94</v>
      </c>
      <c r="B11" s="5" t="s">
        <v>95</v>
      </c>
      <c r="C11" s="5">
        <v>100815</v>
      </c>
      <c r="D11" s="5">
        <v>2</v>
      </c>
      <c r="E11" s="5" t="s">
        <v>96</v>
      </c>
      <c r="F11" s="5" t="s">
        <v>43</v>
      </c>
      <c r="G11" s="5" t="s">
        <v>445</v>
      </c>
      <c r="H11" s="9"/>
      <c r="I11" s="9"/>
      <c r="K11" s="5"/>
      <c r="L11" s="5"/>
    </row>
    <row r="12" spans="1:12" x14ac:dyDescent="0.3">
      <c r="A12" s="10" t="s">
        <v>237</v>
      </c>
      <c r="B12" s="10"/>
      <c r="C12" s="10"/>
      <c r="D12" s="10">
        <f>SUM(D3:D11)</f>
        <v>252</v>
      </c>
      <c r="E12" s="5"/>
      <c r="F12" s="5"/>
      <c r="G12" s="5"/>
      <c r="H12" s="15">
        <f>SUM(H3:H11)</f>
        <v>16730</v>
      </c>
      <c r="I12" s="9"/>
      <c r="K12" s="5"/>
      <c r="L12" s="5"/>
    </row>
    <row r="13" spans="1:12" x14ac:dyDescent="0.3">
      <c r="A13" s="5"/>
      <c r="B13" s="5"/>
      <c r="C13" s="5"/>
      <c r="D13" s="5"/>
      <c r="E13" s="5"/>
      <c r="F13" s="5"/>
      <c r="G13" s="5"/>
      <c r="H13" s="5"/>
      <c r="I13" s="5"/>
      <c r="J13" s="5"/>
      <c r="K13" s="5"/>
      <c r="L13" s="5"/>
    </row>
    <row r="14" spans="1:12" x14ac:dyDescent="0.3">
      <c r="A14" s="5"/>
      <c r="B14" s="5"/>
      <c r="C14" s="5"/>
      <c r="D14" s="5"/>
      <c r="E14" s="5"/>
      <c r="F14" s="5"/>
      <c r="G14" s="5"/>
      <c r="H14" s="5"/>
      <c r="I14" s="5"/>
      <c r="J14" s="5"/>
      <c r="K14" s="5"/>
      <c r="L14" s="5"/>
    </row>
    <row r="15" spans="1:12" x14ac:dyDescent="0.3">
      <c r="A15" s="5"/>
      <c r="B15" s="5"/>
      <c r="C15" s="5"/>
      <c r="D15" s="5"/>
      <c r="E15" s="5"/>
      <c r="F15" s="5"/>
      <c r="G15" s="5"/>
      <c r="H15" s="5"/>
      <c r="I15" s="5"/>
      <c r="J15" s="5"/>
      <c r="K15" s="5"/>
      <c r="L15" s="5"/>
    </row>
    <row r="16" spans="1:12" x14ac:dyDescent="0.3">
      <c r="A16" s="10" t="s">
        <v>170</v>
      </c>
      <c r="B16" s="10"/>
      <c r="C16" s="10"/>
      <c r="D16" s="10"/>
      <c r="E16" s="10"/>
      <c r="F16" s="10"/>
      <c r="G16" s="10"/>
      <c r="H16" s="10"/>
      <c r="I16" s="10"/>
      <c r="J16" s="10"/>
      <c r="K16" s="5"/>
      <c r="L16" s="5"/>
    </row>
    <row r="17" spans="1:12" x14ac:dyDescent="0.3">
      <c r="A17" s="10" t="s">
        <v>171</v>
      </c>
      <c r="B17" s="10" t="s">
        <v>85</v>
      </c>
      <c r="C17" s="10" t="s">
        <v>172</v>
      </c>
      <c r="E17" s="10" t="s">
        <v>173</v>
      </c>
      <c r="F17" s="10" t="s">
        <v>174</v>
      </c>
      <c r="G17" s="11" t="s">
        <v>175</v>
      </c>
      <c r="H17" s="11" t="s">
        <v>176</v>
      </c>
      <c r="J17" s="10"/>
      <c r="K17" s="5"/>
      <c r="L17" s="5"/>
    </row>
    <row r="18" spans="1:12" x14ac:dyDescent="0.3">
      <c r="A18" s="5" t="s">
        <v>449</v>
      </c>
      <c r="B18" s="5" t="s">
        <v>450</v>
      </c>
      <c r="C18" s="5" t="s">
        <v>451</v>
      </c>
      <c r="D18" s="5" t="s">
        <v>180</v>
      </c>
      <c r="E18" s="5">
        <v>105334</v>
      </c>
      <c r="F18" s="5" t="s">
        <v>42</v>
      </c>
      <c r="G18" s="17">
        <v>44613</v>
      </c>
      <c r="H18" s="17">
        <v>46439</v>
      </c>
      <c r="J18" s="5"/>
      <c r="K18" s="5"/>
      <c r="L18" s="5"/>
    </row>
    <row r="19" spans="1:12" x14ac:dyDescent="0.3">
      <c r="A19" s="5"/>
      <c r="B19" s="5"/>
      <c r="C19" s="5"/>
      <c r="D19" s="5"/>
      <c r="E19" s="5"/>
      <c r="F19" s="5"/>
      <c r="G19" s="5"/>
      <c r="H19" s="5"/>
      <c r="I19" s="5"/>
      <c r="J19" s="5"/>
      <c r="K19" s="5"/>
      <c r="L19" s="5"/>
    </row>
    <row r="20" spans="1:12" x14ac:dyDescent="0.3">
      <c r="A20" s="5"/>
      <c r="B20" s="5"/>
      <c r="C20" s="5"/>
      <c r="D20" s="5"/>
      <c r="E20" s="5"/>
      <c r="F20" s="5"/>
      <c r="G20" s="5"/>
      <c r="H20" s="5"/>
      <c r="I20" s="5"/>
      <c r="J20" s="5"/>
      <c r="K20" s="5"/>
      <c r="L20" s="5"/>
    </row>
    <row r="21" spans="1:12" x14ac:dyDescent="0.3">
      <c r="A21" s="5"/>
      <c r="B21" s="5"/>
      <c r="C21" s="5"/>
      <c r="D21" s="5"/>
      <c r="E21" s="5"/>
      <c r="F21" s="5"/>
      <c r="G21" s="5"/>
      <c r="H21" s="5"/>
      <c r="I21" s="5"/>
      <c r="J21" s="5"/>
      <c r="K21" s="5"/>
      <c r="L21" s="5"/>
    </row>
    <row r="22" spans="1:12" x14ac:dyDescent="0.3">
      <c r="A22" s="5"/>
      <c r="B22" s="5"/>
      <c r="C22" s="5"/>
      <c r="D22" s="5"/>
      <c r="E22" s="5"/>
      <c r="F22" s="5"/>
      <c r="G22" s="5"/>
      <c r="H22" s="5"/>
      <c r="I22" s="5"/>
      <c r="J22" s="5"/>
      <c r="K22" s="5"/>
      <c r="L22" s="5"/>
    </row>
    <row r="23" spans="1:12" x14ac:dyDescent="0.3">
      <c r="A23" s="5"/>
      <c r="B23" s="5"/>
      <c r="C23" s="5"/>
      <c r="D23" s="5"/>
      <c r="E23" s="5"/>
      <c r="F23" s="5"/>
      <c r="G23" s="5"/>
      <c r="H23" s="5"/>
      <c r="I23" s="5"/>
      <c r="J23" s="5"/>
      <c r="K23" s="5"/>
      <c r="L23" s="5"/>
    </row>
    <row r="24" spans="1:12" x14ac:dyDescent="0.3">
      <c r="A24" s="5"/>
      <c r="B24" s="5"/>
      <c r="C24" s="5"/>
      <c r="D24" s="5"/>
      <c r="E24" s="5"/>
      <c r="F24" s="5"/>
      <c r="G24" s="5"/>
      <c r="H24" s="5"/>
      <c r="I24" s="5"/>
      <c r="J24" s="5"/>
      <c r="K24" s="5"/>
      <c r="L24"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15"/>
  <sheetViews>
    <sheetView workbookViewId="0">
      <selection activeCell="I5" sqref="I5"/>
    </sheetView>
  </sheetViews>
  <sheetFormatPr defaultRowHeight="14.4" x14ac:dyDescent="0.3"/>
  <cols>
    <col min="1" max="1" width="48" style="5" bestFit="1" customWidth="1"/>
    <col min="2" max="2" width="28.33203125" style="5" bestFit="1" customWidth="1"/>
    <col min="3" max="3" width="11.88671875" style="5" bestFit="1" customWidth="1"/>
    <col min="4" max="4" width="5.109375" style="5" bestFit="1" customWidth="1"/>
    <col min="5" max="5" width="30.6640625" style="5" bestFit="1" customWidth="1"/>
    <col min="6" max="6" width="28.6640625" style="5" bestFit="1" customWidth="1"/>
    <col min="7" max="7" width="24.6640625" style="5" bestFit="1" customWidth="1"/>
    <col min="8" max="8" width="16.109375" style="5" bestFit="1" customWidth="1"/>
    <col min="9" max="10" width="15.44140625" style="5" bestFit="1" customWidth="1"/>
    <col min="11" max="12"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101</v>
      </c>
      <c r="B3" s="5" t="s">
        <v>100</v>
      </c>
      <c r="C3" s="5">
        <v>472341</v>
      </c>
      <c r="D3" s="5">
        <v>18</v>
      </c>
      <c r="E3" s="5" t="s">
        <v>96</v>
      </c>
      <c r="F3" s="5" t="s">
        <v>47</v>
      </c>
      <c r="G3" s="5" t="s">
        <v>452</v>
      </c>
      <c r="H3" s="9"/>
      <c r="I3" s="9"/>
    </row>
    <row r="4" spans="1:10" x14ac:dyDescent="0.3">
      <c r="A4" s="5" t="s">
        <v>142</v>
      </c>
      <c r="B4" s="5" t="s">
        <v>143</v>
      </c>
      <c r="C4" s="5">
        <v>100799</v>
      </c>
      <c r="D4" s="5">
        <v>1</v>
      </c>
      <c r="E4" s="5" t="s">
        <v>96</v>
      </c>
      <c r="F4" s="5" t="s">
        <v>47</v>
      </c>
      <c r="G4" s="5" t="s">
        <v>452</v>
      </c>
      <c r="H4" s="9"/>
      <c r="I4" s="9"/>
    </row>
    <row r="5" spans="1:10" x14ac:dyDescent="0.3">
      <c r="A5" s="5" t="s">
        <v>102</v>
      </c>
      <c r="B5" s="5" t="s">
        <v>100</v>
      </c>
      <c r="C5" s="5">
        <v>471400</v>
      </c>
      <c r="D5" s="5">
        <v>62</v>
      </c>
      <c r="E5" s="5" t="s">
        <v>96</v>
      </c>
      <c r="F5" s="5" t="s">
        <v>47</v>
      </c>
      <c r="G5" s="5" t="s">
        <v>452</v>
      </c>
      <c r="H5" s="9">
        <f>D5*125</f>
        <v>7750</v>
      </c>
      <c r="I5" s="9"/>
    </row>
    <row r="6" spans="1:10" x14ac:dyDescent="0.3">
      <c r="A6" s="5" t="s">
        <v>105</v>
      </c>
      <c r="B6" s="5" t="s">
        <v>104</v>
      </c>
      <c r="C6" s="5">
        <v>472440</v>
      </c>
      <c r="D6" s="5">
        <v>79</v>
      </c>
      <c r="E6" s="5" t="s">
        <v>96</v>
      </c>
      <c r="F6" s="5" t="s">
        <v>47</v>
      </c>
      <c r="G6" s="5" t="s">
        <v>452</v>
      </c>
      <c r="H6" s="9"/>
      <c r="I6" s="9"/>
    </row>
    <row r="7" spans="1:10" x14ac:dyDescent="0.3">
      <c r="A7" s="5" t="s">
        <v>145</v>
      </c>
      <c r="B7" s="5" t="s">
        <v>146</v>
      </c>
      <c r="C7" s="5">
        <v>403458</v>
      </c>
      <c r="D7" s="5">
        <v>1</v>
      </c>
      <c r="E7" s="5" t="s">
        <v>96</v>
      </c>
      <c r="F7" s="5" t="s">
        <v>47</v>
      </c>
      <c r="G7" s="5" t="s">
        <v>452</v>
      </c>
      <c r="H7" s="9"/>
      <c r="I7" s="9"/>
    </row>
    <row r="8" spans="1:10" x14ac:dyDescent="0.3">
      <c r="A8" s="5" t="s">
        <v>300</v>
      </c>
      <c r="B8" s="5" t="s">
        <v>143</v>
      </c>
      <c r="C8" s="5">
        <v>100798</v>
      </c>
      <c r="D8" s="5">
        <v>2</v>
      </c>
      <c r="E8" s="5" t="s">
        <v>96</v>
      </c>
      <c r="F8" s="5" t="s">
        <v>47</v>
      </c>
      <c r="G8" s="5" t="s">
        <v>452</v>
      </c>
      <c r="H8" s="9"/>
      <c r="I8" s="9"/>
    </row>
    <row r="9" spans="1:10" x14ac:dyDescent="0.3">
      <c r="A9" s="5" t="s">
        <v>147</v>
      </c>
      <c r="B9" s="5" t="s">
        <v>146</v>
      </c>
      <c r="C9" s="5">
        <v>296822</v>
      </c>
      <c r="D9" s="5">
        <v>1</v>
      </c>
      <c r="E9" s="5" t="s">
        <v>96</v>
      </c>
      <c r="F9" s="5" t="s">
        <v>47</v>
      </c>
      <c r="G9" s="5" t="s">
        <v>452</v>
      </c>
      <c r="H9" s="9"/>
      <c r="I9" s="9"/>
    </row>
    <row r="10" spans="1:10" x14ac:dyDescent="0.3">
      <c r="A10" s="5" t="s">
        <v>114</v>
      </c>
      <c r="B10" s="5" t="s">
        <v>115</v>
      </c>
      <c r="C10" s="5">
        <v>367581</v>
      </c>
      <c r="D10" s="5">
        <v>1</v>
      </c>
      <c r="E10" s="5" t="s">
        <v>96</v>
      </c>
      <c r="F10" s="5" t="s">
        <v>47</v>
      </c>
      <c r="G10" s="5" t="s">
        <v>452</v>
      </c>
      <c r="H10" s="9"/>
      <c r="I10" s="9"/>
    </row>
    <row r="11" spans="1:10" x14ac:dyDescent="0.3">
      <c r="A11" s="10" t="s">
        <v>237</v>
      </c>
      <c r="B11" s="10"/>
      <c r="C11" s="10"/>
      <c r="D11" s="10">
        <f>SUM(D3:D10)</f>
        <v>165</v>
      </c>
      <c r="H11" s="15">
        <f>SUM(H5:H10)</f>
        <v>7750</v>
      </c>
      <c r="I11" s="9"/>
    </row>
    <row r="12" spans="1:10" x14ac:dyDescent="0.3">
      <c r="I12" s="9"/>
      <c r="J12" s="9"/>
    </row>
    <row r="13" spans="1:10" x14ac:dyDescent="0.3">
      <c r="A13" s="10" t="s">
        <v>170</v>
      </c>
      <c r="B13" s="10"/>
      <c r="C13" s="10"/>
      <c r="D13" s="10"/>
      <c r="E13" s="10"/>
      <c r="F13" s="10"/>
      <c r="G13" s="10"/>
      <c r="H13" s="10"/>
      <c r="I13" s="9"/>
      <c r="J13" s="9"/>
    </row>
    <row r="14" spans="1:10" x14ac:dyDescent="0.3">
      <c r="A14" s="10" t="s">
        <v>171</v>
      </c>
      <c r="B14" s="10" t="s">
        <v>85</v>
      </c>
      <c r="C14" s="10" t="s">
        <v>172</v>
      </c>
      <c r="E14" s="10" t="s">
        <v>173</v>
      </c>
      <c r="F14" s="10" t="s">
        <v>174</v>
      </c>
      <c r="G14" s="11" t="s">
        <v>175</v>
      </c>
      <c r="H14" s="11" t="s">
        <v>176</v>
      </c>
    </row>
    <row r="15" spans="1:10" x14ac:dyDescent="0.3">
      <c r="A15" s="5" t="s">
        <v>453</v>
      </c>
      <c r="B15" s="5" t="s">
        <v>246</v>
      </c>
      <c r="C15" s="5" t="s">
        <v>454</v>
      </c>
      <c r="D15" s="5" t="s">
        <v>180</v>
      </c>
      <c r="E15" s="5">
        <v>105334</v>
      </c>
      <c r="F15" s="5" t="s">
        <v>46</v>
      </c>
      <c r="G15" s="17">
        <v>44201</v>
      </c>
      <c r="H15" s="17">
        <v>46026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35"/>
  <sheetViews>
    <sheetView workbookViewId="0">
      <selection activeCell="I4" sqref="I4"/>
    </sheetView>
  </sheetViews>
  <sheetFormatPr defaultRowHeight="14.4" x14ac:dyDescent="0.3"/>
  <cols>
    <col min="1" max="1" width="48" style="5" bestFit="1" customWidth="1"/>
    <col min="2" max="2" width="24.6640625" style="5" bestFit="1" customWidth="1"/>
    <col min="3" max="3" width="11.88671875" style="5" bestFit="1" customWidth="1"/>
    <col min="4" max="4" width="5.109375" style="5" bestFit="1" customWidth="1"/>
    <col min="5" max="5" width="30.6640625" style="5" bestFit="1" customWidth="1"/>
    <col min="6" max="6" width="12.5546875" style="5" bestFit="1" customWidth="1"/>
    <col min="7" max="7" width="32.6640625" style="5" bestFit="1" customWidth="1"/>
    <col min="8" max="8" width="16.109375" style="5" bestFit="1" customWidth="1"/>
    <col min="9" max="10" width="15.44140625" style="5" bestFit="1" customWidth="1"/>
    <col min="11" max="22"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300</v>
      </c>
      <c r="B3" s="5" t="s">
        <v>143</v>
      </c>
      <c r="C3" s="5">
        <v>100798</v>
      </c>
      <c r="D3" s="5">
        <v>2</v>
      </c>
      <c r="E3" s="5" t="s">
        <v>96</v>
      </c>
      <c r="F3" s="5" t="s">
        <v>49</v>
      </c>
      <c r="G3" s="5" t="s">
        <v>455</v>
      </c>
      <c r="H3" s="9"/>
      <c r="I3" s="9"/>
    </row>
    <row r="4" spans="1:10" x14ac:dyDescent="0.3">
      <c r="A4" s="5" t="s">
        <v>417</v>
      </c>
      <c r="B4" s="5" t="s">
        <v>230</v>
      </c>
      <c r="C4" s="5">
        <v>193818</v>
      </c>
      <c r="D4" s="5">
        <v>4</v>
      </c>
      <c r="E4" s="5" t="s">
        <v>96</v>
      </c>
      <c r="F4" s="5" t="s">
        <v>49</v>
      </c>
      <c r="G4" s="5" t="s">
        <v>455</v>
      </c>
      <c r="H4" s="9"/>
      <c r="I4" s="9"/>
    </row>
    <row r="5" spans="1:10" x14ac:dyDescent="0.3">
      <c r="A5" s="5" t="s">
        <v>366</v>
      </c>
      <c r="B5" s="5" t="s">
        <v>218</v>
      </c>
      <c r="C5" s="5">
        <v>407472</v>
      </c>
      <c r="D5" s="5">
        <v>1</v>
      </c>
      <c r="E5" s="5" t="s">
        <v>96</v>
      </c>
      <c r="F5" s="5" t="s">
        <v>49</v>
      </c>
      <c r="G5" s="5" t="s">
        <v>455</v>
      </c>
      <c r="H5" s="9"/>
      <c r="I5" s="9"/>
    </row>
    <row r="6" spans="1:10" x14ac:dyDescent="0.3">
      <c r="A6" s="5" t="s">
        <v>367</v>
      </c>
      <c r="B6" s="5" t="s">
        <v>218</v>
      </c>
      <c r="C6" s="5">
        <v>321919</v>
      </c>
      <c r="D6" s="5">
        <v>1</v>
      </c>
      <c r="E6" s="5" t="s">
        <v>96</v>
      </c>
      <c r="F6" s="5" t="s">
        <v>49</v>
      </c>
      <c r="G6" s="5" t="s">
        <v>455</v>
      </c>
      <c r="H6" s="9"/>
      <c r="I6" s="9"/>
    </row>
    <row r="7" spans="1:10" x14ac:dyDescent="0.3">
      <c r="A7" s="5" t="s">
        <v>361</v>
      </c>
      <c r="B7" s="5" t="s">
        <v>218</v>
      </c>
      <c r="C7" s="5">
        <v>322578</v>
      </c>
      <c r="D7" s="5">
        <v>1</v>
      </c>
      <c r="E7" s="5" t="s">
        <v>96</v>
      </c>
      <c r="F7" s="5" t="s">
        <v>49</v>
      </c>
      <c r="G7" s="5" t="s">
        <v>455</v>
      </c>
      <c r="H7" s="9"/>
      <c r="I7" s="9"/>
    </row>
    <row r="8" spans="1:10" x14ac:dyDescent="0.3">
      <c r="A8" s="5" t="s">
        <v>149</v>
      </c>
      <c r="B8" s="5" t="s">
        <v>104</v>
      </c>
      <c r="C8" s="5">
        <v>182006</v>
      </c>
      <c r="D8" s="5">
        <v>23</v>
      </c>
      <c r="E8" s="5" t="s">
        <v>96</v>
      </c>
      <c r="F8" s="5" t="s">
        <v>49</v>
      </c>
      <c r="G8" s="5" t="s">
        <v>455</v>
      </c>
      <c r="H8" s="9"/>
      <c r="I8" s="9"/>
    </row>
    <row r="9" spans="1:10" x14ac:dyDescent="0.3">
      <c r="A9" s="5" t="s">
        <v>372</v>
      </c>
      <c r="B9" s="5" t="s">
        <v>104</v>
      </c>
      <c r="C9" s="5">
        <v>472368</v>
      </c>
      <c r="D9" s="5">
        <v>40</v>
      </c>
      <c r="E9" s="5" t="s">
        <v>96</v>
      </c>
      <c r="F9" s="5" t="s">
        <v>49</v>
      </c>
      <c r="G9" s="5" t="s">
        <v>455</v>
      </c>
      <c r="H9" s="9">
        <f>D9*190</f>
        <v>7600</v>
      </c>
      <c r="I9" s="9"/>
    </row>
    <row r="10" spans="1:10" x14ac:dyDescent="0.3">
      <c r="A10" s="5" t="s">
        <v>108</v>
      </c>
      <c r="B10" s="5" t="s">
        <v>104</v>
      </c>
      <c r="C10" s="5">
        <v>181180</v>
      </c>
      <c r="D10" s="5">
        <v>36</v>
      </c>
      <c r="E10" s="5" t="s">
        <v>96</v>
      </c>
      <c r="F10" s="5" t="s">
        <v>49</v>
      </c>
      <c r="G10" s="5" t="s">
        <v>455</v>
      </c>
      <c r="H10" s="9"/>
      <c r="I10" s="9"/>
    </row>
    <row r="11" spans="1:10" x14ac:dyDescent="0.3">
      <c r="A11" s="5" t="s">
        <v>423</v>
      </c>
      <c r="B11" s="5" t="s">
        <v>377</v>
      </c>
      <c r="C11" s="5">
        <v>163174</v>
      </c>
      <c r="D11" s="5">
        <v>3</v>
      </c>
      <c r="E11" s="5" t="s">
        <v>96</v>
      </c>
      <c r="F11" s="5" t="s">
        <v>49</v>
      </c>
      <c r="G11" s="5" t="s">
        <v>455</v>
      </c>
      <c r="H11" s="9"/>
      <c r="I11" s="9"/>
    </row>
    <row r="12" spans="1:10" x14ac:dyDescent="0.3">
      <c r="A12" s="5" t="s">
        <v>424</v>
      </c>
      <c r="B12" s="5" t="s">
        <v>377</v>
      </c>
      <c r="C12" s="5">
        <v>163170</v>
      </c>
      <c r="D12" s="5">
        <v>3</v>
      </c>
      <c r="E12" s="5" t="s">
        <v>96</v>
      </c>
      <c r="F12" s="5" t="s">
        <v>49</v>
      </c>
      <c r="G12" s="5" t="s">
        <v>455</v>
      </c>
      <c r="H12" s="9"/>
      <c r="I12" s="9"/>
    </row>
    <row r="13" spans="1:10" x14ac:dyDescent="0.3">
      <c r="A13" s="5" t="s">
        <v>376</v>
      </c>
      <c r="B13" s="5" t="s">
        <v>377</v>
      </c>
      <c r="C13" s="5">
        <v>167926</v>
      </c>
      <c r="D13" s="5">
        <v>1</v>
      </c>
      <c r="E13" s="5" t="s">
        <v>96</v>
      </c>
      <c r="F13" s="5" t="s">
        <v>49</v>
      </c>
      <c r="G13" s="5" t="s">
        <v>455</v>
      </c>
      <c r="H13" s="9"/>
      <c r="I13" s="9"/>
    </row>
    <row r="14" spans="1:10" x14ac:dyDescent="0.3">
      <c r="A14" s="5" t="s">
        <v>231</v>
      </c>
      <c r="B14" s="5" t="s">
        <v>118</v>
      </c>
      <c r="C14" s="5">
        <v>181295</v>
      </c>
      <c r="D14" s="5">
        <v>1</v>
      </c>
      <c r="E14" s="5" t="s">
        <v>96</v>
      </c>
      <c r="F14" s="5" t="s">
        <v>49</v>
      </c>
      <c r="G14" s="5" t="s">
        <v>455</v>
      </c>
      <c r="H14" s="9"/>
      <c r="I14" s="9">
        <f>D14*100</f>
        <v>100</v>
      </c>
    </row>
    <row r="15" spans="1:10" x14ac:dyDescent="0.3">
      <c r="A15" s="5" t="s">
        <v>232</v>
      </c>
      <c r="B15" s="5" t="s">
        <v>118</v>
      </c>
      <c r="C15" s="5">
        <v>181296</v>
      </c>
      <c r="D15" s="5">
        <v>7</v>
      </c>
      <c r="E15" s="5" t="s">
        <v>96</v>
      </c>
      <c r="F15" s="5" t="s">
        <v>49</v>
      </c>
      <c r="G15" s="5" t="s">
        <v>455</v>
      </c>
      <c r="H15" s="9"/>
      <c r="I15" s="9">
        <f>D15*100</f>
        <v>700</v>
      </c>
    </row>
    <row r="16" spans="1:10" x14ac:dyDescent="0.3">
      <c r="A16" s="5" t="s">
        <v>120</v>
      </c>
      <c r="B16" s="5" t="s">
        <v>121</v>
      </c>
      <c r="C16" s="5">
        <v>181319</v>
      </c>
      <c r="D16" s="5">
        <v>2</v>
      </c>
      <c r="E16" s="5" t="s">
        <v>96</v>
      </c>
      <c r="F16" s="5" t="s">
        <v>49</v>
      </c>
      <c r="G16" s="5" t="s">
        <v>455</v>
      </c>
      <c r="H16" s="9"/>
      <c r="I16" s="9">
        <f>D16*75</f>
        <v>150</v>
      </c>
    </row>
    <row r="17" spans="1:10" x14ac:dyDescent="0.3">
      <c r="A17" s="5" t="s">
        <v>379</v>
      </c>
      <c r="B17" s="5" t="s">
        <v>118</v>
      </c>
      <c r="C17" s="5">
        <v>181352</v>
      </c>
      <c r="D17" s="5">
        <v>10</v>
      </c>
      <c r="E17" s="5" t="s">
        <v>96</v>
      </c>
      <c r="F17" s="5" t="s">
        <v>49</v>
      </c>
      <c r="G17" s="5" t="s">
        <v>455</v>
      </c>
      <c r="H17" s="9"/>
      <c r="I17" s="9">
        <f>D17*100</f>
        <v>1000</v>
      </c>
    </row>
    <row r="18" spans="1:10" x14ac:dyDescent="0.3">
      <c r="A18" s="5" t="s">
        <v>123</v>
      </c>
      <c r="B18" s="5" t="s">
        <v>121</v>
      </c>
      <c r="C18" s="5">
        <v>181320</v>
      </c>
      <c r="D18" s="5">
        <v>1</v>
      </c>
      <c r="E18" s="5" t="s">
        <v>96</v>
      </c>
      <c r="F18" s="5" t="s">
        <v>49</v>
      </c>
      <c r="G18" s="5" t="s">
        <v>455</v>
      </c>
      <c r="H18" s="9"/>
      <c r="I18" s="9">
        <f>D18*75</f>
        <v>75</v>
      </c>
    </row>
    <row r="19" spans="1:10" x14ac:dyDescent="0.3">
      <c r="A19" s="5" t="s">
        <v>380</v>
      </c>
      <c r="B19" s="5" t="s">
        <v>121</v>
      </c>
      <c r="C19" s="5">
        <v>181354</v>
      </c>
      <c r="D19" s="5">
        <v>5</v>
      </c>
      <c r="E19" s="5" t="s">
        <v>96</v>
      </c>
      <c r="F19" s="5" t="s">
        <v>49</v>
      </c>
      <c r="G19" s="5" t="s">
        <v>455</v>
      </c>
      <c r="H19" s="9"/>
      <c r="I19" s="9">
        <f t="shared" ref="I19:I29" si="0">D19*75</f>
        <v>375</v>
      </c>
    </row>
    <row r="20" spans="1:10" x14ac:dyDescent="0.3">
      <c r="A20" s="5" t="s">
        <v>125</v>
      </c>
      <c r="B20" s="5" t="s">
        <v>121</v>
      </c>
      <c r="C20" s="5">
        <v>181323</v>
      </c>
      <c r="D20" s="5">
        <v>6</v>
      </c>
      <c r="E20" s="5" t="s">
        <v>96</v>
      </c>
      <c r="F20" s="5" t="s">
        <v>49</v>
      </c>
      <c r="G20" s="5" t="s">
        <v>455</v>
      </c>
      <c r="H20" s="9"/>
      <c r="I20" s="9">
        <f t="shared" si="0"/>
        <v>450</v>
      </c>
    </row>
    <row r="21" spans="1:10" x14ac:dyDescent="0.3">
      <c r="A21" s="5" t="s">
        <v>152</v>
      </c>
      <c r="B21" s="5" t="s">
        <v>121</v>
      </c>
      <c r="C21" s="5">
        <v>181324</v>
      </c>
      <c r="D21" s="5">
        <v>2</v>
      </c>
      <c r="E21" s="5" t="s">
        <v>96</v>
      </c>
      <c r="F21" s="5" t="s">
        <v>49</v>
      </c>
      <c r="G21" s="5" t="s">
        <v>455</v>
      </c>
      <c r="H21" s="9"/>
      <c r="I21" s="9">
        <f t="shared" si="0"/>
        <v>150</v>
      </c>
    </row>
    <row r="22" spans="1:10" x14ac:dyDescent="0.3">
      <c r="A22" s="5" t="s">
        <v>233</v>
      </c>
      <c r="B22" s="5" t="s">
        <v>121</v>
      </c>
      <c r="C22" s="5">
        <v>181335</v>
      </c>
      <c r="D22" s="5">
        <v>2</v>
      </c>
      <c r="E22" s="5" t="s">
        <v>96</v>
      </c>
      <c r="F22" s="5" t="s">
        <v>49</v>
      </c>
      <c r="G22" s="5" t="s">
        <v>455</v>
      </c>
      <c r="H22" s="9"/>
      <c r="I22" s="9">
        <f t="shared" si="0"/>
        <v>150</v>
      </c>
    </row>
    <row r="23" spans="1:10" x14ac:dyDescent="0.3">
      <c r="A23" s="5" t="s">
        <v>128</v>
      </c>
      <c r="B23" s="5" t="s">
        <v>121</v>
      </c>
      <c r="C23" s="5">
        <v>181321</v>
      </c>
      <c r="D23" s="5">
        <v>2</v>
      </c>
      <c r="E23" s="5" t="s">
        <v>96</v>
      </c>
      <c r="F23" s="5" t="s">
        <v>49</v>
      </c>
      <c r="G23" s="5" t="s">
        <v>455</v>
      </c>
      <c r="H23" s="9"/>
      <c r="I23" s="9">
        <f t="shared" si="0"/>
        <v>150</v>
      </c>
    </row>
    <row r="24" spans="1:10" x14ac:dyDescent="0.3">
      <c r="A24" s="5" t="s">
        <v>153</v>
      </c>
      <c r="B24" s="5" t="s">
        <v>121</v>
      </c>
      <c r="C24" s="5">
        <v>181336</v>
      </c>
      <c r="D24" s="5">
        <v>2</v>
      </c>
      <c r="E24" s="5" t="s">
        <v>96</v>
      </c>
      <c r="F24" s="5" t="s">
        <v>49</v>
      </c>
      <c r="G24" s="5" t="s">
        <v>455</v>
      </c>
      <c r="H24" s="9"/>
      <c r="I24" s="9">
        <f t="shared" si="0"/>
        <v>150</v>
      </c>
    </row>
    <row r="25" spans="1:10" x14ac:dyDescent="0.3">
      <c r="A25" s="5" t="s">
        <v>234</v>
      </c>
      <c r="B25" s="5" t="s">
        <v>121</v>
      </c>
      <c r="C25" s="5">
        <v>181339</v>
      </c>
      <c r="D25" s="5">
        <v>5</v>
      </c>
      <c r="E25" s="5" t="s">
        <v>96</v>
      </c>
      <c r="F25" s="5" t="s">
        <v>49</v>
      </c>
      <c r="G25" s="5" t="s">
        <v>455</v>
      </c>
      <c r="H25" s="9"/>
      <c r="I25" s="9">
        <f t="shared" si="0"/>
        <v>375</v>
      </c>
    </row>
    <row r="26" spans="1:10" x14ac:dyDescent="0.3">
      <c r="A26" s="5" t="s">
        <v>131</v>
      </c>
      <c r="B26" s="5" t="s">
        <v>121</v>
      </c>
      <c r="C26" s="5">
        <v>181317</v>
      </c>
      <c r="D26" s="5">
        <v>2</v>
      </c>
      <c r="E26" s="5" t="s">
        <v>96</v>
      </c>
      <c r="F26" s="5" t="s">
        <v>49</v>
      </c>
      <c r="G26" s="5" t="s">
        <v>455</v>
      </c>
      <c r="H26" s="9"/>
      <c r="I26" s="9">
        <f t="shared" si="0"/>
        <v>150</v>
      </c>
    </row>
    <row r="27" spans="1:10" x14ac:dyDescent="0.3">
      <c r="A27" s="5" t="s">
        <v>132</v>
      </c>
      <c r="B27" s="5" t="s">
        <v>121</v>
      </c>
      <c r="C27" s="5">
        <v>181316</v>
      </c>
      <c r="D27" s="5">
        <v>1</v>
      </c>
      <c r="E27" s="5" t="s">
        <v>96</v>
      </c>
      <c r="F27" s="5" t="s">
        <v>49</v>
      </c>
      <c r="G27" s="5" t="s">
        <v>455</v>
      </c>
      <c r="H27" s="9"/>
      <c r="I27" s="9">
        <f t="shared" si="0"/>
        <v>75</v>
      </c>
    </row>
    <row r="28" spans="1:10" x14ac:dyDescent="0.3">
      <c r="A28" s="5" t="s">
        <v>133</v>
      </c>
      <c r="B28" s="5" t="s">
        <v>121</v>
      </c>
      <c r="C28" s="5">
        <v>181343</v>
      </c>
      <c r="D28" s="5">
        <v>1</v>
      </c>
      <c r="E28" s="5" t="s">
        <v>96</v>
      </c>
      <c r="F28" s="5" t="s">
        <v>49</v>
      </c>
      <c r="G28" s="5" t="s">
        <v>455</v>
      </c>
      <c r="H28" s="9"/>
      <c r="I28" s="9">
        <f t="shared" si="0"/>
        <v>75</v>
      </c>
    </row>
    <row r="29" spans="1:10" x14ac:dyDescent="0.3">
      <c r="A29" s="5" t="s">
        <v>134</v>
      </c>
      <c r="B29" s="5" t="s">
        <v>121</v>
      </c>
      <c r="C29" s="5">
        <v>181322</v>
      </c>
      <c r="D29" s="5">
        <v>1</v>
      </c>
      <c r="E29" s="5" t="s">
        <v>96</v>
      </c>
      <c r="F29" s="5" t="s">
        <v>49</v>
      </c>
      <c r="G29" s="5" t="s">
        <v>455</v>
      </c>
      <c r="H29" s="9"/>
      <c r="I29" s="9">
        <f t="shared" si="0"/>
        <v>75</v>
      </c>
    </row>
    <row r="30" spans="1:10" x14ac:dyDescent="0.3">
      <c r="A30" s="5" t="s">
        <v>154</v>
      </c>
      <c r="B30" s="5" t="s">
        <v>118</v>
      </c>
      <c r="C30" s="5">
        <v>181331</v>
      </c>
      <c r="D30" s="5">
        <v>1</v>
      </c>
      <c r="E30" s="5" t="s">
        <v>96</v>
      </c>
      <c r="F30" s="5" t="s">
        <v>49</v>
      </c>
      <c r="G30" s="5" t="s">
        <v>455</v>
      </c>
      <c r="H30" s="9"/>
      <c r="I30" s="9">
        <f>D30*100</f>
        <v>100</v>
      </c>
    </row>
    <row r="31" spans="1:10" x14ac:dyDescent="0.3">
      <c r="A31" s="10" t="s">
        <v>237</v>
      </c>
      <c r="B31" s="10"/>
      <c r="C31" s="10"/>
      <c r="D31" s="10">
        <f>SUM(D3:D30)</f>
        <v>166</v>
      </c>
      <c r="H31" s="15">
        <f>SUM(H9:H30)</f>
        <v>7600</v>
      </c>
      <c r="I31" s="15">
        <f>SUM(I14:I30)</f>
        <v>4300</v>
      </c>
    </row>
    <row r="32" spans="1:10" x14ac:dyDescent="0.3">
      <c r="I32" s="9"/>
      <c r="J32" s="9"/>
    </row>
    <row r="33" spans="1:9" x14ac:dyDescent="0.3">
      <c r="A33" s="10" t="s">
        <v>170</v>
      </c>
      <c r="B33" s="10"/>
      <c r="C33" s="10"/>
      <c r="D33" s="10"/>
      <c r="E33" s="10"/>
      <c r="F33" s="10"/>
      <c r="G33" s="10"/>
      <c r="H33" s="10"/>
      <c r="I33" s="10"/>
    </row>
    <row r="34" spans="1:9" x14ac:dyDescent="0.3">
      <c r="A34" s="10" t="s">
        <v>171</v>
      </c>
      <c r="B34" s="10" t="s">
        <v>85</v>
      </c>
      <c r="C34" s="10" t="s">
        <v>172</v>
      </c>
      <c r="E34" s="10" t="s">
        <v>173</v>
      </c>
      <c r="F34" s="10" t="s">
        <v>174</v>
      </c>
      <c r="G34" s="11" t="s">
        <v>175</v>
      </c>
      <c r="H34" s="11" t="s">
        <v>176</v>
      </c>
    </row>
    <row r="35" spans="1:9" x14ac:dyDescent="0.3">
      <c r="A35" s="5" t="s">
        <v>456</v>
      </c>
      <c r="B35" s="5" t="s">
        <v>457</v>
      </c>
      <c r="C35" s="5" t="s">
        <v>458</v>
      </c>
      <c r="D35" s="5" t="s">
        <v>180</v>
      </c>
      <c r="E35" s="19">
        <v>105334</v>
      </c>
      <c r="F35" s="5" t="s">
        <v>48</v>
      </c>
      <c r="G35" s="17">
        <v>44200</v>
      </c>
      <c r="H35" s="17">
        <v>46025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1"/>
  <sheetViews>
    <sheetView workbookViewId="0">
      <selection activeCell="E8" sqref="E8"/>
    </sheetView>
  </sheetViews>
  <sheetFormatPr defaultRowHeight="14.4" x14ac:dyDescent="0.3"/>
  <cols>
    <col min="1" max="1" width="48" style="5" bestFit="1" customWidth="1"/>
    <col min="2" max="2" width="26.5546875" style="5" bestFit="1" customWidth="1"/>
    <col min="3" max="3" width="14.109375" style="5" bestFit="1" customWidth="1"/>
    <col min="4" max="4" width="5.109375" style="5" bestFit="1" customWidth="1"/>
    <col min="5" max="5" width="30.6640625" style="5" bestFit="1" customWidth="1"/>
    <col min="6" max="6" width="18.33203125" style="5" bestFit="1" customWidth="1"/>
    <col min="7" max="7" width="25.5546875" style="5" bestFit="1" customWidth="1"/>
    <col min="8" max="8" width="16.109375" style="5" bestFit="1" customWidth="1"/>
    <col min="9" max="10" width="15.44140625" style="5" bestFit="1" customWidth="1"/>
    <col min="11" max="12" width="9.109375" style="5"/>
  </cols>
  <sheetData>
    <row r="1" spans="1:11" x14ac:dyDescent="0.3">
      <c r="A1" s="10" t="s">
        <v>84</v>
      </c>
      <c r="B1" s="10"/>
      <c r="C1" s="10"/>
      <c r="D1" s="10"/>
      <c r="E1" s="10"/>
      <c r="F1" s="10"/>
      <c r="G1" s="10"/>
      <c r="H1" s="10"/>
      <c r="I1" s="10"/>
      <c r="J1" s="10"/>
      <c r="K1" s="10"/>
    </row>
    <row r="2" spans="1:11" x14ac:dyDescent="0.3">
      <c r="A2" s="10" t="s">
        <v>85</v>
      </c>
      <c r="B2" s="10" t="s">
        <v>86</v>
      </c>
      <c r="C2" s="10" t="s">
        <v>87</v>
      </c>
      <c r="D2" s="10" t="s">
        <v>88</v>
      </c>
      <c r="E2" s="10" t="s">
        <v>89</v>
      </c>
      <c r="F2" s="10" t="s">
        <v>90</v>
      </c>
      <c r="G2" s="10" t="s">
        <v>91</v>
      </c>
      <c r="H2" s="10" t="s">
        <v>92</v>
      </c>
      <c r="I2" s="10" t="s">
        <v>93</v>
      </c>
      <c r="K2" s="10"/>
    </row>
    <row r="3" spans="1:11" x14ac:dyDescent="0.3">
      <c r="A3" s="5" t="s">
        <v>366</v>
      </c>
      <c r="B3" s="5" t="s">
        <v>218</v>
      </c>
      <c r="C3" s="5">
        <v>407472</v>
      </c>
      <c r="D3" s="5">
        <v>4</v>
      </c>
      <c r="E3" s="5" t="s">
        <v>96</v>
      </c>
      <c r="F3" s="5" t="s">
        <v>52</v>
      </c>
      <c r="G3" s="5" t="s">
        <v>459</v>
      </c>
      <c r="H3" s="9"/>
      <c r="I3" s="9"/>
      <c r="K3" s="9"/>
    </row>
    <row r="4" spans="1:11" x14ac:dyDescent="0.3">
      <c r="A4" s="5" t="s">
        <v>368</v>
      </c>
      <c r="B4" s="5" t="s">
        <v>218</v>
      </c>
      <c r="C4" s="5">
        <v>321928</v>
      </c>
      <c r="D4" s="5">
        <v>4</v>
      </c>
      <c r="E4" s="5" t="s">
        <v>96</v>
      </c>
      <c r="F4" s="5" t="s">
        <v>52</v>
      </c>
      <c r="G4" s="5" t="s">
        <v>459</v>
      </c>
      <c r="H4" s="9"/>
      <c r="I4" s="9"/>
      <c r="K4" s="9"/>
    </row>
    <row r="5" spans="1:11" x14ac:dyDescent="0.3">
      <c r="A5" s="5" t="s">
        <v>219</v>
      </c>
      <c r="B5" s="5" t="s">
        <v>218</v>
      </c>
      <c r="C5" s="5">
        <v>407456</v>
      </c>
      <c r="D5" s="5">
        <v>4</v>
      </c>
      <c r="E5" s="5" t="s">
        <v>96</v>
      </c>
      <c r="F5" s="5" t="s">
        <v>52</v>
      </c>
      <c r="G5" s="5" t="s">
        <v>459</v>
      </c>
      <c r="H5" s="9"/>
      <c r="I5" s="9"/>
      <c r="K5" s="9"/>
    </row>
    <row r="6" spans="1:11" x14ac:dyDescent="0.3">
      <c r="A6" s="5" t="s">
        <v>370</v>
      </c>
      <c r="B6" s="5" t="s">
        <v>218</v>
      </c>
      <c r="C6" s="5">
        <v>407503</v>
      </c>
      <c r="D6" s="5">
        <v>4</v>
      </c>
      <c r="E6" s="5" t="s">
        <v>96</v>
      </c>
      <c r="F6" s="5" t="s">
        <v>52</v>
      </c>
      <c r="G6" s="5" t="s">
        <v>459</v>
      </c>
      <c r="H6" s="9"/>
      <c r="I6" s="9"/>
      <c r="K6" s="9"/>
    </row>
    <row r="7" spans="1:11" x14ac:dyDescent="0.3">
      <c r="A7" s="5" t="s">
        <v>358</v>
      </c>
      <c r="B7" s="5" t="s">
        <v>218</v>
      </c>
      <c r="C7" s="5">
        <v>322606</v>
      </c>
      <c r="D7" s="5">
        <v>4</v>
      </c>
      <c r="E7" s="5" t="s">
        <v>96</v>
      </c>
      <c r="F7" s="5" t="s">
        <v>52</v>
      </c>
      <c r="G7" s="5" t="s">
        <v>459</v>
      </c>
      <c r="H7" s="9"/>
      <c r="I7" s="9"/>
      <c r="K7" s="9"/>
    </row>
    <row r="8" spans="1:11" x14ac:dyDescent="0.3">
      <c r="A8" s="5" t="s">
        <v>360</v>
      </c>
      <c r="B8" s="5" t="s">
        <v>218</v>
      </c>
      <c r="C8" s="5">
        <v>407464</v>
      </c>
      <c r="D8" s="5">
        <v>4</v>
      </c>
      <c r="E8" s="5" t="s">
        <v>96</v>
      </c>
      <c r="F8" s="5" t="s">
        <v>52</v>
      </c>
      <c r="G8" s="5" t="s">
        <v>459</v>
      </c>
      <c r="H8" s="9"/>
      <c r="I8" s="9"/>
      <c r="K8" s="9"/>
    </row>
    <row r="9" spans="1:11" x14ac:dyDescent="0.3">
      <c r="A9" s="5" t="s">
        <v>226</v>
      </c>
      <c r="B9" s="5" t="s">
        <v>227</v>
      </c>
      <c r="C9" s="5">
        <v>180313</v>
      </c>
      <c r="D9" s="5">
        <v>2</v>
      </c>
      <c r="E9" s="5" t="s">
        <v>96</v>
      </c>
      <c r="F9" s="5" t="s">
        <v>52</v>
      </c>
      <c r="G9" s="5" t="s">
        <v>459</v>
      </c>
      <c r="H9" s="9">
        <f>D9*900</f>
        <v>1800</v>
      </c>
      <c r="I9" s="9"/>
      <c r="K9" s="9"/>
    </row>
    <row r="10" spans="1:11" x14ac:dyDescent="0.3">
      <c r="A10" s="5" t="s">
        <v>149</v>
      </c>
      <c r="B10" s="5" t="s">
        <v>104</v>
      </c>
      <c r="C10" s="5">
        <v>182006</v>
      </c>
      <c r="D10" s="5">
        <v>19</v>
      </c>
      <c r="E10" s="5" t="s">
        <v>96</v>
      </c>
      <c r="F10" s="5" t="s">
        <v>52</v>
      </c>
      <c r="G10" s="5" t="s">
        <v>459</v>
      </c>
      <c r="H10" s="9"/>
      <c r="I10" s="9"/>
      <c r="K10" s="9"/>
    </row>
    <row r="11" spans="1:11" x14ac:dyDescent="0.3">
      <c r="A11" s="5" t="s">
        <v>302</v>
      </c>
      <c r="B11" s="5" t="s">
        <v>166</v>
      </c>
      <c r="C11" s="5">
        <v>133001</v>
      </c>
      <c r="D11" s="5">
        <v>15</v>
      </c>
      <c r="E11" s="5" t="s">
        <v>96</v>
      </c>
      <c r="F11" s="5" t="s">
        <v>52</v>
      </c>
      <c r="G11" s="5" t="s">
        <v>459</v>
      </c>
      <c r="H11" s="9"/>
      <c r="I11" s="9"/>
      <c r="K11" s="9"/>
    </row>
    <row r="12" spans="1:11" x14ac:dyDescent="0.3">
      <c r="A12" s="5" t="s">
        <v>257</v>
      </c>
      <c r="B12" s="5" t="s">
        <v>258</v>
      </c>
      <c r="C12" s="5">
        <v>181892</v>
      </c>
      <c r="D12" s="5">
        <v>7</v>
      </c>
      <c r="E12" s="5" t="s">
        <v>96</v>
      </c>
      <c r="F12" s="5" t="s">
        <v>52</v>
      </c>
      <c r="G12" s="5" t="s">
        <v>459</v>
      </c>
      <c r="H12" s="9">
        <f>D12*480</f>
        <v>3360</v>
      </c>
      <c r="I12" s="9"/>
      <c r="K12" s="9"/>
    </row>
    <row r="13" spans="1:11" x14ac:dyDescent="0.3">
      <c r="A13" s="5" t="s">
        <v>231</v>
      </c>
      <c r="B13" s="5" t="s">
        <v>118</v>
      </c>
      <c r="C13" s="5">
        <v>181295</v>
      </c>
      <c r="D13" s="5">
        <v>7</v>
      </c>
      <c r="E13" s="5" t="s">
        <v>96</v>
      </c>
      <c r="F13" s="5" t="s">
        <v>52</v>
      </c>
      <c r="G13" s="5" t="s">
        <v>459</v>
      </c>
      <c r="H13" s="9"/>
      <c r="I13" s="9">
        <f>D13*100</f>
        <v>700</v>
      </c>
      <c r="K13" s="9"/>
    </row>
    <row r="14" spans="1:11" x14ac:dyDescent="0.3">
      <c r="A14" s="5" t="s">
        <v>232</v>
      </c>
      <c r="B14" s="5" t="s">
        <v>118</v>
      </c>
      <c r="C14" s="5">
        <v>181296</v>
      </c>
      <c r="D14" s="5">
        <v>2</v>
      </c>
      <c r="E14" s="5" t="s">
        <v>96</v>
      </c>
      <c r="F14" s="5" t="s">
        <v>52</v>
      </c>
      <c r="G14" s="5" t="s">
        <v>459</v>
      </c>
      <c r="H14" s="9"/>
      <c r="I14" s="9">
        <f t="shared" ref="I14:I15" si="0">D14*100</f>
        <v>200</v>
      </c>
      <c r="K14" s="9"/>
    </row>
    <row r="15" spans="1:11" x14ac:dyDescent="0.3">
      <c r="A15" s="5" t="s">
        <v>117</v>
      </c>
      <c r="B15" s="5" t="s">
        <v>118</v>
      </c>
      <c r="C15" s="5">
        <v>181151</v>
      </c>
      <c r="D15" s="5">
        <v>4</v>
      </c>
      <c r="E15" s="5" t="s">
        <v>96</v>
      </c>
      <c r="F15" s="5" t="s">
        <v>52</v>
      </c>
      <c r="G15" s="5" t="s">
        <v>459</v>
      </c>
      <c r="H15" s="9"/>
      <c r="I15" s="9">
        <f t="shared" si="0"/>
        <v>400</v>
      </c>
      <c r="K15" s="9"/>
    </row>
    <row r="16" spans="1:11" x14ac:dyDescent="0.3">
      <c r="A16" s="5" t="s">
        <v>120</v>
      </c>
      <c r="B16" s="5" t="s">
        <v>121</v>
      </c>
      <c r="C16" s="5">
        <v>181319</v>
      </c>
      <c r="D16" s="5">
        <v>7</v>
      </c>
      <c r="E16" s="5" t="s">
        <v>96</v>
      </c>
      <c r="F16" s="5" t="s">
        <v>52</v>
      </c>
      <c r="G16" s="5" t="s">
        <v>459</v>
      </c>
      <c r="H16" s="9"/>
      <c r="I16" s="9">
        <f>D16*75</f>
        <v>525</v>
      </c>
      <c r="K16" s="9"/>
    </row>
    <row r="17" spans="1:13" x14ac:dyDescent="0.3">
      <c r="A17" s="5" t="s">
        <v>379</v>
      </c>
      <c r="B17" s="5" t="s">
        <v>118</v>
      </c>
      <c r="C17" s="5">
        <v>181352</v>
      </c>
      <c r="D17" s="5">
        <v>1</v>
      </c>
      <c r="E17" s="5" t="s">
        <v>96</v>
      </c>
      <c r="F17" s="5" t="s">
        <v>52</v>
      </c>
      <c r="G17" s="5" t="s">
        <v>459</v>
      </c>
      <c r="H17" s="9"/>
      <c r="I17" s="9">
        <f>D17*100</f>
        <v>100</v>
      </c>
      <c r="K17" s="9"/>
    </row>
    <row r="18" spans="1:13" x14ac:dyDescent="0.3">
      <c r="A18" s="5" t="s">
        <v>122</v>
      </c>
      <c r="B18" s="5" t="s">
        <v>121</v>
      </c>
      <c r="C18" s="5">
        <v>181315</v>
      </c>
      <c r="D18" s="5">
        <v>8</v>
      </c>
      <c r="E18" s="5" t="s">
        <v>96</v>
      </c>
      <c r="F18" s="5" t="s">
        <v>52</v>
      </c>
      <c r="G18" s="5" t="s">
        <v>459</v>
      </c>
      <c r="H18" s="9"/>
      <c r="I18" s="9">
        <f>D18*75</f>
        <v>600</v>
      </c>
      <c r="K18" s="9"/>
    </row>
    <row r="19" spans="1:13" x14ac:dyDescent="0.3">
      <c r="A19" s="5" t="s">
        <v>282</v>
      </c>
      <c r="B19" s="5" t="s">
        <v>121</v>
      </c>
      <c r="C19" s="5">
        <v>181337</v>
      </c>
      <c r="D19" s="5">
        <v>1</v>
      </c>
      <c r="E19" s="5" t="s">
        <v>96</v>
      </c>
      <c r="F19" s="5" t="s">
        <v>52</v>
      </c>
      <c r="G19" s="5" t="s">
        <v>459</v>
      </c>
      <c r="H19" s="9"/>
      <c r="I19" s="9">
        <f t="shared" ref="I19:I24" si="1">D19*75</f>
        <v>75</v>
      </c>
      <c r="K19" s="9"/>
    </row>
    <row r="20" spans="1:13" x14ac:dyDescent="0.3">
      <c r="A20" s="5" t="s">
        <v>125</v>
      </c>
      <c r="B20" s="5" t="s">
        <v>121</v>
      </c>
      <c r="C20" s="5">
        <v>181323</v>
      </c>
      <c r="D20" s="5">
        <v>4</v>
      </c>
      <c r="E20" s="5" t="s">
        <v>96</v>
      </c>
      <c r="F20" s="5" t="s">
        <v>52</v>
      </c>
      <c r="G20" s="5" t="s">
        <v>459</v>
      </c>
      <c r="H20" s="9"/>
      <c r="I20" s="9">
        <f t="shared" si="1"/>
        <v>300</v>
      </c>
      <c r="K20" s="9"/>
    </row>
    <row r="21" spans="1:13" x14ac:dyDescent="0.3">
      <c r="A21" s="5" t="s">
        <v>152</v>
      </c>
      <c r="B21" s="5" t="s">
        <v>121</v>
      </c>
      <c r="C21" s="5">
        <v>181324</v>
      </c>
      <c r="D21" s="5">
        <v>4</v>
      </c>
      <c r="E21" s="5" t="s">
        <v>96</v>
      </c>
      <c r="F21" s="5" t="s">
        <v>52</v>
      </c>
      <c r="G21" s="5" t="s">
        <v>459</v>
      </c>
      <c r="H21" s="9"/>
      <c r="I21" s="9">
        <f t="shared" si="1"/>
        <v>300</v>
      </c>
      <c r="K21" s="9"/>
    </row>
    <row r="22" spans="1:13" x14ac:dyDescent="0.3">
      <c r="A22" s="5" t="s">
        <v>128</v>
      </c>
      <c r="B22" s="5" t="s">
        <v>121</v>
      </c>
      <c r="C22" s="5">
        <v>181321</v>
      </c>
      <c r="D22" s="5">
        <v>3</v>
      </c>
      <c r="E22" s="5" t="s">
        <v>96</v>
      </c>
      <c r="F22" s="5" t="s">
        <v>52</v>
      </c>
      <c r="G22" s="5" t="s">
        <v>459</v>
      </c>
      <c r="H22" s="9"/>
      <c r="I22" s="9">
        <f t="shared" si="1"/>
        <v>225</v>
      </c>
      <c r="K22" s="9"/>
    </row>
    <row r="23" spans="1:13" x14ac:dyDescent="0.3">
      <c r="A23" s="5" t="s">
        <v>130</v>
      </c>
      <c r="B23" s="5" t="s">
        <v>121</v>
      </c>
      <c r="C23" s="5">
        <v>181314</v>
      </c>
      <c r="D23" s="5">
        <v>5</v>
      </c>
      <c r="E23" s="5" t="s">
        <v>96</v>
      </c>
      <c r="F23" s="5" t="s">
        <v>52</v>
      </c>
      <c r="G23" s="5" t="s">
        <v>459</v>
      </c>
      <c r="H23" s="9"/>
      <c r="I23" s="9">
        <f t="shared" si="1"/>
        <v>375</v>
      </c>
      <c r="K23" s="9"/>
    </row>
    <row r="24" spans="1:13" x14ac:dyDescent="0.3">
      <c r="A24" s="5" t="s">
        <v>131</v>
      </c>
      <c r="B24" s="5" t="s">
        <v>121</v>
      </c>
      <c r="C24" s="5">
        <v>181317</v>
      </c>
      <c r="D24" s="5">
        <v>4</v>
      </c>
      <c r="E24" s="5" t="s">
        <v>96</v>
      </c>
      <c r="F24" s="5" t="s">
        <v>52</v>
      </c>
      <c r="G24" s="5" t="s">
        <v>459</v>
      </c>
      <c r="H24" s="9"/>
      <c r="I24" s="9">
        <f t="shared" si="1"/>
        <v>300</v>
      </c>
      <c r="K24" s="9"/>
    </row>
    <row r="25" spans="1:13" x14ac:dyDescent="0.3">
      <c r="A25" s="5" t="s">
        <v>137</v>
      </c>
      <c r="B25" s="5" t="s">
        <v>138</v>
      </c>
      <c r="C25" s="5">
        <v>255144</v>
      </c>
      <c r="D25" s="5">
        <v>3</v>
      </c>
      <c r="E25" s="5" t="s">
        <v>96</v>
      </c>
      <c r="F25" s="5" t="s">
        <v>52</v>
      </c>
      <c r="G25" s="5" t="s">
        <v>459</v>
      </c>
      <c r="H25" s="9"/>
      <c r="I25" s="9"/>
      <c r="K25" s="9"/>
    </row>
    <row r="26" spans="1:13" x14ac:dyDescent="0.3">
      <c r="A26" s="5" t="s">
        <v>460</v>
      </c>
      <c r="B26" s="5" t="s">
        <v>160</v>
      </c>
      <c r="C26" s="5">
        <v>100648</v>
      </c>
      <c r="D26" s="5">
        <v>2</v>
      </c>
      <c r="E26" s="5" t="s">
        <v>96</v>
      </c>
      <c r="F26" s="5" t="s">
        <v>52</v>
      </c>
      <c r="G26" s="5" t="s">
        <v>459</v>
      </c>
      <c r="H26" s="9"/>
      <c r="I26" s="9"/>
      <c r="K26" s="9"/>
    </row>
    <row r="27" spans="1:13" x14ac:dyDescent="0.3">
      <c r="A27" s="10" t="s">
        <v>237</v>
      </c>
      <c r="B27" s="10"/>
      <c r="C27" s="10"/>
      <c r="D27" s="10">
        <f>SUM(D3:D26)</f>
        <v>122</v>
      </c>
      <c r="H27" s="15">
        <f>SUM(H12:H26)</f>
        <v>3360</v>
      </c>
      <c r="I27" s="15">
        <f>SUM(I13:I26)</f>
        <v>4100</v>
      </c>
      <c r="K27" s="9"/>
    </row>
    <row r="28" spans="1:13" x14ac:dyDescent="0.3">
      <c r="I28" s="9"/>
      <c r="J28" s="9"/>
      <c r="K28" s="9"/>
    </row>
    <row r="29" spans="1:13" x14ac:dyDescent="0.3">
      <c r="A29" s="10" t="s">
        <v>170</v>
      </c>
      <c r="B29" s="10"/>
      <c r="C29" s="10"/>
      <c r="D29" s="10"/>
      <c r="E29" s="10"/>
      <c r="F29" s="10"/>
      <c r="G29" s="10"/>
      <c r="H29" s="10"/>
      <c r="I29" s="10"/>
      <c r="J29" s="10"/>
      <c r="K29" s="10"/>
      <c r="L29" s="10"/>
      <c r="M29" s="2"/>
    </row>
    <row r="30" spans="1:13" x14ac:dyDescent="0.3">
      <c r="A30" s="10" t="s">
        <v>171</v>
      </c>
      <c r="B30" s="10" t="s">
        <v>85</v>
      </c>
      <c r="C30" s="10" t="s">
        <v>172</v>
      </c>
      <c r="E30" s="10" t="s">
        <v>173</v>
      </c>
      <c r="F30" s="10" t="s">
        <v>174</v>
      </c>
      <c r="G30" s="11" t="s">
        <v>175</v>
      </c>
      <c r="H30" s="11" t="s">
        <v>176</v>
      </c>
      <c r="J30" s="10"/>
      <c r="K30" s="10"/>
      <c r="L30" s="10"/>
      <c r="M30" s="2"/>
    </row>
    <row r="31" spans="1:13" x14ac:dyDescent="0.3">
      <c r="A31" s="5" t="s">
        <v>461</v>
      </c>
      <c r="B31" s="5" t="s">
        <v>346</v>
      </c>
      <c r="C31" s="18">
        <v>6198020100859</v>
      </c>
      <c r="D31" s="5" t="s">
        <v>180</v>
      </c>
      <c r="E31" s="5">
        <v>105334</v>
      </c>
      <c r="F31" s="5" t="s">
        <v>51</v>
      </c>
      <c r="G31" s="17">
        <v>43724</v>
      </c>
      <c r="H31" s="17">
        <v>45550</v>
      </c>
    </row>
  </sheetData>
  <pageMargins left="0.7" right="0.7" top="0.75" bottom="0.75" header="0.3" footer="0.3"/>
  <ignoredErrors>
    <ignoredError sqref="I16"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16"/>
  <sheetViews>
    <sheetView workbookViewId="0">
      <selection activeCell="J4" sqref="J4"/>
    </sheetView>
  </sheetViews>
  <sheetFormatPr defaultRowHeight="14.4" x14ac:dyDescent="0.3"/>
  <cols>
    <col min="1" max="1" width="48" style="5" bestFit="1" customWidth="1"/>
    <col min="2" max="2" width="25.88671875" style="5" bestFit="1" customWidth="1"/>
    <col min="3" max="3" width="11.88671875" style="5" bestFit="1" customWidth="1"/>
    <col min="4" max="4" width="5.109375" style="5" bestFit="1" customWidth="1"/>
    <col min="5" max="6" width="24.5546875" style="5" bestFit="1" customWidth="1"/>
    <col min="7" max="7" width="27" style="5" bestFit="1" customWidth="1"/>
    <col min="8" max="8" width="16.109375" style="5" bestFit="1" customWidth="1"/>
    <col min="9" max="10" width="15.44140625" style="5" bestFit="1" customWidth="1"/>
    <col min="11" max="19" width="9.109375" style="5"/>
  </cols>
  <sheetData>
    <row r="1" spans="1:11" x14ac:dyDescent="0.3">
      <c r="A1" s="10" t="s">
        <v>84</v>
      </c>
      <c r="B1" s="10"/>
      <c r="C1" s="10"/>
      <c r="D1" s="10"/>
      <c r="E1" s="10"/>
      <c r="F1" s="10"/>
      <c r="G1" s="10"/>
      <c r="H1" s="10"/>
      <c r="I1" s="10"/>
      <c r="J1" s="10"/>
      <c r="K1" s="10"/>
    </row>
    <row r="2" spans="1:11" x14ac:dyDescent="0.3">
      <c r="A2" s="10" t="s">
        <v>85</v>
      </c>
      <c r="B2" s="10" t="s">
        <v>86</v>
      </c>
      <c r="C2" s="10" t="s">
        <v>87</v>
      </c>
      <c r="D2" s="10" t="s">
        <v>88</v>
      </c>
      <c r="E2" s="10" t="s">
        <v>89</v>
      </c>
      <c r="F2" s="10" t="s">
        <v>90</v>
      </c>
      <c r="G2" s="10" t="s">
        <v>91</v>
      </c>
      <c r="H2" s="10" t="s">
        <v>92</v>
      </c>
      <c r="I2" s="10" t="s">
        <v>93</v>
      </c>
      <c r="K2" s="10"/>
    </row>
    <row r="3" spans="1:11" x14ac:dyDescent="0.3">
      <c r="A3" s="5" t="s">
        <v>145</v>
      </c>
      <c r="B3" s="5" t="s">
        <v>146</v>
      </c>
      <c r="C3" s="5">
        <v>403458</v>
      </c>
      <c r="D3" s="5">
        <v>2</v>
      </c>
      <c r="E3" s="5" t="s">
        <v>462</v>
      </c>
      <c r="F3" s="5" t="s">
        <v>462</v>
      </c>
      <c r="G3" s="5" t="s">
        <v>463</v>
      </c>
      <c r="H3" s="9"/>
      <c r="I3" s="9"/>
    </row>
    <row r="4" spans="1:11" x14ac:dyDescent="0.3">
      <c r="A4" s="5" t="s">
        <v>243</v>
      </c>
      <c r="B4" s="5" t="s">
        <v>118</v>
      </c>
      <c r="C4" s="5">
        <v>472598</v>
      </c>
      <c r="D4" s="5">
        <v>2</v>
      </c>
      <c r="E4" s="5" t="s">
        <v>462</v>
      </c>
      <c r="F4" s="5" t="s">
        <v>462</v>
      </c>
      <c r="G4" s="5" t="s">
        <v>463</v>
      </c>
      <c r="H4" s="9"/>
      <c r="I4" s="9"/>
    </row>
    <row r="5" spans="1:11" x14ac:dyDescent="0.3">
      <c r="A5" s="5" t="s">
        <v>392</v>
      </c>
      <c r="B5" s="5" t="s">
        <v>262</v>
      </c>
      <c r="C5" s="5">
        <v>133000</v>
      </c>
      <c r="D5" s="5">
        <v>17</v>
      </c>
      <c r="E5" s="5" t="s">
        <v>462</v>
      </c>
      <c r="F5" s="5" t="s">
        <v>462</v>
      </c>
      <c r="G5" s="5" t="s">
        <v>463</v>
      </c>
      <c r="H5" s="9"/>
      <c r="I5" s="9"/>
    </row>
    <row r="6" spans="1:11" x14ac:dyDescent="0.3">
      <c r="A6" s="5" t="s">
        <v>464</v>
      </c>
      <c r="B6" s="5" t="s">
        <v>258</v>
      </c>
      <c r="C6" s="5">
        <v>181897</v>
      </c>
      <c r="D6" s="5">
        <v>10</v>
      </c>
      <c r="E6" s="5" t="s">
        <v>462</v>
      </c>
      <c r="F6" s="5" t="s">
        <v>462</v>
      </c>
      <c r="G6" s="5" t="s">
        <v>463</v>
      </c>
      <c r="H6" s="9">
        <f>D6*480</f>
        <v>4800</v>
      </c>
      <c r="I6" s="9"/>
    </row>
    <row r="7" spans="1:11" x14ac:dyDescent="0.3">
      <c r="A7" s="5" t="s">
        <v>119</v>
      </c>
      <c r="B7" s="5" t="s">
        <v>118</v>
      </c>
      <c r="C7" s="5">
        <v>181328</v>
      </c>
      <c r="D7" s="5">
        <v>1</v>
      </c>
      <c r="E7" s="5" t="s">
        <v>462</v>
      </c>
      <c r="F7" s="5" t="s">
        <v>462</v>
      </c>
      <c r="G7" s="5" t="s">
        <v>463</v>
      </c>
      <c r="H7" s="9"/>
      <c r="I7" s="9">
        <f>D7*100</f>
        <v>100</v>
      </c>
    </row>
    <row r="8" spans="1:11" x14ac:dyDescent="0.3">
      <c r="A8" s="5" t="s">
        <v>153</v>
      </c>
      <c r="B8" s="5" t="s">
        <v>121</v>
      </c>
      <c r="C8" s="5">
        <v>181336</v>
      </c>
      <c r="D8" s="5">
        <v>2</v>
      </c>
      <c r="E8" s="5" t="s">
        <v>462</v>
      </c>
      <c r="F8" s="5" t="s">
        <v>462</v>
      </c>
      <c r="G8" s="5" t="s">
        <v>463</v>
      </c>
      <c r="H8" s="9"/>
      <c r="I8" s="9">
        <f>D8*75</f>
        <v>150</v>
      </c>
    </row>
    <row r="9" spans="1:11" x14ac:dyDescent="0.3">
      <c r="A9" s="5" t="s">
        <v>129</v>
      </c>
      <c r="B9" s="5" t="s">
        <v>121</v>
      </c>
      <c r="C9" s="5">
        <v>181318</v>
      </c>
      <c r="D9" s="5">
        <v>1</v>
      </c>
      <c r="E9" s="5" t="s">
        <v>462</v>
      </c>
      <c r="F9" s="5" t="s">
        <v>462</v>
      </c>
      <c r="G9" s="5" t="s">
        <v>463</v>
      </c>
      <c r="H9" s="9"/>
      <c r="I9" s="9">
        <f t="shared" ref="I9:I10" si="0">D9*75</f>
        <v>75</v>
      </c>
    </row>
    <row r="10" spans="1:11" x14ac:dyDescent="0.3">
      <c r="A10" s="5" t="s">
        <v>131</v>
      </c>
      <c r="B10" s="5" t="s">
        <v>121</v>
      </c>
      <c r="C10" s="5">
        <v>181317</v>
      </c>
      <c r="D10" s="5">
        <v>1</v>
      </c>
      <c r="E10" s="5" t="s">
        <v>462</v>
      </c>
      <c r="F10" s="5" t="s">
        <v>462</v>
      </c>
      <c r="G10" s="5" t="s">
        <v>463</v>
      </c>
      <c r="H10" s="9"/>
      <c r="I10" s="9">
        <f t="shared" si="0"/>
        <v>75</v>
      </c>
    </row>
    <row r="11" spans="1:11" x14ac:dyDescent="0.3">
      <c r="A11" s="10" t="s">
        <v>465</v>
      </c>
      <c r="B11" s="10"/>
      <c r="C11" s="10"/>
      <c r="D11" s="10">
        <f>SUM(D3:D10)</f>
        <v>36</v>
      </c>
      <c r="H11" s="15">
        <f>SUM(H6:H10)</f>
        <v>4800</v>
      </c>
      <c r="I11" s="15">
        <f>SUM(I7:I10)</f>
        <v>400</v>
      </c>
    </row>
    <row r="12" spans="1:11" x14ac:dyDescent="0.3">
      <c r="I12" s="9"/>
      <c r="J12" s="9"/>
    </row>
    <row r="14" spans="1:11" x14ac:dyDescent="0.3">
      <c r="A14" s="10" t="s">
        <v>170</v>
      </c>
      <c r="B14" s="10"/>
      <c r="C14" s="10"/>
      <c r="D14" s="10"/>
      <c r="E14" s="10"/>
      <c r="F14" s="10"/>
      <c r="G14" s="10"/>
      <c r="H14" s="10"/>
      <c r="I14" s="10"/>
    </row>
    <row r="15" spans="1:11" x14ac:dyDescent="0.3">
      <c r="A15" s="10" t="s">
        <v>171</v>
      </c>
      <c r="B15" s="10" t="s">
        <v>85</v>
      </c>
      <c r="C15" s="10" t="s">
        <v>172</v>
      </c>
      <c r="E15" s="10" t="s">
        <v>173</v>
      </c>
      <c r="F15" s="10" t="s">
        <v>174</v>
      </c>
      <c r="G15" s="11" t="s">
        <v>175</v>
      </c>
      <c r="H15" s="11" t="s">
        <v>176</v>
      </c>
    </row>
    <row r="16" spans="1:11" x14ac:dyDescent="0.3">
      <c r="A16" s="5" t="s">
        <v>466</v>
      </c>
      <c r="B16" s="5" t="s">
        <v>467</v>
      </c>
      <c r="C16" s="5">
        <v>64101502</v>
      </c>
      <c r="D16" s="5" t="s">
        <v>180</v>
      </c>
      <c r="E16" s="5">
        <v>107896</v>
      </c>
      <c r="F16" s="5" t="s">
        <v>55</v>
      </c>
      <c r="G16" s="17">
        <v>44097</v>
      </c>
      <c r="H16" s="17">
        <v>45922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14"/>
  <sheetViews>
    <sheetView workbookViewId="0">
      <selection activeCell="J7" sqref="J7"/>
    </sheetView>
  </sheetViews>
  <sheetFormatPr defaultRowHeight="14.4" x14ac:dyDescent="0.3"/>
  <cols>
    <col min="1" max="1" width="52.44140625" style="5" bestFit="1" customWidth="1"/>
    <col min="2" max="2" width="16.44140625" style="5" bestFit="1" customWidth="1"/>
    <col min="3" max="3" width="12" style="5" bestFit="1" customWidth="1"/>
    <col min="4" max="4" width="5.109375" style="5" bestFit="1" customWidth="1"/>
    <col min="5" max="5" width="30.6640625" style="5" bestFit="1" customWidth="1"/>
    <col min="6" max="6" width="12.88671875" style="5" bestFit="1" customWidth="1"/>
    <col min="7" max="7" width="24.33203125" style="5" bestFit="1" customWidth="1"/>
    <col min="8" max="8" width="16.109375" style="5" bestFit="1" customWidth="1"/>
    <col min="9" max="10" width="15.44140625" style="5" bestFit="1" customWidth="1"/>
    <col min="11" max="11" width="9.109375" style="5"/>
  </cols>
  <sheetData>
    <row r="1" spans="1:12" x14ac:dyDescent="0.3">
      <c r="A1" s="10" t="s">
        <v>84</v>
      </c>
      <c r="B1" s="10"/>
      <c r="C1" s="10"/>
      <c r="D1" s="10"/>
      <c r="E1" s="10"/>
      <c r="F1" s="10"/>
      <c r="G1" s="10"/>
      <c r="H1" s="10"/>
      <c r="I1" s="10"/>
      <c r="J1" s="10"/>
      <c r="K1" s="10"/>
      <c r="L1" s="2"/>
    </row>
    <row r="2" spans="1:12" x14ac:dyDescent="0.3">
      <c r="A2" s="10" t="s">
        <v>85</v>
      </c>
      <c r="B2" s="10" t="s">
        <v>86</v>
      </c>
      <c r="C2" s="10" t="s">
        <v>87</v>
      </c>
      <c r="D2" s="10" t="s">
        <v>88</v>
      </c>
      <c r="E2" s="10" t="s">
        <v>89</v>
      </c>
      <c r="F2" s="10" t="s">
        <v>90</v>
      </c>
      <c r="G2" s="10" t="s">
        <v>91</v>
      </c>
      <c r="H2" s="10" t="s">
        <v>92</v>
      </c>
      <c r="I2" s="10" t="s">
        <v>93</v>
      </c>
      <c r="K2" s="10"/>
      <c r="L2" s="2"/>
    </row>
    <row r="3" spans="1:12" x14ac:dyDescent="0.3">
      <c r="A3" s="5" t="s">
        <v>94</v>
      </c>
      <c r="B3" s="5" t="s">
        <v>95</v>
      </c>
      <c r="C3" s="5">
        <v>100815</v>
      </c>
      <c r="D3" s="5">
        <v>1</v>
      </c>
      <c r="E3" s="5" t="s">
        <v>96</v>
      </c>
      <c r="F3" s="5" t="s">
        <v>468</v>
      </c>
      <c r="G3" s="5" t="s">
        <v>469</v>
      </c>
      <c r="H3" s="9"/>
      <c r="I3" s="9"/>
    </row>
    <row r="4" spans="1:12" x14ac:dyDescent="0.3">
      <c r="A4" s="5" t="s">
        <v>99</v>
      </c>
      <c r="B4" s="5" t="s">
        <v>100</v>
      </c>
      <c r="C4" s="5">
        <v>472340</v>
      </c>
      <c r="D4" s="5">
        <v>46</v>
      </c>
      <c r="E4" s="5" t="s">
        <v>96</v>
      </c>
      <c r="F4" s="5" t="s">
        <v>468</v>
      </c>
      <c r="G4" s="5" t="s">
        <v>469</v>
      </c>
      <c r="H4" s="9"/>
      <c r="I4" s="9"/>
    </row>
    <row r="5" spans="1:12" x14ac:dyDescent="0.3">
      <c r="A5" s="5" t="s">
        <v>101</v>
      </c>
      <c r="B5" s="5" t="s">
        <v>100</v>
      </c>
      <c r="C5" s="5">
        <v>472341</v>
      </c>
      <c r="D5" s="5">
        <v>30</v>
      </c>
      <c r="E5" s="5" t="s">
        <v>96</v>
      </c>
      <c r="F5" s="5" t="s">
        <v>468</v>
      </c>
      <c r="G5" s="5" t="s">
        <v>469</v>
      </c>
      <c r="H5" s="9"/>
      <c r="I5" s="9"/>
    </row>
    <row r="6" spans="1:12" x14ac:dyDescent="0.3">
      <c r="A6" s="5" t="s">
        <v>214</v>
      </c>
      <c r="B6" s="5" t="s">
        <v>146</v>
      </c>
      <c r="C6" s="5">
        <v>403457</v>
      </c>
      <c r="D6" s="5">
        <v>1</v>
      </c>
      <c r="E6" s="5" t="s">
        <v>96</v>
      </c>
      <c r="F6" s="5" t="s">
        <v>468</v>
      </c>
      <c r="G6" s="5" t="s">
        <v>469</v>
      </c>
      <c r="H6" s="9"/>
      <c r="I6" s="9"/>
    </row>
    <row r="7" spans="1:12" x14ac:dyDescent="0.3">
      <c r="A7" s="5" t="s">
        <v>142</v>
      </c>
      <c r="B7" s="5" t="s">
        <v>143</v>
      </c>
      <c r="C7" s="5">
        <v>100799</v>
      </c>
      <c r="D7" s="5">
        <v>1</v>
      </c>
      <c r="E7" s="5" t="s">
        <v>96</v>
      </c>
      <c r="F7" s="5" t="s">
        <v>468</v>
      </c>
      <c r="G7" s="5" t="s">
        <v>469</v>
      </c>
      <c r="H7" s="9"/>
      <c r="I7" s="9"/>
    </row>
    <row r="8" spans="1:12" x14ac:dyDescent="0.3">
      <c r="A8" s="5" t="s">
        <v>103</v>
      </c>
      <c r="B8" s="5" t="s">
        <v>104</v>
      </c>
      <c r="C8" s="5">
        <v>471391</v>
      </c>
      <c r="D8" s="5">
        <v>50</v>
      </c>
      <c r="E8" s="5" t="s">
        <v>96</v>
      </c>
      <c r="F8" s="5" t="s">
        <v>468</v>
      </c>
      <c r="G8" s="5" t="s">
        <v>469</v>
      </c>
      <c r="H8" s="9">
        <f>D8*125</f>
        <v>6250</v>
      </c>
      <c r="I8" s="9"/>
    </row>
    <row r="9" spans="1:12" x14ac:dyDescent="0.3">
      <c r="A9" s="5" t="s">
        <v>145</v>
      </c>
      <c r="B9" s="5" t="s">
        <v>146</v>
      </c>
      <c r="C9" s="5">
        <v>403458</v>
      </c>
      <c r="D9" s="5">
        <v>1</v>
      </c>
      <c r="E9" s="5" t="s">
        <v>96</v>
      </c>
      <c r="F9" s="5" t="s">
        <v>468</v>
      </c>
      <c r="G9" s="5" t="s">
        <v>469</v>
      </c>
      <c r="H9" s="9"/>
      <c r="I9" s="9"/>
    </row>
    <row r="10" spans="1:12" x14ac:dyDescent="0.3">
      <c r="A10" s="10" t="s">
        <v>237</v>
      </c>
      <c r="B10" s="10"/>
      <c r="C10" s="10"/>
      <c r="D10" s="10">
        <f>SUM(D3:D9)</f>
        <v>130</v>
      </c>
      <c r="H10" s="15">
        <f>SUM(H8:H9)</f>
        <v>6250</v>
      </c>
      <c r="I10" s="9"/>
    </row>
    <row r="11" spans="1:12" x14ac:dyDescent="0.3">
      <c r="I11" s="9"/>
      <c r="J11" s="9"/>
    </row>
    <row r="12" spans="1:12" x14ac:dyDescent="0.3">
      <c r="A12" s="10" t="s">
        <v>170</v>
      </c>
      <c r="B12" s="10"/>
      <c r="C12" s="10"/>
      <c r="D12" s="10"/>
      <c r="E12" s="10"/>
      <c r="F12" s="10"/>
      <c r="G12" s="10"/>
      <c r="H12" s="10"/>
      <c r="I12" s="10"/>
      <c r="J12" s="10"/>
    </row>
    <row r="13" spans="1:12" x14ac:dyDescent="0.3">
      <c r="A13" s="10" t="s">
        <v>171</v>
      </c>
      <c r="B13" s="10" t="s">
        <v>85</v>
      </c>
      <c r="C13" s="10" t="s">
        <v>172</v>
      </c>
      <c r="E13" s="10" t="s">
        <v>173</v>
      </c>
      <c r="F13" s="10" t="s">
        <v>174</v>
      </c>
      <c r="G13" s="11" t="s">
        <v>175</v>
      </c>
      <c r="H13" s="11" t="s">
        <v>176</v>
      </c>
      <c r="J13" s="10"/>
    </row>
    <row r="14" spans="1:12" x14ac:dyDescent="0.3">
      <c r="A14" s="5" t="s">
        <v>470</v>
      </c>
      <c r="B14" s="5" t="s">
        <v>471</v>
      </c>
      <c r="C14" s="18">
        <v>20002169782</v>
      </c>
      <c r="D14" s="5" t="s">
        <v>180</v>
      </c>
      <c r="E14" s="19">
        <v>105334</v>
      </c>
      <c r="F14" s="5" t="s">
        <v>58</v>
      </c>
      <c r="G14" s="17">
        <v>44173</v>
      </c>
      <c r="H14" s="17">
        <v>45998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12"/>
  <sheetViews>
    <sheetView workbookViewId="0">
      <selection activeCell="G21" sqref="G21"/>
    </sheetView>
  </sheetViews>
  <sheetFormatPr defaultRowHeight="14.4" x14ac:dyDescent="0.3"/>
  <cols>
    <col min="1" max="1" width="48" style="5" bestFit="1" customWidth="1"/>
    <col min="2" max="2" width="12.44140625" style="5" bestFit="1" customWidth="1"/>
    <col min="3" max="3" width="15.33203125" style="5" bestFit="1" customWidth="1"/>
    <col min="4" max="4" width="5.109375" style="5" bestFit="1" customWidth="1"/>
    <col min="5" max="5" width="30.6640625" style="5" bestFit="1" customWidth="1"/>
    <col min="6" max="6" width="14.5546875" style="5" bestFit="1" customWidth="1"/>
    <col min="7" max="7" width="24.6640625" style="5" bestFit="1" customWidth="1"/>
    <col min="8" max="8" width="16.109375" style="5" bestFit="1" customWidth="1"/>
    <col min="9" max="10" width="15.44140625" style="5" bestFit="1" customWidth="1"/>
    <col min="11" max="12" width="9.109375" style="5"/>
  </cols>
  <sheetData>
    <row r="1" spans="1:13" x14ac:dyDescent="0.3">
      <c r="A1" s="10" t="s">
        <v>84</v>
      </c>
      <c r="B1" s="10"/>
      <c r="C1" s="10"/>
      <c r="D1" s="10"/>
      <c r="E1" s="10"/>
      <c r="F1" s="10"/>
      <c r="G1" s="10"/>
      <c r="H1" s="10"/>
      <c r="I1" s="10"/>
      <c r="J1" s="10"/>
      <c r="K1" s="10"/>
      <c r="L1" s="10"/>
      <c r="M1" s="2"/>
    </row>
    <row r="2" spans="1:13" x14ac:dyDescent="0.3">
      <c r="A2" s="10" t="s">
        <v>85</v>
      </c>
      <c r="B2" s="10" t="s">
        <v>86</v>
      </c>
      <c r="C2" s="10" t="s">
        <v>87</v>
      </c>
      <c r="D2" s="10" t="s">
        <v>88</v>
      </c>
      <c r="E2" s="10" t="s">
        <v>89</v>
      </c>
      <c r="F2" s="10" t="s">
        <v>90</v>
      </c>
      <c r="G2" s="10" t="s">
        <v>91</v>
      </c>
      <c r="H2" s="10" t="s">
        <v>92</v>
      </c>
      <c r="I2" s="10" t="s">
        <v>93</v>
      </c>
      <c r="K2" s="10"/>
      <c r="L2" s="10"/>
      <c r="M2" s="2"/>
    </row>
    <row r="3" spans="1:13" x14ac:dyDescent="0.3">
      <c r="A3" s="5" t="s">
        <v>99</v>
      </c>
      <c r="B3" s="5" t="s">
        <v>100</v>
      </c>
      <c r="C3" s="5">
        <v>472340</v>
      </c>
      <c r="D3" s="5">
        <v>50</v>
      </c>
      <c r="E3" s="5" t="s">
        <v>96</v>
      </c>
      <c r="F3" s="5" t="s">
        <v>61</v>
      </c>
      <c r="G3" s="5" t="s">
        <v>472</v>
      </c>
      <c r="H3" s="9"/>
      <c r="I3" s="9"/>
    </row>
    <row r="4" spans="1:13" x14ac:dyDescent="0.3">
      <c r="A4" s="5" t="s">
        <v>101</v>
      </c>
      <c r="B4" s="5" t="s">
        <v>100</v>
      </c>
      <c r="C4" s="5">
        <v>472341</v>
      </c>
      <c r="D4" s="5">
        <v>33</v>
      </c>
      <c r="E4" s="5" t="s">
        <v>96</v>
      </c>
      <c r="F4" s="5" t="s">
        <v>61</v>
      </c>
      <c r="G4" s="5" t="s">
        <v>472</v>
      </c>
      <c r="H4" s="9"/>
      <c r="I4" s="9"/>
    </row>
    <row r="5" spans="1:13" x14ac:dyDescent="0.3">
      <c r="A5" s="5" t="s">
        <v>102</v>
      </c>
      <c r="B5" s="5" t="s">
        <v>100</v>
      </c>
      <c r="C5" s="5">
        <v>471400</v>
      </c>
      <c r="D5" s="5">
        <v>5</v>
      </c>
      <c r="E5" s="5" t="s">
        <v>96</v>
      </c>
      <c r="F5" s="5" t="s">
        <v>61</v>
      </c>
      <c r="G5" s="5" t="s">
        <v>472</v>
      </c>
      <c r="H5" s="9">
        <f>D5*125</f>
        <v>625</v>
      </c>
      <c r="I5" s="9"/>
    </row>
    <row r="6" spans="1:13" x14ac:dyDescent="0.3">
      <c r="A6" s="5" t="s">
        <v>103</v>
      </c>
      <c r="B6" s="5" t="s">
        <v>104</v>
      </c>
      <c r="C6" s="5">
        <v>471391</v>
      </c>
      <c r="D6" s="5">
        <v>25</v>
      </c>
      <c r="E6" s="5" t="s">
        <v>96</v>
      </c>
      <c r="F6" s="5" t="s">
        <v>61</v>
      </c>
      <c r="G6" s="5" t="s">
        <v>472</v>
      </c>
      <c r="H6" s="9">
        <f>D6*125</f>
        <v>3125</v>
      </c>
      <c r="I6" s="9"/>
    </row>
    <row r="7" spans="1:13" x14ac:dyDescent="0.3">
      <c r="A7" s="5" t="s">
        <v>473</v>
      </c>
      <c r="B7" s="5" t="s">
        <v>110</v>
      </c>
      <c r="C7" s="5">
        <v>377007</v>
      </c>
      <c r="D7" s="5">
        <v>1</v>
      </c>
      <c r="E7" s="5" t="s">
        <v>96</v>
      </c>
      <c r="F7" s="5" t="s">
        <v>61</v>
      </c>
      <c r="G7" s="5" t="s">
        <v>472</v>
      </c>
      <c r="H7" s="9"/>
      <c r="I7" s="9"/>
    </row>
    <row r="8" spans="1:13" x14ac:dyDescent="0.3">
      <c r="A8" s="10" t="s">
        <v>237</v>
      </c>
      <c r="B8" s="10"/>
      <c r="C8" s="10"/>
      <c r="D8" s="10">
        <f>SUM(D3:D7)</f>
        <v>114</v>
      </c>
      <c r="H8" s="15">
        <f>SUM(H5:H7)</f>
        <v>3750</v>
      </c>
      <c r="I8" s="9"/>
    </row>
    <row r="9" spans="1:13" x14ac:dyDescent="0.3">
      <c r="I9" s="9"/>
      <c r="J9" s="9"/>
    </row>
    <row r="10" spans="1:13" x14ac:dyDescent="0.3">
      <c r="A10" s="10" t="s">
        <v>170</v>
      </c>
      <c r="B10" s="10"/>
      <c r="C10" s="10"/>
      <c r="D10" s="10"/>
      <c r="E10" s="10"/>
      <c r="F10" s="10"/>
      <c r="G10" s="10"/>
      <c r="H10" s="10"/>
      <c r="I10" s="15"/>
      <c r="J10" s="15"/>
    </row>
    <row r="11" spans="1:13" x14ac:dyDescent="0.3">
      <c r="A11" s="10" t="s">
        <v>171</v>
      </c>
      <c r="B11" s="10" t="s">
        <v>85</v>
      </c>
      <c r="C11" s="10" t="s">
        <v>172</v>
      </c>
      <c r="E11" s="10" t="s">
        <v>173</v>
      </c>
      <c r="F11" s="10" t="s">
        <v>174</v>
      </c>
      <c r="G11" s="11" t="s">
        <v>175</v>
      </c>
      <c r="H11" s="11" t="s">
        <v>176</v>
      </c>
      <c r="J11" s="10"/>
    </row>
    <row r="12" spans="1:13" x14ac:dyDescent="0.3">
      <c r="A12" s="5" t="s">
        <v>474</v>
      </c>
      <c r="B12" s="5" t="s">
        <v>471</v>
      </c>
      <c r="C12" s="5">
        <v>20002005943</v>
      </c>
      <c r="D12" s="5" t="s">
        <v>180</v>
      </c>
      <c r="E12" s="19">
        <v>105334</v>
      </c>
      <c r="F12" s="5" t="s">
        <v>60</v>
      </c>
      <c r="G12" s="17">
        <v>44130</v>
      </c>
      <c r="H12" s="17">
        <v>45955</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16"/>
  <sheetViews>
    <sheetView workbookViewId="0">
      <selection activeCell="I3" sqref="I3"/>
    </sheetView>
  </sheetViews>
  <sheetFormatPr defaultRowHeight="14.4" x14ac:dyDescent="0.3"/>
  <cols>
    <col min="1" max="1" width="48" style="5" bestFit="1" customWidth="1"/>
    <col min="2" max="2" width="16.5546875" style="5" bestFit="1" customWidth="1"/>
    <col min="3" max="3" width="19" style="5" bestFit="1" customWidth="1"/>
    <col min="4" max="4" width="5.109375" style="5" bestFit="1" customWidth="1"/>
    <col min="5" max="6" width="16.33203125" style="5" bestFit="1" customWidth="1"/>
    <col min="7" max="7" width="35.5546875" style="5" bestFit="1" customWidth="1"/>
    <col min="8" max="8" width="16.109375" style="5" bestFit="1" customWidth="1"/>
    <col min="9" max="10" width="15.44140625" style="5" bestFit="1" customWidth="1"/>
    <col min="11" max="11" width="9.109375" style="5"/>
  </cols>
  <sheetData>
    <row r="1" spans="1:12" x14ac:dyDescent="0.3">
      <c r="A1" s="10" t="s">
        <v>84</v>
      </c>
      <c r="B1" s="10"/>
      <c r="C1" s="10"/>
      <c r="D1" s="10"/>
      <c r="E1" s="10"/>
      <c r="F1" s="10"/>
      <c r="G1" s="10"/>
      <c r="H1" s="10"/>
      <c r="I1" s="10"/>
      <c r="J1" s="10"/>
      <c r="K1" s="10"/>
      <c r="L1" s="2"/>
    </row>
    <row r="2" spans="1:12" x14ac:dyDescent="0.3">
      <c r="A2" s="10" t="s">
        <v>85</v>
      </c>
      <c r="B2" s="10" t="s">
        <v>86</v>
      </c>
      <c r="C2" s="10" t="s">
        <v>87</v>
      </c>
      <c r="D2" s="10" t="s">
        <v>88</v>
      </c>
      <c r="E2" s="10" t="s">
        <v>89</v>
      </c>
      <c r="F2" s="10" t="s">
        <v>90</v>
      </c>
      <c r="G2" s="10" t="s">
        <v>91</v>
      </c>
      <c r="H2" s="10" t="s">
        <v>92</v>
      </c>
      <c r="I2" s="10" t="s">
        <v>93</v>
      </c>
      <c r="K2" s="10"/>
      <c r="L2" s="2"/>
    </row>
    <row r="3" spans="1:12" x14ac:dyDescent="0.3">
      <c r="A3" s="5" t="s">
        <v>99</v>
      </c>
      <c r="B3" s="5" t="s">
        <v>256</v>
      </c>
      <c r="C3" s="5">
        <v>472340</v>
      </c>
      <c r="D3" s="5">
        <v>41</v>
      </c>
      <c r="E3" s="5" t="s">
        <v>64</v>
      </c>
      <c r="F3" s="5" t="s">
        <v>64</v>
      </c>
      <c r="G3" s="5" t="s">
        <v>475</v>
      </c>
      <c r="H3" s="9"/>
      <c r="I3" s="9"/>
    </row>
    <row r="4" spans="1:12" x14ac:dyDescent="0.3">
      <c r="A4" s="5" t="s">
        <v>101</v>
      </c>
      <c r="B4" s="5" t="s">
        <v>256</v>
      </c>
      <c r="C4" s="5">
        <v>472341</v>
      </c>
      <c r="D4" s="5">
        <v>21</v>
      </c>
      <c r="E4" s="5" t="s">
        <v>64</v>
      </c>
      <c r="F4" s="5" t="s">
        <v>64</v>
      </c>
      <c r="G4" s="5" t="s">
        <v>475</v>
      </c>
      <c r="H4" s="9"/>
      <c r="I4" s="9"/>
    </row>
    <row r="5" spans="1:12" x14ac:dyDescent="0.3">
      <c r="A5" s="5" t="s">
        <v>103</v>
      </c>
      <c r="B5" s="5" t="s">
        <v>166</v>
      </c>
      <c r="C5" s="5">
        <v>471391</v>
      </c>
      <c r="D5" s="5">
        <v>19</v>
      </c>
      <c r="E5" s="5" t="s">
        <v>64</v>
      </c>
      <c r="F5" s="5" t="s">
        <v>64</v>
      </c>
      <c r="G5" s="5" t="s">
        <v>475</v>
      </c>
      <c r="H5" s="9">
        <f>D5*125</f>
        <v>2375</v>
      </c>
      <c r="I5" s="9"/>
    </row>
    <row r="6" spans="1:12" x14ac:dyDescent="0.3">
      <c r="A6" s="5" t="s">
        <v>155</v>
      </c>
      <c r="B6" s="5" t="s">
        <v>156</v>
      </c>
      <c r="C6" s="5">
        <v>471276</v>
      </c>
      <c r="D6" s="5">
        <v>1</v>
      </c>
      <c r="E6" s="5" t="s">
        <v>64</v>
      </c>
      <c r="F6" s="5" t="s">
        <v>64</v>
      </c>
      <c r="G6" s="5" t="s">
        <v>475</v>
      </c>
      <c r="H6" s="9"/>
      <c r="I6" s="9"/>
    </row>
    <row r="7" spans="1:12" x14ac:dyDescent="0.3">
      <c r="A7" s="5" t="s">
        <v>159</v>
      </c>
      <c r="B7" s="5" t="s">
        <v>160</v>
      </c>
      <c r="C7" s="5">
        <v>472868</v>
      </c>
      <c r="D7" s="5">
        <v>21</v>
      </c>
      <c r="E7" s="5" t="s">
        <v>64</v>
      </c>
      <c r="F7" s="5" t="s">
        <v>64</v>
      </c>
      <c r="G7" s="5" t="s">
        <v>475</v>
      </c>
      <c r="H7" s="9"/>
      <c r="I7" s="9">
        <f>D7*120</f>
        <v>2520</v>
      </c>
    </row>
    <row r="8" spans="1:12" x14ac:dyDescent="0.3">
      <c r="A8" s="5" t="s">
        <v>318</v>
      </c>
      <c r="B8" s="5" t="s">
        <v>284</v>
      </c>
      <c r="C8" s="5">
        <v>100652</v>
      </c>
      <c r="D8" s="5">
        <v>2</v>
      </c>
      <c r="E8" s="5" t="s">
        <v>64</v>
      </c>
      <c r="F8" s="5" t="s">
        <v>64</v>
      </c>
      <c r="G8" s="5" t="s">
        <v>475</v>
      </c>
      <c r="H8" s="9"/>
      <c r="I8" s="9">
        <f>D8*80</f>
        <v>160</v>
      </c>
    </row>
    <row r="9" spans="1:12" x14ac:dyDescent="0.3">
      <c r="A9" s="5" t="s">
        <v>476</v>
      </c>
      <c r="B9" s="5" t="s">
        <v>284</v>
      </c>
      <c r="C9" s="5">
        <v>100654</v>
      </c>
      <c r="D9" s="5">
        <v>2</v>
      </c>
      <c r="E9" s="5" t="s">
        <v>64</v>
      </c>
      <c r="F9" s="5" t="s">
        <v>64</v>
      </c>
      <c r="G9" s="5" t="s">
        <v>475</v>
      </c>
      <c r="H9" s="9"/>
      <c r="I9" s="9">
        <f>D9*80</f>
        <v>160</v>
      </c>
    </row>
    <row r="10" spans="1:12" x14ac:dyDescent="0.3">
      <c r="A10" s="10" t="s">
        <v>465</v>
      </c>
      <c r="B10" s="10"/>
      <c r="C10" s="10"/>
      <c r="D10" s="10">
        <f>SUM(D3:D9)</f>
        <v>107</v>
      </c>
      <c r="H10" s="15">
        <f>SUM(H5:H9)</f>
        <v>2375</v>
      </c>
      <c r="I10" s="15">
        <f>SUM(I7:I9)</f>
        <v>2840</v>
      </c>
    </row>
    <row r="11" spans="1:12" x14ac:dyDescent="0.3">
      <c r="I11" s="9"/>
      <c r="J11" s="9"/>
    </row>
    <row r="13" spans="1:12" x14ac:dyDescent="0.3">
      <c r="A13" s="10" t="s">
        <v>170</v>
      </c>
      <c r="B13" s="10"/>
      <c r="C13" s="10"/>
      <c r="D13" s="10"/>
      <c r="E13" s="10"/>
      <c r="F13" s="10"/>
      <c r="G13" s="10"/>
      <c r="H13" s="10"/>
      <c r="I13" s="10"/>
      <c r="J13" s="10"/>
    </row>
    <row r="14" spans="1:12" x14ac:dyDescent="0.3">
      <c r="A14" s="10" t="s">
        <v>171</v>
      </c>
      <c r="B14" s="10" t="s">
        <v>85</v>
      </c>
      <c r="C14" s="10" t="s">
        <v>172</v>
      </c>
      <c r="E14" s="10" t="s">
        <v>173</v>
      </c>
      <c r="F14" s="10" t="s">
        <v>174</v>
      </c>
      <c r="G14" s="11" t="s">
        <v>175</v>
      </c>
      <c r="H14" s="11" t="s">
        <v>176</v>
      </c>
      <c r="J14" s="10"/>
    </row>
    <row r="15" spans="1:12" x14ac:dyDescent="0.3">
      <c r="A15" s="5" t="s">
        <v>477</v>
      </c>
      <c r="B15" s="5" t="s">
        <v>478</v>
      </c>
      <c r="C15" s="5" t="s">
        <v>479</v>
      </c>
      <c r="D15" s="5" t="s">
        <v>180</v>
      </c>
      <c r="E15" s="19">
        <v>107807</v>
      </c>
      <c r="F15" s="5" t="s">
        <v>63</v>
      </c>
      <c r="G15" s="17">
        <v>44389</v>
      </c>
      <c r="H15" s="17">
        <v>46214</v>
      </c>
    </row>
    <row r="16" spans="1:12" x14ac:dyDescent="0.3">
      <c r="G16" s="17"/>
      <c r="H16" s="17"/>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39"/>
  <sheetViews>
    <sheetView workbookViewId="0">
      <selection activeCell="I9" sqref="I9"/>
    </sheetView>
  </sheetViews>
  <sheetFormatPr defaultRowHeight="14.4" x14ac:dyDescent="0.3"/>
  <cols>
    <col min="1" max="1" width="48" style="5" bestFit="1" customWidth="1"/>
    <col min="2" max="2" width="36.6640625" style="5" bestFit="1" customWidth="1"/>
    <col min="3" max="3" width="12" style="5" bestFit="1" customWidth="1"/>
    <col min="4" max="4" width="5.109375" style="5" bestFit="1" customWidth="1"/>
    <col min="5" max="5" width="30.6640625" style="5" bestFit="1" customWidth="1"/>
    <col min="6" max="6" width="14.109375" style="5" bestFit="1" customWidth="1"/>
    <col min="7" max="7" width="27.33203125" style="5" bestFit="1" customWidth="1"/>
    <col min="8" max="8" width="16.109375" style="5" bestFit="1" customWidth="1"/>
    <col min="9" max="10" width="15.44140625" style="5" bestFit="1" customWidth="1"/>
    <col min="11" max="12" width="9.109375" style="5"/>
  </cols>
  <sheetData>
    <row r="1" spans="1:11" x14ac:dyDescent="0.3">
      <c r="A1" s="10" t="s">
        <v>84</v>
      </c>
      <c r="B1" s="10"/>
      <c r="C1" s="10"/>
      <c r="D1" s="10"/>
      <c r="E1" s="10"/>
      <c r="F1" s="10"/>
      <c r="G1" s="10"/>
      <c r="H1" s="10"/>
      <c r="I1" s="10"/>
      <c r="J1" s="10"/>
      <c r="K1" s="10"/>
    </row>
    <row r="2" spans="1:11" x14ac:dyDescent="0.3">
      <c r="A2" s="10" t="s">
        <v>85</v>
      </c>
      <c r="B2" s="10" t="s">
        <v>86</v>
      </c>
      <c r="C2" s="10" t="s">
        <v>87</v>
      </c>
      <c r="D2" s="10" t="s">
        <v>88</v>
      </c>
      <c r="E2" s="10" t="s">
        <v>89</v>
      </c>
      <c r="F2" s="10" t="s">
        <v>90</v>
      </c>
      <c r="G2" s="10" t="s">
        <v>91</v>
      </c>
      <c r="H2" s="10" t="s">
        <v>92</v>
      </c>
      <c r="I2" s="10" t="s">
        <v>93</v>
      </c>
      <c r="K2" s="10"/>
    </row>
    <row r="3" spans="1:11" x14ac:dyDescent="0.3">
      <c r="A3" s="5" t="s">
        <v>94</v>
      </c>
      <c r="B3" s="5" t="s">
        <v>95</v>
      </c>
      <c r="C3" s="5">
        <v>100815</v>
      </c>
      <c r="D3" s="5">
        <v>2</v>
      </c>
      <c r="E3" s="5" t="s">
        <v>96</v>
      </c>
      <c r="F3" s="5" t="s">
        <v>68</v>
      </c>
      <c r="G3" s="5" t="s">
        <v>480</v>
      </c>
      <c r="H3" s="9"/>
      <c r="I3" s="9"/>
    </row>
    <row r="4" spans="1:11" x14ac:dyDescent="0.3">
      <c r="A4" s="5" t="s">
        <v>99</v>
      </c>
      <c r="B4" s="5" t="s">
        <v>100</v>
      </c>
      <c r="C4" s="5">
        <v>472340</v>
      </c>
      <c r="D4" s="5">
        <v>10</v>
      </c>
      <c r="E4" s="5" t="s">
        <v>96</v>
      </c>
      <c r="F4" s="5" t="s">
        <v>68</v>
      </c>
      <c r="G4" s="5" t="s">
        <v>480</v>
      </c>
      <c r="H4" s="9"/>
      <c r="I4" s="9"/>
    </row>
    <row r="5" spans="1:11" x14ac:dyDescent="0.3">
      <c r="A5" s="5" t="s">
        <v>481</v>
      </c>
      <c r="B5" s="5" t="s">
        <v>482</v>
      </c>
      <c r="C5" s="5">
        <v>321482</v>
      </c>
      <c r="D5" s="5">
        <v>1</v>
      </c>
      <c r="E5" s="5" t="s">
        <v>96</v>
      </c>
      <c r="F5" s="5" t="s">
        <v>68</v>
      </c>
      <c r="G5" s="5" t="s">
        <v>480</v>
      </c>
      <c r="H5" s="9"/>
      <c r="I5" s="9"/>
    </row>
    <row r="6" spans="1:11" x14ac:dyDescent="0.3">
      <c r="A6" s="5" t="s">
        <v>360</v>
      </c>
      <c r="B6" s="5" t="s">
        <v>218</v>
      </c>
      <c r="C6" s="5">
        <v>407464</v>
      </c>
      <c r="D6" s="5">
        <v>1</v>
      </c>
      <c r="E6" s="5" t="s">
        <v>96</v>
      </c>
      <c r="F6" s="5" t="s">
        <v>68</v>
      </c>
      <c r="G6" s="5" t="s">
        <v>480</v>
      </c>
      <c r="H6" s="9"/>
      <c r="I6" s="9"/>
    </row>
    <row r="7" spans="1:11" x14ac:dyDescent="0.3">
      <c r="A7" s="5" t="s">
        <v>149</v>
      </c>
      <c r="B7" s="5" t="s">
        <v>104</v>
      </c>
      <c r="C7" s="5">
        <v>182006</v>
      </c>
      <c r="D7" s="5">
        <v>10</v>
      </c>
      <c r="E7" s="5" t="s">
        <v>96</v>
      </c>
      <c r="F7" s="5" t="s">
        <v>68</v>
      </c>
      <c r="G7" s="5" t="s">
        <v>480</v>
      </c>
      <c r="H7" s="9"/>
      <c r="I7" s="9"/>
    </row>
    <row r="8" spans="1:11" x14ac:dyDescent="0.3">
      <c r="A8" s="5" t="s">
        <v>372</v>
      </c>
      <c r="B8" s="5" t="s">
        <v>104</v>
      </c>
      <c r="C8" s="5">
        <v>472368</v>
      </c>
      <c r="D8" s="5">
        <v>10</v>
      </c>
      <c r="E8" s="5" t="s">
        <v>96</v>
      </c>
      <c r="F8" s="5" t="s">
        <v>68</v>
      </c>
      <c r="G8" s="5" t="s">
        <v>480</v>
      </c>
      <c r="H8" s="9">
        <f>D8*190</f>
        <v>1900</v>
      </c>
      <c r="I8" s="9"/>
    </row>
    <row r="9" spans="1:11" x14ac:dyDescent="0.3">
      <c r="A9" s="5" t="s">
        <v>108</v>
      </c>
      <c r="B9" s="5" t="s">
        <v>104</v>
      </c>
      <c r="C9" s="5">
        <v>181180</v>
      </c>
      <c r="D9" s="5">
        <v>10</v>
      </c>
      <c r="E9" s="5" t="s">
        <v>96</v>
      </c>
      <c r="F9" s="5" t="s">
        <v>68</v>
      </c>
      <c r="G9" s="5" t="s">
        <v>480</v>
      </c>
      <c r="H9" s="9"/>
      <c r="I9" s="9"/>
    </row>
    <row r="10" spans="1:11" x14ac:dyDescent="0.3">
      <c r="A10" s="5" t="s">
        <v>305</v>
      </c>
      <c r="B10" s="5" t="s">
        <v>256</v>
      </c>
      <c r="C10" s="5">
        <v>320229</v>
      </c>
      <c r="D10" s="5">
        <v>1</v>
      </c>
      <c r="E10" s="5" t="s">
        <v>96</v>
      </c>
      <c r="F10" s="5" t="s">
        <v>68</v>
      </c>
      <c r="G10" s="5" t="s">
        <v>480</v>
      </c>
      <c r="H10" s="9"/>
      <c r="I10" s="9"/>
    </row>
    <row r="11" spans="1:11" x14ac:dyDescent="0.3">
      <c r="A11" s="5" t="s">
        <v>483</v>
      </c>
      <c r="B11" s="5" t="s">
        <v>151</v>
      </c>
      <c r="C11" s="5">
        <v>604150</v>
      </c>
      <c r="D11" s="5">
        <v>2</v>
      </c>
      <c r="E11" s="5" t="s">
        <v>96</v>
      </c>
      <c r="F11" s="5" t="s">
        <v>68</v>
      </c>
      <c r="G11" s="5" t="s">
        <v>480</v>
      </c>
      <c r="H11" s="9"/>
      <c r="I11" s="9"/>
    </row>
    <row r="12" spans="1:11" x14ac:dyDescent="0.3">
      <c r="A12" s="5" t="s">
        <v>114</v>
      </c>
      <c r="B12" s="5" t="s">
        <v>115</v>
      </c>
      <c r="C12" s="5">
        <v>367581</v>
      </c>
      <c r="D12" s="5">
        <v>1</v>
      </c>
      <c r="E12" s="5" t="s">
        <v>96</v>
      </c>
      <c r="F12" s="5" t="s">
        <v>68</v>
      </c>
      <c r="G12" s="5" t="s">
        <v>480</v>
      </c>
      <c r="H12" s="9"/>
      <c r="I12" s="9"/>
    </row>
    <row r="13" spans="1:11" x14ac:dyDescent="0.3">
      <c r="A13" s="5" t="s">
        <v>232</v>
      </c>
      <c r="B13" s="5" t="s">
        <v>118</v>
      </c>
      <c r="C13" s="5">
        <v>181296</v>
      </c>
      <c r="D13" s="5">
        <v>2</v>
      </c>
      <c r="E13" s="5" t="s">
        <v>96</v>
      </c>
      <c r="F13" s="5" t="s">
        <v>68</v>
      </c>
      <c r="G13" s="5" t="s">
        <v>480</v>
      </c>
      <c r="H13" s="9"/>
      <c r="I13" s="9"/>
    </row>
    <row r="14" spans="1:11" x14ac:dyDescent="0.3">
      <c r="A14" s="5" t="s">
        <v>101</v>
      </c>
      <c r="B14" s="5" t="s">
        <v>100</v>
      </c>
      <c r="C14" s="5">
        <v>472341</v>
      </c>
      <c r="D14" s="5">
        <v>10</v>
      </c>
      <c r="E14" s="5" t="s">
        <v>96</v>
      </c>
      <c r="F14" s="5" t="s">
        <v>68</v>
      </c>
      <c r="G14" s="5" t="s">
        <v>480</v>
      </c>
      <c r="H14" s="9"/>
      <c r="I14" s="9"/>
    </row>
    <row r="15" spans="1:11" x14ac:dyDescent="0.3">
      <c r="A15" s="5" t="s">
        <v>164</v>
      </c>
      <c r="B15" s="5" t="s">
        <v>104</v>
      </c>
      <c r="C15" s="5">
        <v>472197</v>
      </c>
      <c r="D15" s="5">
        <v>6</v>
      </c>
      <c r="E15" s="5" t="s">
        <v>96</v>
      </c>
      <c r="F15" s="5" t="s">
        <v>68</v>
      </c>
      <c r="G15" s="5" t="s">
        <v>480</v>
      </c>
      <c r="H15" s="9">
        <f>D15*125</f>
        <v>750</v>
      </c>
      <c r="I15" s="9"/>
    </row>
    <row r="16" spans="1:11" x14ac:dyDescent="0.3">
      <c r="A16" s="5" t="s">
        <v>102</v>
      </c>
      <c r="B16" s="5" t="s">
        <v>100</v>
      </c>
      <c r="C16" s="5">
        <v>471400</v>
      </c>
      <c r="D16" s="5">
        <v>10</v>
      </c>
      <c r="E16" s="5" t="s">
        <v>96</v>
      </c>
      <c r="F16" s="5" t="s">
        <v>68</v>
      </c>
      <c r="G16" s="5" t="s">
        <v>480</v>
      </c>
      <c r="H16" s="9">
        <f>D16*125</f>
        <v>1250</v>
      </c>
      <c r="I16" s="9"/>
    </row>
    <row r="17" spans="1:9" x14ac:dyDescent="0.3">
      <c r="A17" s="5" t="s">
        <v>105</v>
      </c>
      <c r="B17" s="5" t="s">
        <v>104</v>
      </c>
      <c r="C17" s="5">
        <v>472440</v>
      </c>
      <c r="D17" s="5">
        <v>10</v>
      </c>
      <c r="E17" s="5" t="s">
        <v>96</v>
      </c>
      <c r="F17" s="5" t="s">
        <v>68</v>
      </c>
      <c r="G17" s="5" t="s">
        <v>480</v>
      </c>
      <c r="H17" s="9"/>
      <c r="I17" s="9"/>
    </row>
    <row r="18" spans="1:9" x14ac:dyDescent="0.3">
      <c r="A18" s="5" t="s">
        <v>484</v>
      </c>
      <c r="B18" s="5" t="s">
        <v>166</v>
      </c>
      <c r="C18" s="5">
        <v>472847</v>
      </c>
      <c r="D18" s="5">
        <v>1</v>
      </c>
      <c r="E18" s="5" t="s">
        <v>96</v>
      </c>
      <c r="F18" s="5" t="s">
        <v>68</v>
      </c>
      <c r="G18" s="5" t="s">
        <v>480</v>
      </c>
      <c r="H18" s="9">
        <f>D18*900</f>
        <v>900</v>
      </c>
      <c r="I18" s="9"/>
    </row>
    <row r="19" spans="1:9" x14ac:dyDescent="0.3">
      <c r="A19" s="5" t="s">
        <v>147</v>
      </c>
      <c r="B19" s="5" t="s">
        <v>146</v>
      </c>
      <c r="C19" s="5">
        <v>296822</v>
      </c>
      <c r="D19" s="5">
        <v>1</v>
      </c>
      <c r="E19" s="5" t="s">
        <v>96</v>
      </c>
      <c r="F19" s="5" t="s">
        <v>68</v>
      </c>
      <c r="G19" s="5" t="s">
        <v>480</v>
      </c>
      <c r="H19" s="9"/>
      <c r="I19" s="9"/>
    </row>
    <row r="20" spans="1:9" x14ac:dyDescent="0.3">
      <c r="A20" s="5" t="s">
        <v>366</v>
      </c>
      <c r="B20" s="5" t="s">
        <v>218</v>
      </c>
      <c r="C20" s="5">
        <v>407472</v>
      </c>
      <c r="D20" s="5">
        <v>1</v>
      </c>
      <c r="E20" s="5" t="s">
        <v>96</v>
      </c>
      <c r="F20" s="5" t="s">
        <v>68</v>
      </c>
      <c r="G20" s="5" t="s">
        <v>480</v>
      </c>
      <c r="H20" s="9"/>
      <c r="I20" s="9"/>
    </row>
    <row r="21" spans="1:9" x14ac:dyDescent="0.3">
      <c r="A21" s="5" t="s">
        <v>367</v>
      </c>
      <c r="B21" s="5" t="s">
        <v>218</v>
      </c>
      <c r="C21" s="5">
        <v>321919</v>
      </c>
      <c r="D21" s="5">
        <v>1</v>
      </c>
      <c r="E21" s="5" t="s">
        <v>96</v>
      </c>
      <c r="F21" s="5" t="s">
        <v>68</v>
      </c>
      <c r="G21" s="5" t="s">
        <v>480</v>
      </c>
      <c r="H21" s="9"/>
      <c r="I21" s="9"/>
    </row>
    <row r="22" spans="1:9" x14ac:dyDescent="0.3">
      <c r="A22" s="5" t="s">
        <v>370</v>
      </c>
      <c r="B22" s="5" t="s">
        <v>218</v>
      </c>
      <c r="C22" s="5">
        <v>407503</v>
      </c>
      <c r="D22" s="5">
        <v>1</v>
      </c>
      <c r="E22" s="5" t="s">
        <v>96</v>
      </c>
      <c r="F22" s="5" t="s">
        <v>68</v>
      </c>
      <c r="G22" s="5" t="s">
        <v>480</v>
      </c>
      <c r="H22" s="9"/>
      <c r="I22" s="9"/>
    </row>
    <row r="23" spans="1:9" x14ac:dyDescent="0.3">
      <c r="A23" s="5" t="s">
        <v>220</v>
      </c>
      <c r="B23" s="5" t="s">
        <v>218</v>
      </c>
      <c r="C23" s="5">
        <v>407511</v>
      </c>
      <c r="D23" s="5">
        <v>1</v>
      </c>
      <c r="E23" s="5" t="s">
        <v>96</v>
      </c>
      <c r="F23" s="5" t="s">
        <v>68</v>
      </c>
      <c r="G23" s="5" t="s">
        <v>480</v>
      </c>
      <c r="H23" s="9"/>
      <c r="I23" s="9"/>
    </row>
    <row r="24" spans="1:9" x14ac:dyDescent="0.3">
      <c r="A24" s="5" t="s">
        <v>361</v>
      </c>
      <c r="B24" s="5" t="s">
        <v>218</v>
      </c>
      <c r="C24" s="5">
        <v>322578</v>
      </c>
      <c r="D24" s="5">
        <v>1</v>
      </c>
      <c r="E24" s="5" t="s">
        <v>96</v>
      </c>
      <c r="F24" s="5" t="s">
        <v>68</v>
      </c>
      <c r="G24" s="5" t="s">
        <v>480</v>
      </c>
      <c r="H24" s="9"/>
      <c r="I24" s="9"/>
    </row>
    <row r="25" spans="1:9" x14ac:dyDescent="0.3">
      <c r="A25" s="5" t="s">
        <v>485</v>
      </c>
      <c r="B25" s="5" t="s">
        <v>486</v>
      </c>
      <c r="C25" s="5">
        <v>131571</v>
      </c>
      <c r="D25" s="5">
        <v>1</v>
      </c>
      <c r="E25" s="5" t="s">
        <v>96</v>
      </c>
      <c r="F25" s="5" t="s">
        <v>68</v>
      </c>
      <c r="G25" s="5" t="s">
        <v>480</v>
      </c>
      <c r="H25" s="9"/>
      <c r="I25" s="9"/>
    </row>
    <row r="26" spans="1:9" x14ac:dyDescent="0.3">
      <c r="A26" s="5" t="s">
        <v>231</v>
      </c>
      <c r="B26" s="5" t="s">
        <v>118</v>
      </c>
      <c r="C26" s="5">
        <v>181295</v>
      </c>
      <c r="D26" s="5">
        <v>2</v>
      </c>
      <c r="E26" s="5" t="s">
        <v>96</v>
      </c>
      <c r="F26" s="5" t="s">
        <v>68</v>
      </c>
      <c r="G26" s="5" t="s">
        <v>480</v>
      </c>
      <c r="H26" s="9"/>
      <c r="I26" s="9">
        <f>D26*100</f>
        <v>200</v>
      </c>
    </row>
    <row r="27" spans="1:9" x14ac:dyDescent="0.3">
      <c r="A27" s="5" t="s">
        <v>232</v>
      </c>
      <c r="B27" s="5" t="s">
        <v>118</v>
      </c>
      <c r="C27" s="5">
        <v>181296</v>
      </c>
      <c r="D27" s="5">
        <v>3</v>
      </c>
      <c r="E27" s="5" t="s">
        <v>96</v>
      </c>
      <c r="F27" s="5" t="s">
        <v>68</v>
      </c>
      <c r="G27" s="5" t="s">
        <v>480</v>
      </c>
      <c r="H27" s="9"/>
      <c r="I27" s="9">
        <f>D27*100</f>
        <v>300</v>
      </c>
    </row>
    <row r="28" spans="1:9" x14ac:dyDescent="0.3">
      <c r="A28" s="5" t="s">
        <v>117</v>
      </c>
      <c r="B28" s="5" t="s">
        <v>118</v>
      </c>
      <c r="C28" s="5">
        <v>181151</v>
      </c>
      <c r="D28" s="5">
        <v>4</v>
      </c>
      <c r="E28" s="5" t="s">
        <v>96</v>
      </c>
      <c r="F28" s="5" t="s">
        <v>68</v>
      </c>
      <c r="G28" s="5" t="s">
        <v>480</v>
      </c>
      <c r="H28" s="9"/>
      <c r="I28" s="9">
        <f>D28*100</f>
        <v>400</v>
      </c>
    </row>
    <row r="29" spans="1:9" x14ac:dyDescent="0.3">
      <c r="A29" s="5" t="s">
        <v>379</v>
      </c>
      <c r="B29" s="5" t="s">
        <v>118</v>
      </c>
      <c r="C29" s="5">
        <v>181352</v>
      </c>
      <c r="D29" s="5">
        <v>3</v>
      </c>
      <c r="E29" s="5" t="s">
        <v>96</v>
      </c>
      <c r="F29" s="5" t="s">
        <v>68</v>
      </c>
      <c r="G29" s="5" t="s">
        <v>480</v>
      </c>
      <c r="H29" s="9"/>
      <c r="I29" s="9">
        <f>D29*100</f>
        <v>300</v>
      </c>
    </row>
    <row r="30" spans="1:9" x14ac:dyDescent="0.3">
      <c r="A30" s="5" t="s">
        <v>380</v>
      </c>
      <c r="B30" s="5" t="s">
        <v>121</v>
      </c>
      <c r="C30" s="5">
        <v>181354</v>
      </c>
      <c r="D30" s="5">
        <v>3</v>
      </c>
      <c r="E30" s="5" t="s">
        <v>96</v>
      </c>
      <c r="F30" s="5" t="s">
        <v>68</v>
      </c>
      <c r="G30" s="5" t="s">
        <v>480</v>
      </c>
      <c r="H30" s="9"/>
      <c r="I30" s="9">
        <f>D30*75</f>
        <v>225</v>
      </c>
    </row>
    <row r="31" spans="1:9" x14ac:dyDescent="0.3">
      <c r="A31" s="5" t="s">
        <v>133</v>
      </c>
      <c r="B31" s="5" t="s">
        <v>121</v>
      </c>
      <c r="C31" s="5">
        <v>181343</v>
      </c>
      <c r="D31" s="5">
        <v>1</v>
      </c>
      <c r="E31" s="5" t="s">
        <v>96</v>
      </c>
      <c r="F31" s="5" t="s">
        <v>68</v>
      </c>
      <c r="G31" s="5" t="s">
        <v>480</v>
      </c>
      <c r="H31" s="9"/>
      <c r="I31" s="9">
        <f>D31*75</f>
        <v>75</v>
      </c>
    </row>
    <row r="32" spans="1:9" x14ac:dyDescent="0.3">
      <c r="A32" s="5" t="s">
        <v>155</v>
      </c>
      <c r="B32" s="5" t="s">
        <v>156</v>
      </c>
      <c r="C32" s="5">
        <v>471276</v>
      </c>
      <c r="D32" s="5">
        <v>1</v>
      </c>
      <c r="E32" s="5" t="s">
        <v>96</v>
      </c>
      <c r="F32" s="5" t="s">
        <v>68</v>
      </c>
      <c r="G32" s="5" t="s">
        <v>480</v>
      </c>
      <c r="H32" s="9"/>
      <c r="I32" s="9"/>
    </row>
    <row r="33" spans="1:10" x14ac:dyDescent="0.3">
      <c r="A33" s="5" t="s">
        <v>271</v>
      </c>
      <c r="B33" s="5" t="s">
        <v>272</v>
      </c>
      <c r="C33" s="5">
        <v>377267</v>
      </c>
      <c r="D33" s="5">
        <v>1</v>
      </c>
      <c r="E33" s="5" t="s">
        <v>96</v>
      </c>
      <c r="F33" s="5" t="s">
        <v>68</v>
      </c>
      <c r="G33" s="5" t="s">
        <v>480</v>
      </c>
      <c r="H33" s="9"/>
      <c r="I33" s="9"/>
    </row>
    <row r="34" spans="1:10" x14ac:dyDescent="0.3">
      <c r="A34" s="10" t="s">
        <v>237</v>
      </c>
      <c r="B34" s="10"/>
      <c r="C34" s="10"/>
      <c r="D34" s="10">
        <f>SUM(D3:D33)</f>
        <v>112</v>
      </c>
      <c r="H34" s="15">
        <f>SUM(H7:H19)</f>
        <v>4800</v>
      </c>
      <c r="I34" s="15">
        <f>SUM(I3:I33)</f>
        <v>1500</v>
      </c>
    </row>
    <row r="35" spans="1:10" x14ac:dyDescent="0.3">
      <c r="I35" s="9"/>
      <c r="J35" s="9"/>
    </row>
    <row r="36" spans="1:10" x14ac:dyDescent="0.3">
      <c r="A36" s="10" t="s">
        <v>170</v>
      </c>
      <c r="B36" s="10"/>
      <c r="C36" s="10"/>
      <c r="D36" s="10"/>
      <c r="E36" s="10"/>
      <c r="F36" s="10"/>
      <c r="G36" s="10"/>
      <c r="H36" s="10"/>
      <c r="I36" s="10"/>
    </row>
    <row r="37" spans="1:10" x14ac:dyDescent="0.3">
      <c r="A37" s="10" t="s">
        <v>171</v>
      </c>
      <c r="B37" s="10" t="s">
        <v>85</v>
      </c>
      <c r="C37" s="10" t="s">
        <v>172</v>
      </c>
      <c r="E37" s="10" t="s">
        <v>173</v>
      </c>
      <c r="F37" s="10" t="s">
        <v>174</v>
      </c>
      <c r="G37" s="11" t="s">
        <v>175</v>
      </c>
      <c r="H37" s="11" t="s">
        <v>176</v>
      </c>
    </row>
    <row r="38" spans="1:10" x14ac:dyDescent="0.3">
      <c r="A38" s="5" t="s">
        <v>487</v>
      </c>
      <c r="B38" s="5" t="s">
        <v>488</v>
      </c>
      <c r="C38" s="5">
        <v>20002416885</v>
      </c>
      <c r="D38" s="5" t="s">
        <v>180</v>
      </c>
      <c r="E38" s="5">
        <v>112911</v>
      </c>
      <c r="F38" s="5" t="s">
        <v>67</v>
      </c>
      <c r="G38" s="17">
        <v>45229</v>
      </c>
      <c r="H38" s="17">
        <v>47055</v>
      </c>
    </row>
    <row r="39" spans="1:10" x14ac:dyDescent="0.3">
      <c r="B39" s="5" t="s">
        <v>489</v>
      </c>
      <c r="D39" s="5" t="s">
        <v>180</v>
      </c>
      <c r="E39" s="5">
        <v>112911</v>
      </c>
      <c r="F39" s="5" t="s">
        <v>67</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11"/>
  <sheetViews>
    <sheetView workbookViewId="0">
      <selection activeCell="J3" sqref="J3"/>
    </sheetView>
  </sheetViews>
  <sheetFormatPr defaultRowHeight="14.4" x14ac:dyDescent="0.3"/>
  <cols>
    <col min="1" max="1" width="48" style="5" bestFit="1" customWidth="1"/>
    <col min="2" max="2" width="26.5546875" style="5" bestFit="1" customWidth="1"/>
    <col min="3" max="3" width="14.109375" style="5" bestFit="1" customWidth="1"/>
    <col min="4" max="4" width="5.109375" style="5" bestFit="1" customWidth="1"/>
    <col min="5" max="5" width="30.6640625" style="5" bestFit="1" customWidth="1"/>
    <col min="6" max="6" width="13.109375" style="5" bestFit="1" customWidth="1"/>
    <col min="7" max="7" width="26.88671875" style="5" bestFit="1" customWidth="1"/>
    <col min="8" max="8" width="16.109375" style="5" bestFit="1" customWidth="1"/>
    <col min="9" max="10" width="15.44140625" style="5" bestFit="1" customWidth="1"/>
    <col min="11" max="12" width="9.109375" style="5"/>
  </cols>
  <sheetData>
    <row r="1" spans="1:11" x14ac:dyDescent="0.3">
      <c r="A1" s="10" t="s">
        <v>84</v>
      </c>
      <c r="B1" s="10"/>
      <c r="C1" s="10"/>
      <c r="D1" s="10"/>
      <c r="E1" s="10"/>
      <c r="F1" s="10"/>
      <c r="G1" s="10"/>
      <c r="H1" s="10"/>
      <c r="I1" s="10"/>
      <c r="J1" s="10"/>
      <c r="K1" s="10"/>
    </row>
    <row r="2" spans="1:11" x14ac:dyDescent="0.3">
      <c r="A2" s="10" t="s">
        <v>85</v>
      </c>
      <c r="B2" s="10" t="s">
        <v>86</v>
      </c>
      <c r="C2" s="10" t="s">
        <v>87</v>
      </c>
      <c r="D2" s="10" t="s">
        <v>88</v>
      </c>
      <c r="E2" s="10" t="s">
        <v>89</v>
      </c>
      <c r="F2" s="10" t="s">
        <v>90</v>
      </c>
      <c r="G2" s="10" t="s">
        <v>91</v>
      </c>
      <c r="H2" s="10" t="s">
        <v>92</v>
      </c>
      <c r="I2" s="10" t="s">
        <v>93</v>
      </c>
      <c r="K2" s="10"/>
    </row>
    <row r="3" spans="1:11" x14ac:dyDescent="0.3">
      <c r="A3" s="5" t="s">
        <v>149</v>
      </c>
      <c r="B3" s="5" t="s">
        <v>104</v>
      </c>
      <c r="C3" s="5">
        <v>182006</v>
      </c>
      <c r="D3" s="5">
        <v>16</v>
      </c>
      <c r="E3" s="5" t="s">
        <v>96</v>
      </c>
      <c r="F3" s="5" t="s">
        <v>71</v>
      </c>
      <c r="G3" s="5" t="s">
        <v>490</v>
      </c>
      <c r="H3" s="9"/>
      <c r="I3" s="9"/>
    </row>
    <row r="4" spans="1:11" x14ac:dyDescent="0.3">
      <c r="A4" s="5" t="s">
        <v>302</v>
      </c>
      <c r="B4" s="5" t="s">
        <v>166</v>
      </c>
      <c r="C4" s="5">
        <v>133001</v>
      </c>
      <c r="D4" s="5">
        <v>10</v>
      </c>
      <c r="E4" s="5" t="s">
        <v>96</v>
      </c>
      <c r="F4" s="5" t="s">
        <v>71</v>
      </c>
      <c r="G4" s="5" t="s">
        <v>490</v>
      </c>
      <c r="H4" s="9"/>
      <c r="I4" s="9"/>
    </row>
    <row r="5" spans="1:11" x14ac:dyDescent="0.3">
      <c r="A5" s="5" t="s">
        <v>257</v>
      </c>
      <c r="B5" s="5" t="s">
        <v>258</v>
      </c>
      <c r="C5" s="5">
        <v>181892</v>
      </c>
      <c r="D5" s="5">
        <v>11</v>
      </c>
      <c r="E5" s="5" t="s">
        <v>96</v>
      </c>
      <c r="F5" s="5" t="s">
        <v>71</v>
      </c>
      <c r="G5" s="5" t="s">
        <v>490</v>
      </c>
      <c r="H5" s="9">
        <f>D5*480</f>
        <v>5280</v>
      </c>
      <c r="I5" s="9"/>
    </row>
    <row r="6" spans="1:11" x14ac:dyDescent="0.3">
      <c r="A6" s="10" t="s">
        <v>237</v>
      </c>
      <c r="B6" s="10"/>
      <c r="C6" s="10"/>
      <c r="D6" s="10">
        <f>SUM(D3:D5)</f>
        <v>37</v>
      </c>
      <c r="H6" s="15">
        <f>SUM(H5:H5)</f>
        <v>5280</v>
      </c>
      <c r="I6" s="9"/>
    </row>
    <row r="7" spans="1:11" x14ac:dyDescent="0.3">
      <c r="I7" s="9"/>
      <c r="J7" s="9"/>
    </row>
    <row r="9" spans="1:11" x14ac:dyDescent="0.3">
      <c r="A9" s="10" t="s">
        <v>170</v>
      </c>
      <c r="B9" s="10"/>
      <c r="C9" s="10"/>
      <c r="D9" s="10"/>
      <c r="E9" s="10"/>
      <c r="F9" s="10"/>
      <c r="G9" s="10"/>
      <c r="H9" s="10"/>
      <c r="I9" s="10"/>
      <c r="J9" s="10"/>
    </row>
    <row r="10" spans="1:11" x14ac:dyDescent="0.3">
      <c r="A10" s="10" t="s">
        <v>171</v>
      </c>
      <c r="B10" s="10" t="s">
        <v>85</v>
      </c>
      <c r="C10" s="10" t="s">
        <v>172</v>
      </c>
      <c r="E10" s="10" t="s">
        <v>173</v>
      </c>
      <c r="F10" s="10" t="s">
        <v>174</v>
      </c>
      <c r="G10" s="11" t="s">
        <v>175</v>
      </c>
      <c r="H10" s="11" t="s">
        <v>176</v>
      </c>
      <c r="J10" s="10"/>
    </row>
    <row r="11" spans="1:11" x14ac:dyDescent="0.3">
      <c r="A11" s="5" t="s">
        <v>491</v>
      </c>
      <c r="B11" s="5" t="s">
        <v>346</v>
      </c>
      <c r="C11" s="18">
        <v>2208020101842</v>
      </c>
      <c r="D11" s="5" t="s">
        <v>180</v>
      </c>
      <c r="E11" s="5">
        <v>105334</v>
      </c>
      <c r="F11" s="5" t="s">
        <v>70</v>
      </c>
      <c r="G11" s="17">
        <v>44027</v>
      </c>
      <c r="H11" s="17">
        <v>45852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24"/>
  <sheetViews>
    <sheetView workbookViewId="0">
      <selection activeCell="J9" sqref="J9"/>
    </sheetView>
  </sheetViews>
  <sheetFormatPr defaultRowHeight="14.4" x14ac:dyDescent="0.3"/>
  <cols>
    <col min="1" max="1" width="48" style="5" bestFit="1" customWidth="1"/>
    <col min="2" max="2" width="26.109375" style="5" bestFit="1" customWidth="1"/>
    <col min="3" max="3" width="15.109375" style="5" bestFit="1" customWidth="1"/>
    <col min="4" max="4" width="5.109375" style="5" bestFit="1" customWidth="1"/>
    <col min="5" max="5" width="30.6640625" style="5" bestFit="1" customWidth="1"/>
    <col min="6" max="6" width="14" style="5" bestFit="1" customWidth="1"/>
    <col min="7" max="7" width="24.33203125" style="5" bestFit="1" customWidth="1"/>
    <col min="8" max="8" width="16.109375" style="5" bestFit="1" customWidth="1"/>
    <col min="9" max="10" width="15.44140625" style="5" bestFit="1" customWidth="1"/>
    <col min="11" max="11" width="9.109375" style="5"/>
  </cols>
  <sheetData>
    <row r="1" spans="1:11" x14ac:dyDescent="0.3">
      <c r="A1" s="10" t="s">
        <v>84</v>
      </c>
      <c r="B1" s="10"/>
      <c r="C1" s="10"/>
      <c r="D1" s="10"/>
      <c r="E1" s="10"/>
      <c r="F1" s="10"/>
      <c r="G1" s="10"/>
      <c r="H1" s="10"/>
      <c r="I1" s="10"/>
      <c r="J1" s="10"/>
      <c r="K1" s="10"/>
    </row>
    <row r="2" spans="1:11" x14ac:dyDescent="0.3">
      <c r="A2" s="10" t="s">
        <v>85</v>
      </c>
      <c r="B2" s="10" t="s">
        <v>86</v>
      </c>
      <c r="C2" s="10" t="s">
        <v>87</v>
      </c>
      <c r="D2" s="10" t="s">
        <v>88</v>
      </c>
      <c r="E2" s="10" t="s">
        <v>89</v>
      </c>
      <c r="F2" s="10" t="s">
        <v>90</v>
      </c>
      <c r="G2" s="10" t="s">
        <v>91</v>
      </c>
      <c r="H2" s="10" t="s">
        <v>92</v>
      </c>
      <c r="I2" s="10" t="s">
        <v>93</v>
      </c>
      <c r="K2" s="10"/>
    </row>
    <row r="3" spans="1:11" x14ac:dyDescent="0.3">
      <c r="A3" s="5" t="s">
        <v>360</v>
      </c>
      <c r="B3" s="5" t="s">
        <v>218</v>
      </c>
      <c r="C3" s="5">
        <v>407464</v>
      </c>
      <c r="D3" s="5">
        <v>3</v>
      </c>
      <c r="E3" s="5" t="s">
        <v>96</v>
      </c>
      <c r="F3" s="5" t="s">
        <v>75</v>
      </c>
      <c r="G3" s="5" t="s">
        <v>492</v>
      </c>
      <c r="H3" s="9"/>
      <c r="I3" s="9"/>
    </row>
    <row r="4" spans="1:11" x14ac:dyDescent="0.3">
      <c r="A4" s="5" t="s">
        <v>149</v>
      </c>
      <c r="B4" s="5" t="s">
        <v>104</v>
      </c>
      <c r="C4" s="5">
        <v>182006</v>
      </c>
      <c r="D4" s="5">
        <v>2</v>
      </c>
      <c r="E4" s="5" t="s">
        <v>96</v>
      </c>
      <c r="F4" s="5" t="s">
        <v>75</v>
      </c>
      <c r="G4" s="5" t="s">
        <v>492</v>
      </c>
      <c r="H4" s="9"/>
      <c r="I4" s="9"/>
    </row>
    <row r="5" spans="1:11" x14ac:dyDescent="0.3">
      <c r="A5" s="5" t="s">
        <v>302</v>
      </c>
      <c r="B5" s="5" t="s">
        <v>166</v>
      </c>
      <c r="C5" s="5">
        <v>133001</v>
      </c>
      <c r="D5" s="5">
        <v>7</v>
      </c>
      <c r="E5" s="5" t="s">
        <v>96</v>
      </c>
      <c r="F5" s="5" t="s">
        <v>75</v>
      </c>
      <c r="G5" s="5" t="s">
        <v>492</v>
      </c>
      <c r="H5" s="9"/>
      <c r="I5" s="9"/>
    </row>
    <row r="6" spans="1:11" x14ac:dyDescent="0.3">
      <c r="A6" s="5" t="s">
        <v>257</v>
      </c>
      <c r="B6" s="5" t="s">
        <v>258</v>
      </c>
      <c r="C6" s="5">
        <v>181892</v>
      </c>
      <c r="D6" s="5">
        <v>7</v>
      </c>
      <c r="E6" s="5" t="s">
        <v>96</v>
      </c>
      <c r="F6" s="5" t="s">
        <v>75</v>
      </c>
      <c r="G6" s="5" t="s">
        <v>492</v>
      </c>
      <c r="H6" s="9">
        <f>D6*480</f>
        <v>3360</v>
      </c>
      <c r="I6" s="9"/>
    </row>
    <row r="7" spans="1:11" x14ac:dyDescent="0.3">
      <c r="A7" s="5" t="s">
        <v>423</v>
      </c>
      <c r="B7" s="5" t="s">
        <v>377</v>
      </c>
      <c r="C7" s="5">
        <v>163174</v>
      </c>
      <c r="D7" s="5">
        <v>1</v>
      </c>
      <c r="E7" s="5" t="s">
        <v>96</v>
      </c>
      <c r="F7" s="5" t="s">
        <v>75</v>
      </c>
      <c r="G7" s="5" t="s">
        <v>492</v>
      </c>
      <c r="H7" s="9"/>
      <c r="I7" s="9"/>
    </row>
    <row r="8" spans="1:11" x14ac:dyDescent="0.3">
      <c r="A8" s="5" t="s">
        <v>376</v>
      </c>
      <c r="B8" s="5" t="s">
        <v>377</v>
      </c>
      <c r="C8" s="5">
        <v>167926</v>
      </c>
      <c r="D8" s="5">
        <v>2</v>
      </c>
      <c r="E8" s="5" t="s">
        <v>96</v>
      </c>
      <c r="F8" s="5" t="s">
        <v>75</v>
      </c>
      <c r="G8" s="5" t="s">
        <v>492</v>
      </c>
      <c r="H8" s="9"/>
      <c r="I8" s="9"/>
    </row>
    <row r="9" spans="1:11" x14ac:dyDescent="0.3">
      <c r="A9" s="5" t="s">
        <v>116</v>
      </c>
      <c r="B9" s="5" t="s">
        <v>113</v>
      </c>
      <c r="C9" s="5">
        <v>124818</v>
      </c>
      <c r="D9" s="5">
        <v>1</v>
      </c>
      <c r="E9" s="5" t="s">
        <v>96</v>
      </c>
      <c r="F9" s="5" t="s">
        <v>75</v>
      </c>
      <c r="G9" s="5" t="s">
        <v>492</v>
      </c>
      <c r="H9" s="9"/>
      <c r="I9" s="9"/>
    </row>
    <row r="10" spans="1:11" x14ac:dyDescent="0.3">
      <c r="A10" s="5" t="s">
        <v>232</v>
      </c>
      <c r="B10" s="5" t="s">
        <v>118</v>
      </c>
      <c r="C10" s="5">
        <v>181296</v>
      </c>
      <c r="D10" s="5">
        <v>1</v>
      </c>
      <c r="E10" s="5" t="s">
        <v>96</v>
      </c>
      <c r="F10" s="5" t="s">
        <v>75</v>
      </c>
      <c r="G10" s="5" t="s">
        <v>492</v>
      </c>
      <c r="H10" s="9"/>
      <c r="I10" s="9">
        <f>D10*100</f>
        <v>100</v>
      </c>
    </row>
    <row r="11" spans="1:11" x14ac:dyDescent="0.3">
      <c r="A11" s="5" t="s">
        <v>117</v>
      </c>
      <c r="B11" s="5" t="s">
        <v>118</v>
      </c>
      <c r="C11" s="5">
        <v>181151</v>
      </c>
      <c r="D11" s="5">
        <v>6</v>
      </c>
      <c r="E11" s="5" t="s">
        <v>96</v>
      </c>
      <c r="F11" s="5" t="s">
        <v>75</v>
      </c>
      <c r="G11" s="5" t="s">
        <v>492</v>
      </c>
      <c r="H11" s="9"/>
      <c r="I11" s="9">
        <f>D11*100</f>
        <v>600</v>
      </c>
    </row>
    <row r="12" spans="1:11" x14ac:dyDescent="0.3">
      <c r="A12" s="5" t="s">
        <v>120</v>
      </c>
      <c r="B12" s="5" t="s">
        <v>121</v>
      </c>
      <c r="C12" s="5">
        <v>181319</v>
      </c>
      <c r="D12" s="5">
        <v>2</v>
      </c>
      <c r="E12" s="5" t="s">
        <v>96</v>
      </c>
      <c r="F12" s="5" t="s">
        <v>75</v>
      </c>
      <c r="G12" s="5" t="s">
        <v>492</v>
      </c>
      <c r="H12" s="9"/>
      <c r="I12" s="9">
        <f>D12*75</f>
        <v>150</v>
      </c>
    </row>
    <row r="13" spans="1:11" x14ac:dyDescent="0.3">
      <c r="A13" s="5" t="s">
        <v>379</v>
      </c>
      <c r="B13" s="5" t="s">
        <v>118</v>
      </c>
      <c r="C13" s="5">
        <v>181352</v>
      </c>
      <c r="D13" s="5">
        <v>2</v>
      </c>
      <c r="E13" s="5" t="s">
        <v>96</v>
      </c>
      <c r="F13" s="5" t="s">
        <v>75</v>
      </c>
      <c r="G13" s="5" t="s">
        <v>492</v>
      </c>
      <c r="H13" s="9"/>
      <c r="I13" s="9">
        <f t="shared" ref="I13:I17" si="0">D13*75</f>
        <v>150</v>
      </c>
    </row>
    <row r="14" spans="1:11" x14ac:dyDescent="0.3">
      <c r="A14" s="5" t="s">
        <v>380</v>
      </c>
      <c r="B14" s="5" t="s">
        <v>121</v>
      </c>
      <c r="C14" s="5">
        <v>181354</v>
      </c>
      <c r="D14" s="5">
        <v>2</v>
      </c>
      <c r="E14" s="5" t="s">
        <v>96</v>
      </c>
      <c r="F14" s="5" t="s">
        <v>75</v>
      </c>
      <c r="G14" s="5" t="s">
        <v>492</v>
      </c>
      <c r="H14" s="9"/>
      <c r="I14" s="9">
        <f t="shared" si="0"/>
        <v>150</v>
      </c>
    </row>
    <row r="15" spans="1:11" x14ac:dyDescent="0.3">
      <c r="A15" s="5" t="s">
        <v>152</v>
      </c>
      <c r="B15" s="5" t="s">
        <v>121</v>
      </c>
      <c r="C15" s="5">
        <v>181324</v>
      </c>
      <c r="D15" s="5">
        <v>1</v>
      </c>
      <c r="E15" s="5" t="s">
        <v>96</v>
      </c>
      <c r="F15" s="5" t="s">
        <v>75</v>
      </c>
      <c r="G15" s="5" t="s">
        <v>492</v>
      </c>
      <c r="H15" s="9"/>
      <c r="I15" s="9">
        <f t="shared" si="0"/>
        <v>75</v>
      </c>
    </row>
    <row r="16" spans="1:11" x14ac:dyDescent="0.3">
      <c r="A16" s="5" t="s">
        <v>128</v>
      </c>
      <c r="B16" s="5" t="s">
        <v>121</v>
      </c>
      <c r="C16" s="5">
        <v>181321</v>
      </c>
      <c r="D16" s="5">
        <v>3</v>
      </c>
      <c r="E16" s="5" t="s">
        <v>96</v>
      </c>
      <c r="F16" s="5" t="s">
        <v>75</v>
      </c>
      <c r="G16" s="5" t="s">
        <v>492</v>
      </c>
      <c r="H16" s="9"/>
      <c r="I16" s="9">
        <f t="shared" si="0"/>
        <v>225</v>
      </c>
    </row>
    <row r="17" spans="1:10" x14ac:dyDescent="0.3">
      <c r="A17" s="5" t="s">
        <v>129</v>
      </c>
      <c r="B17" s="5" t="s">
        <v>121</v>
      </c>
      <c r="C17" s="5">
        <v>181318</v>
      </c>
      <c r="D17" s="5">
        <v>3</v>
      </c>
      <c r="E17" s="5" t="s">
        <v>96</v>
      </c>
      <c r="F17" s="5" t="s">
        <v>75</v>
      </c>
      <c r="G17" s="5" t="s">
        <v>492</v>
      </c>
      <c r="H17" s="9"/>
      <c r="I17" s="9">
        <f t="shared" si="0"/>
        <v>225</v>
      </c>
    </row>
    <row r="18" spans="1:10" x14ac:dyDescent="0.3">
      <c r="A18" s="5" t="s">
        <v>137</v>
      </c>
      <c r="B18" s="5" t="s">
        <v>138</v>
      </c>
      <c r="C18" s="5">
        <v>255144</v>
      </c>
      <c r="D18" s="5">
        <v>1</v>
      </c>
      <c r="E18" s="5" t="s">
        <v>96</v>
      </c>
      <c r="F18" s="5" t="s">
        <v>75</v>
      </c>
      <c r="G18" s="5" t="s">
        <v>492</v>
      </c>
      <c r="H18" s="9"/>
      <c r="I18" s="9"/>
    </row>
    <row r="19" spans="1:10" x14ac:dyDescent="0.3">
      <c r="A19" s="5" t="s">
        <v>460</v>
      </c>
      <c r="B19" s="5" t="s">
        <v>160</v>
      </c>
      <c r="C19" s="5">
        <v>100648</v>
      </c>
      <c r="D19" s="5">
        <v>1</v>
      </c>
      <c r="E19" s="5" t="s">
        <v>96</v>
      </c>
      <c r="F19" s="5" t="s">
        <v>75</v>
      </c>
      <c r="G19" s="5" t="s">
        <v>492</v>
      </c>
      <c r="H19" s="9"/>
      <c r="I19" s="9"/>
    </row>
    <row r="20" spans="1:10" x14ac:dyDescent="0.3">
      <c r="A20" s="10" t="s">
        <v>237</v>
      </c>
      <c r="B20" s="10"/>
      <c r="C20" s="10"/>
      <c r="D20" s="10">
        <f>SUM(D3:D19)</f>
        <v>45</v>
      </c>
      <c r="H20" s="15">
        <f>SUM(H6:H19)</f>
        <v>3360</v>
      </c>
      <c r="I20" s="15">
        <f>SUM(I10:I19)</f>
        <v>1675</v>
      </c>
    </row>
    <row r="22" spans="1:10" x14ac:dyDescent="0.3">
      <c r="A22" s="10" t="s">
        <v>170</v>
      </c>
      <c r="B22" s="10"/>
      <c r="C22" s="10"/>
      <c r="D22" s="10"/>
      <c r="E22" s="10"/>
      <c r="F22" s="10"/>
      <c r="G22" s="10"/>
      <c r="H22" s="10"/>
      <c r="I22" s="10"/>
      <c r="J22" s="10"/>
    </row>
    <row r="23" spans="1:10" x14ac:dyDescent="0.3">
      <c r="A23" s="10" t="s">
        <v>171</v>
      </c>
      <c r="B23" s="10" t="s">
        <v>85</v>
      </c>
      <c r="C23" s="10" t="s">
        <v>172</v>
      </c>
      <c r="E23" s="10" t="s">
        <v>173</v>
      </c>
      <c r="F23" s="10" t="s">
        <v>174</v>
      </c>
      <c r="G23" s="11" t="s">
        <v>175</v>
      </c>
      <c r="H23" s="11" t="s">
        <v>176</v>
      </c>
      <c r="J23" s="10"/>
    </row>
    <row r="24" spans="1:10" x14ac:dyDescent="0.3">
      <c r="A24" s="5" t="s">
        <v>493</v>
      </c>
      <c r="B24" s="5" t="s">
        <v>494</v>
      </c>
      <c r="C24" s="18">
        <v>11181020113781</v>
      </c>
      <c r="D24" s="5" t="s">
        <v>180</v>
      </c>
      <c r="E24" s="5">
        <v>105334</v>
      </c>
      <c r="F24" s="5" t="s">
        <v>74</v>
      </c>
      <c r="G24" s="17">
        <v>43535</v>
      </c>
      <c r="H24" s="17">
        <v>45332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12"/>
  <sheetViews>
    <sheetView workbookViewId="0">
      <selection activeCell="J21" sqref="J21"/>
    </sheetView>
  </sheetViews>
  <sheetFormatPr defaultRowHeight="14.4" x14ac:dyDescent="0.3"/>
  <cols>
    <col min="1" max="1" width="48" style="5" bestFit="1" customWidth="1"/>
    <col min="2" max="2" width="13.44140625" style="5" bestFit="1" customWidth="1"/>
    <col min="3" max="3" width="12" style="5" bestFit="1" customWidth="1"/>
    <col min="4" max="4" width="5.109375" style="5" bestFit="1" customWidth="1"/>
    <col min="5" max="5" width="30.6640625" style="5" bestFit="1" customWidth="1"/>
    <col min="6" max="6" width="12.44140625" style="5" bestFit="1" customWidth="1"/>
    <col min="7" max="7" width="27.5546875" style="5" bestFit="1" customWidth="1"/>
    <col min="8" max="8" width="16.109375" style="5" bestFit="1" customWidth="1"/>
    <col min="9" max="9" width="15.44140625" style="5" bestFit="1" customWidth="1"/>
    <col min="10" max="10" width="17.44140625" style="5" bestFit="1" customWidth="1"/>
    <col min="11" max="11" width="9.109375" style="5"/>
  </cols>
  <sheetData>
    <row r="1" spans="1:10" x14ac:dyDescent="0.3">
      <c r="A1" s="10" t="s">
        <v>84</v>
      </c>
      <c r="B1" s="10"/>
      <c r="C1" s="10"/>
      <c r="D1" s="10"/>
      <c r="E1" s="10"/>
      <c r="F1" s="10"/>
      <c r="G1" s="10"/>
      <c r="H1" s="10"/>
      <c r="I1" s="10"/>
      <c r="J1" s="10"/>
    </row>
    <row r="2" spans="1:10" x14ac:dyDescent="0.3">
      <c r="A2" s="10" t="s">
        <v>85</v>
      </c>
      <c r="B2" s="10" t="s">
        <v>86</v>
      </c>
      <c r="C2" s="10" t="s">
        <v>87</v>
      </c>
      <c r="D2" s="10" t="s">
        <v>88</v>
      </c>
      <c r="E2" s="10" t="s">
        <v>89</v>
      </c>
      <c r="F2" s="10" t="s">
        <v>90</v>
      </c>
      <c r="G2" s="10" t="s">
        <v>91</v>
      </c>
      <c r="H2" s="10" t="s">
        <v>92</v>
      </c>
      <c r="I2" s="10" t="s">
        <v>93</v>
      </c>
    </row>
    <row r="3" spans="1:10" x14ac:dyDescent="0.3">
      <c r="A3" s="5" t="s">
        <v>99</v>
      </c>
      <c r="B3" s="5" t="s">
        <v>100</v>
      </c>
      <c r="C3" s="5">
        <v>472340</v>
      </c>
      <c r="D3" s="5">
        <v>40</v>
      </c>
      <c r="E3" s="5" t="s">
        <v>96</v>
      </c>
      <c r="F3" s="5" t="s">
        <v>78</v>
      </c>
      <c r="G3" s="5" t="s">
        <v>495</v>
      </c>
      <c r="H3" s="9"/>
      <c r="I3" s="9"/>
    </row>
    <row r="4" spans="1:10" x14ac:dyDescent="0.3">
      <c r="A4" s="5" t="s">
        <v>101</v>
      </c>
      <c r="B4" s="5" t="s">
        <v>100</v>
      </c>
      <c r="C4" s="5">
        <v>472341</v>
      </c>
      <c r="D4" s="5">
        <v>10</v>
      </c>
      <c r="E4" s="5" t="s">
        <v>96</v>
      </c>
      <c r="F4" s="5" t="s">
        <v>78</v>
      </c>
      <c r="G4" s="5" t="s">
        <v>495</v>
      </c>
      <c r="H4" s="9"/>
      <c r="I4" s="9"/>
    </row>
    <row r="5" spans="1:10" x14ac:dyDescent="0.3">
      <c r="A5" s="5" t="s">
        <v>103</v>
      </c>
      <c r="B5" s="5" t="s">
        <v>104</v>
      </c>
      <c r="C5" s="5">
        <v>471391</v>
      </c>
      <c r="D5" s="5">
        <v>18</v>
      </c>
      <c r="E5" s="5" t="s">
        <v>96</v>
      </c>
      <c r="F5" s="5" t="s">
        <v>78</v>
      </c>
      <c r="G5" s="5" t="s">
        <v>495</v>
      </c>
      <c r="H5" s="9">
        <f>D5*125</f>
        <v>2250</v>
      </c>
      <c r="I5" s="9"/>
    </row>
    <row r="6" spans="1:10" x14ac:dyDescent="0.3">
      <c r="A6" s="5" t="s">
        <v>473</v>
      </c>
      <c r="B6" s="5" t="s">
        <v>110</v>
      </c>
      <c r="C6" s="5">
        <v>377007</v>
      </c>
      <c r="D6" s="5">
        <v>2</v>
      </c>
      <c r="E6" s="5" t="s">
        <v>96</v>
      </c>
      <c r="F6" s="5" t="s">
        <v>78</v>
      </c>
      <c r="G6" s="5" t="s">
        <v>495</v>
      </c>
      <c r="H6" s="9"/>
      <c r="I6" s="9"/>
    </row>
    <row r="7" spans="1:10" x14ac:dyDescent="0.3">
      <c r="A7" s="10" t="s">
        <v>237</v>
      </c>
      <c r="B7" s="10"/>
      <c r="C7" s="10"/>
      <c r="D7" s="10">
        <f>SUM(D3:D6)</f>
        <v>70</v>
      </c>
      <c r="H7" s="15">
        <f>SUM(H5:H6)</f>
        <v>2250</v>
      </c>
      <c r="I7" s="9"/>
    </row>
    <row r="8" spans="1:10" x14ac:dyDescent="0.3">
      <c r="I8" s="9"/>
      <c r="J8" s="9"/>
    </row>
    <row r="10" spans="1:10" x14ac:dyDescent="0.3">
      <c r="A10" s="10" t="s">
        <v>170</v>
      </c>
      <c r="B10" s="10"/>
      <c r="C10" s="10"/>
      <c r="D10" s="10"/>
      <c r="E10" s="10"/>
      <c r="F10" s="10"/>
      <c r="G10" s="10"/>
      <c r="H10" s="10"/>
    </row>
    <row r="11" spans="1:10" x14ac:dyDescent="0.3">
      <c r="A11" s="10" t="s">
        <v>171</v>
      </c>
      <c r="B11" s="10" t="s">
        <v>85</v>
      </c>
      <c r="C11" s="10" t="s">
        <v>172</v>
      </c>
      <c r="E11" s="10" t="s">
        <v>173</v>
      </c>
      <c r="F11" s="10" t="s">
        <v>174</v>
      </c>
      <c r="G11" s="11" t="s">
        <v>175</v>
      </c>
      <c r="H11" s="11" t="s">
        <v>176</v>
      </c>
    </row>
    <row r="12" spans="1:10" x14ac:dyDescent="0.3">
      <c r="A12" s="5" t="s">
        <v>496</v>
      </c>
      <c r="B12" s="5" t="s">
        <v>471</v>
      </c>
      <c r="C12" s="5">
        <v>20001932183</v>
      </c>
      <c r="D12" s="5" t="s">
        <v>180</v>
      </c>
      <c r="E12" s="19">
        <v>105334</v>
      </c>
      <c r="F12" s="5" t="s">
        <v>77</v>
      </c>
      <c r="G12" s="17">
        <v>43789</v>
      </c>
      <c r="H12" s="17">
        <v>45615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20"/>
  <sheetViews>
    <sheetView workbookViewId="0">
      <selection activeCell="K10" sqref="K10"/>
    </sheetView>
  </sheetViews>
  <sheetFormatPr defaultRowHeight="14.4" x14ac:dyDescent="0.3"/>
  <cols>
    <col min="1" max="1" width="48" style="5" bestFit="1" customWidth="1"/>
    <col min="2" max="2" width="15.44140625" style="5" bestFit="1" customWidth="1"/>
    <col min="3" max="3" width="11.88671875" style="5" bestFit="1" customWidth="1"/>
    <col min="4" max="4" width="5.109375" style="5" bestFit="1" customWidth="1"/>
    <col min="5" max="5" width="30.6640625" style="5" bestFit="1" customWidth="1"/>
    <col min="6" max="6" width="11.33203125" style="5" bestFit="1" customWidth="1"/>
    <col min="7" max="7" width="33.88671875" style="5" bestFit="1" customWidth="1"/>
    <col min="8" max="8" width="16.109375" style="5" bestFit="1" customWidth="1"/>
    <col min="9" max="10" width="15.44140625" style="5" bestFit="1" customWidth="1"/>
    <col min="11" max="14" width="9.109375" style="5"/>
  </cols>
  <sheetData>
    <row r="1" spans="1:12" x14ac:dyDescent="0.3">
      <c r="A1" s="10" t="s">
        <v>84</v>
      </c>
      <c r="B1" s="10"/>
      <c r="C1" s="10"/>
      <c r="D1" s="10"/>
      <c r="E1" s="10"/>
      <c r="F1" s="10"/>
      <c r="G1" s="10"/>
      <c r="H1" s="10"/>
      <c r="I1" s="10"/>
      <c r="J1" s="10"/>
      <c r="K1" s="10"/>
      <c r="L1" s="10"/>
    </row>
    <row r="2" spans="1:12" x14ac:dyDescent="0.3">
      <c r="A2" s="10" t="s">
        <v>85</v>
      </c>
      <c r="B2" s="10" t="s">
        <v>86</v>
      </c>
      <c r="C2" s="10" t="s">
        <v>87</v>
      </c>
      <c r="D2" s="10" t="s">
        <v>88</v>
      </c>
      <c r="E2" s="10" t="s">
        <v>89</v>
      </c>
      <c r="F2" s="10" t="s">
        <v>90</v>
      </c>
      <c r="G2" s="10" t="s">
        <v>91</v>
      </c>
      <c r="H2" s="10" t="s">
        <v>92</v>
      </c>
      <c r="I2" s="10" t="s">
        <v>93</v>
      </c>
      <c r="K2" s="10"/>
      <c r="L2" s="10"/>
    </row>
    <row r="3" spans="1:12" x14ac:dyDescent="0.3">
      <c r="A3" s="5" t="s">
        <v>149</v>
      </c>
      <c r="B3" s="5" t="s">
        <v>104</v>
      </c>
      <c r="C3" s="5">
        <v>182006</v>
      </c>
      <c r="D3" s="5">
        <v>12</v>
      </c>
      <c r="E3" s="5" t="s">
        <v>96</v>
      </c>
      <c r="F3" s="5" t="s">
        <v>497</v>
      </c>
      <c r="G3" s="5" t="s">
        <v>498</v>
      </c>
      <c r="H3" s="9"/>
      <c r="I3" s="9"/>
    </row>
    <row r="4" spans="1:12" x14ac:dyDescent="0.3">
      <c r="A4" s="5" t="s">
        <v>499</v>
      </c>
      <c r="B4" s="5" t="s">
        <v>374</v>
      </c>
      <c r="C4" s="5">
        <v>181572</v>
      </c>
      <c r="D4" s="5">
        <v>2</v>
      </c>
      <c r="E4" s="5" t="s">
        <v>96</v>
      </c>
      <c r="F4" s="5" t="s">
        <v>497</v>
      </c>
      <c r="G4" s="5" t="s">
        <v>498</v>
      </c>
      <c r="H4" s="9">
        <f>D4*750</f>
        <v>1500</v>
      </c>
      <c r="I4" s="9"/>
    </row>
    <row r="5" spans="1:12" x14ac:dyDescent="0.3">
      <c r="A5" s="5" t="s">
        <v>108</v>
      </c>
      <c r="B5" s="5" t="s">
        <v>104</v>
      </c>
      <c r="C5" s="5">
        <v>181180</v>
      </c>
      <c r="D5" s="5">
        <v>24</v>
      </c>
      <c r="E5" s="5" t="s">
        <v>96</v>
      </c>
      <c r="F5" s="5" t="s">
        <v>497</v>
      </c>
      <c r="G5" s="5" t="s">
        <v>498</v>
      </c>
      <c r="H5" s="9"/>
      <c r="I5" s="9"/>
    </row>
    <row r="6" spans="1:12" x14ac:dyDescent="0.3">
      <c r="A6" s="5" t="s">
        <v>231</v>
      </c>
      <c r="B6" s="5" t="s">
        <v>118</v>
      </c>
      <c r="C6" s="5">
        <v>181295</v>
      </c>
      <c r="D6" s="5">
        <v>2</v>
      </c>
      <c r="E6" s="5" t="s">
        <v>96</v>
      </c>
      <c r="F6" s="5" t="s">
        <v>497</v>
      </c>
      <c r="G6" s="5" t="s">
        <v>498</v>
      </c>
      <c r="H6" s="9"/>
      <c r="I6" s="9">
        <f>D6*100</f>
        <v>200</v>
      </c>
    </row>
    <row r="7" spans="1:12" x14ac:dyDescent="0.3">
      <c r="A7" s="5" t="s">
        <v>232</v>
      </c>
      <c r="B7" s="5" t="s">
        <v>118</v>
      </c>
      <c r="C7" s="5">
        <v>181296</v>
      </c>
      <c r="D7" s="5">
        <v>5</v>
      </c>
      <c r="E7" s="5" t="s">
        <v>96</v>
      </c>
      <c r="F7" s="5" t="s">
        <v>497</v>
      </c>
      <c r="G7" s="5" t="s">
        <v>498</v>
      </c>
      <c r="H7" s="9"/>
      <c r="I7" s="9">
        <f>D7*100</f>
        <v>500</v>
      </c>
    </row>
    <row r="8" spans="1:12" x14ac:dyDescent="0.3">
      <c r="A8" s="5" t="s">
        <v>379</v>
      </c>
      <c r="B8" s="5" t="s">
        <v>118</v>
      </c>
      <c r="C8" s="5">
        <v>181352</v>
      </c>
      <c r="D8" s="5">
        <v>2</v>
      </c>
      <c r="E8" s="5" t="s">
        <v>96</v>
      </c>
      <c r="F8" s="5" t="s">
        <v>497</v>
      </c>
      <c r="G8" s="5" t="s">
        <v>498</v>
      </c>
      <c r="H8" s="9"/>
      <c r="I8" s="9">
        <f>D8*100</f>
        <v>200</v>
      </c>
    </row>
    <row r="9" spans="1:12" x14ac:dyDescent="0.3">
      <c r="A9" s="5" t="s">
        <v>122</v>
      </c>
      <c r="B9" s="5" t="s">
        <v>121</v>
      </c>
      <c r="C9" s="5">
        <v>181315</v>
      </c>
      <c r="D9" s="5">
        <v>2</v>
      </c>
      <c r="E9" s="5" t="s">
        <v>96</v>
      </c>
      <c r="F9" s="5" t="s">
        <v>497</v>
      </c>
      <c r="G9" s="5" t="s">
        <v>498</v>
      </c>
      <c r="H9" s="9"/>
      <c r="I9" s="9">
        <f>D8*75</f>
        <v>150</v>
      </c>
    </row>
    <row r="10" spans="1:12" x14ac:dyDescent="0.3">
      <c r="A10" s="5" t="s">
        <v>123</v>
      </c>
      <c r="B10" s="5" t="s">
        <v>121</v>
      </c>
      <c r="C10" s="5">
        <v>181320</v>
      </c>
      <c r="D10" s="5">
        <v>2</v>
      </c>
      <c r="E10" s="5" t="s">
        <v>96</v>
      </c>
      <c r="F10" s="5" t="s">
        <v>497</v>
      </c>
      <c r="G10" s="5" t="s">
        <v>498</v>
      </c>
      <c r="H10" s="9"/>
      <c r="I10" s="9">
        <f t="shared" ref="I10:I12" si="0">D9*75</f>
        <v>150</v>
      </c>
    </row>
    <row r="11" spans="1:12" x14ac:dyDescent="0.3">
      <c r="A11" s="5" t="s">
        <v>132</v>
      </c>
      <c r="B11" s="5" t="s">
        <v>121</v>
      </c>
      <c r="C11" s="5">
        <v>181316</v>
      </c>
      <c r="D11" s="5">
        <v>6</v>
      </c>
      <c r="E11" s="5" t="s">
        <v>96</v>
      </c>
      <c r="F11" s="5" t="s">
        <v>497</v>
      </c>
      <c r="G11" s="5" t="s">
        <v>498</v>
      </c>
      <c r="H11" s="9"/>
      <c r="I11" s="9">
        <f t="shared" si="0"/>
        <v>150</v>
      </c>
    </row>
    <row r="12" spans="1:12" x14ac:dyDescent="0.3">
      <c r="A12" s="5" t="s">
        <v>133</v>
      </c>
      <c r="B12" s="5" t="s">
        <v>121</v>
      </c>
      <c r="C12" s="5">
        <v>181343</v>
      </c>
      <c r="D12" s="5">
        <v>6</v>
      </c>
      <c r="E12" s="5" t="s">
        <v>96</v>
      </c>
      <c r="F12" s="5" t="s">
        <v>497</v>
      </c>
      <c r="G12" s="5" t="s">
        <v>498</v>
      </c>
      <c r="H12" s="9"/>
      <c r="I12" s="9">
        <f t="shared" si="0"/>
        <v>450</v>
      </c>
    </row>
    <row r="13" spans="1:12" x14ac:dyDescent="0.3">
      <c r="A13" s="5" t="s">
        <v>500</v>
      </c>
      <c r="B13" s="5" t="s">
        <v>118</v>
      </c>
      <c r="C13" s="5">
        <v>181351</v>
      </c>
      <c r="D13" s="5">
        <v>5</v>
      </c>
      <c r="E13" s="5" t="s">
        <v>96</v>
      </c>
      <c r="F13" s="5" t="s">
        <v>497</v>
      </c>
      <c r="G13" s="5" t="s">
        <v>498</v>
      </c>
      <c r="H13" s="9"/>
      <c r="I13" s="9">
        <f>D13*100</f>
        <v>500</v>
      </c>
    </row>
    <row r="14" spans="1:12" x14ac:dyDescent="0.3">
      <c r="A14" s="5" t="s">
        <v>154</v>
      </c>
      <c r="B14" s="5" t="s">
        <v>118</v>
      </c>
      <c r="C14" s="5">
        <v>181331</v>
      </c>
      <c r="D14" s="5">
        <v>4</v>
      </c>
      <c r="E14" s="5" t="s">
        <v>96</v>
      </c>
      <c r="F14" s="5" t="s">
        <v>497</v>
      </c>
      <c r="G14" s="5" t="s">
        <v>498</v>
      </c>
      <c r="H14" s="9"/>
      <c r="I14" s="9">
        <f>D14*100</f>
        <v>400</v>
      </c>
    </row>
    <row r="15" spans="1:12" x14ac:dyDescent="0.3">
      <c r="A15" s="10" t="s">
        <v>237</v>
      </c>
      <c r="B15" s="10"/>
      <c r="C15" s="10"/>
      <c r="D15" s="10">
        <f>SUM(D3:D14)</f>
        <v>72</v>
      </c>
      <c r="H15" s="15">
        <f>SUM(H4:H14)</f>
        <v>1500</v>
      </c>
      <c r="I15" s="15">
        <f>SUM(I6:I14)</f>
        <v>2700</v>
      </c>
    </row>
    <row r="16" spans="1:12" x14ac:dyDescent="0.3">
      <c r="I16" s="9"/>
      <c r="J16" s="9"/>
    </row>
    <row r="17" spans="1:10" x14ac:dyDescent="0.3">
      <c r="I17" s="9"/>
      <c r="J17" s="9"/>
    </row>
    <row r="18" spans="1:10" x14ac:dyDescent="0.3">
      <c r="A18" s="10" t="s">
        <v>170</v>
      </c>
      <c r="B18" s="10"/>
      <c r="C18" s="10"/>
      <c r="D18" s="10"/>
      <c r="E18" s="10"/>
      <c r="F18" s="10"/>
      <c r="G18" s="10"/>
      <c r="H18" s="10"/>
    </row>
    <row r="19" spans="1:10" x14ac:dyDescent="0.3">
      <c r="A19" s="10" t="s">
        <v>171</v>
      </c>
      <c r="B19" s="10" t="s">
        <v>85</v>
      </c>
      <c r="C19" s="10" t="s">
        <v>172</v>
      </c>
      <c r="E19" s="10" t="s">
        <v>173</v>
      </c>
      <c r="F19" s="10" t="s">
        <v>174</v>
      </c>
      <c r="G19" s="11" t="s">
        <v>175</v>
      </c>
      <c r="H19" s="11" t="s">
        <v>176</v>
      </c>
    </row>
    <row r="20" spans="1:10" x14ac:dyDescent="0.3">
      <c r="A20" s="5" t="s">
        <v>501</v>
      </c>
      <c r="B20" s="5" t="s">
        <v>502</v>
      </c>
      <c r="C20" s="5">
        <v>42511285</v>
      </c>
      <c r="D20" s="5" t="s">
        <v>180</v>
      </c>
      <c r="E20" s="5">
        <v>105334</v>
      </c>
      <c r="F20" s="5" t="s">
        <v>80</v>
      </c>
      <c r="G20" s="17" t="s">
        <v>503</v>
      </c>
      <c r="H20" s="17">
        <v>43544</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7D24C-8EA3-4D6A-899E-4F8925C859EE}">
  <sheetPr>
    <pageSetUpPr fitToPage="1"/>
  </sheetPr>
  <dimension ref="A2:M20"/>
  <sheetViews>
    <sheetView zoomScale="80" zoomScaleNormal="80" workbookViewId="0">
      <selection activeCell="A21" sqref="A21"/>
    </sheetView>
  </sheetViews>
  <sheetFormatPr defaultRowHeight="14.4" x14ac:dyDescent="0.3"/>
  <cols>
    <col min="1" max="1" width="30.109375" bestFit="1" customWidth="1"/>
    <col min="2" max="2" width="37.44140625" customWidth="1"/>
    <col min="3" max="3" width="36.44140625" customWidth="1"/>
    <col min="4" max="4" width="25.88671875" customWidth="1"/>
    <col min="5" max="5" width="29.21875" customWidth="1"/>
    <col min="6" max="6" width="16.6640625" customWidth="1"/>
    <col min="7" max="7" width="24.5546875" customWidth="1"/>
  </cols>
  <sheetData>
    <row r="2" spans="1:7" x14ac:dyDescent="0.3">
      <c r="A2" s="23" t="s">
        <v>504</v>
      </c>
      <c r="B2" s="20"/>
      <c r="C2" s="23" t="s">
        <v>505</v>
      </c>
      <c r="D2" s="23" t="s">
        <v>506</v>
      </c>
      <c r="E2" s="23" t="s">
        <v>528</v>
      </c>
      <c r="F2" s="23" t="s">
        <v>507</v>
      </c>
      <c r="G2" s="41" t="s">
        <v>557</v>
      </c>
    </row>
    <row r="3" spans="1:7" s="21" customFormat="1" x14ac:dyDescent="0.3">
      <c r="A3" s="22" t="s">
        <v>508</v>
      </c>
      <c r="B3" s="22" t="s">
        <v>509</v>
      </c>
      <c r="C3" s="25" t="s">
        <v>510</v>
      </c>
      <c r="D3" s="30">
        <v>42947</v>
      </c>
      <c r="E3" s="26" t="s">
        <v>529</v>
      </c>
      <c r="F3" s="25" t="s">
        <v>530</v>
      </c>
      <c r="G3" s="31" t="s">
        <v>531</v>
      </c>
    </row>
    <row r="4" spans="1:7" s="21" customFormat="1" x14ac:dyDescent="0.3">
      <c r="A4" s="22" t="s">
        <v>508</v>
      </c>
      <c r="B4" s="22" t="s">
        <v>509</v>
      </c>
      <c r="C4" s="25" t="s">
        <v>512</v>
      </c>
      <c r="D4" s="30">
        <v>43551</v>
      </c>
      <c r="E4" s="30" t="s">
        <v>532</v>
      </c>
      <c r="F4" s="25" t="s">
        <v>530</v>
      </c>
      <c r="G4" s="31" t="s">
        <v>531</v>
      </c>
    </row>
    <row r="5" spans="1:7" s="21" customFormat="1" x14ac:dyDescent="0.3">
      <c r="A5" s="22" t="s">
        <v>508</v>
      </c>
      <c r="B5" s="22" t="s">
        <v>509</v>
      </c>
      <c r="C5" s="25" t="s">
        <v>512</v>
      </c>
      <c r="D5" s="30">
        <v>43551</v>
      </c>
      <c r="E5" s="30" t="s">
        <v>532</v>
      </c>
      <c r="F5" s="25" t="s">
        <v>533</v>
      </c>
      <c r="G5" s="31" t="s">
        <v>531</v>
      </c>
    </row>
    <row r="6" spans="1:7" s="21" customFormat="1" x14ac:dyDescent="0.3">
      <c r="A6" s="22" t="s">
        <v>508</v>
      </c>
      <c r="B6" s="22" t="s">
        <v>509</v>
      </c>
      <c r="C6" s="25" t="s">
        <v>534</v>
      </c>
      <c r="D6" s="30">
        <v>43983</v>
      </c>
      <c r="E6" s="30" t="s">
        <v>535</v>
      </c>
      <c r="F6" s="25" t="s">
        <v>529</v>
      </c>
      <c r="G6" s="31" t="s">
        <v>531</v>
      </c>
    </row>
    <row r="7" spans="1:7" s="21" customFormat="1" ht="42" x14ac:dyDescent="0.3">
      <c r="A7" s="20" t="s">
        <v>595</v>
      </c>
      <c r="B7" s="22" t="s">
        <v>513</v>
      </c>
      <c r="C7" s="22" t="s">
        <v>536</v>
      </c>
      <c r="D7" s="32" t="s">
        <v>530</v>
      </c>
      <c r="E7" s="22" t="s">
        <v>511</v>
      </c>
      <c r="F7" s="33" t="s">
        <v>537</v>
      </c>
      <c r="G7" s="31" t="s">
        <v>538</v>
      </c>
    </row>
    <row r="8" spans="1:7" s="21" customFormat="1" x14ac:dyDescent="0.3">
      <c r="A8" s="20" t="s">
        <v>514</v>
      </c>
      <c r="B8" s="22" t="s">
        <v>515</v>
      </c>
      <c r="C8" s="22" t="s">
        <v>539</v>
      </c>
      <c r="D8" s="32" t="s">
        <v>530</v>
      </c>
      <c r="E8" s="22" t="s">
        <v>511</v>
      </c>
      <c r="F8" s="34" t="s">
        <v>540</v>
      </c>
      <c r="G8" s="31" t="s">
        <v>541</v>
      </c>
    </row>
    <row r="9" spans="1:7" s="21" customFormat="1" ht="44.25" customHeight="1" x14ac:dyDescent="0.3">
      <c r="A9" s="42" t="s">
        <v>516</v>
      </c>
      <c r="B9" s="22" t="s">
        <v>517</v>
      </c>
      <c r="C9" s="22" t="s">
        <v>542</v>
      </c>
      <c r="D9" s="32" t="s">
        <v>543</v>
      </c>
      <c r="E9" s="22" t="s">
        <v>511</v>
      </c>
      <c r="F9" s="34" t="s">
        <v>540</v>
      </c>
      <c r="G9" s="31" t="s">
        <v>541</v>
      </c>
    </row>
    <row r="10" spans="1:7" s="21" customFormat="1" ht="44.25" customHeight="1" x14ac:dyDescent="0.3">
      <c r="A10" s="43"/>
    </row>
    <row r="11" spans="1:7" s="21" customFormat="1" x14ac:dyDescent="0.3"/>
    <row r="12" spans="1:7" s="21" customFormat="1" x14ac:dyDescent="0.3">
      <c r="A12" s="23" t="s">
        <v>518</v>
      </c>
      <c r="B12" s="22"/>
      <c r="C12" s="23" t="s">
        <v>505</v>
      </c>
      <c r="D12" s="23" t="s">
        <v>506</v>
      </c>
      <c r="E12" s="23" t="s">
        <v>528</v>
      </c>
      <c r="F12" s="23" t="s">
        <v>507</v>
      </c>
      <c r="G12" s="41" t="s">
        <v>557</v>
      </c>
    </row>
    <row r="13" spans="1:7" s="21" customFormat="1" x14ac:dyDescent="0.3">
      <c r="A13" s="20" t="s">
        <v>596</v>
      </c>
      <c r="B13" s="22" t="s">
        <v>519</v>
      </c>
      <c r="C13" s="35" t="s">
        <v>555</v>
      </c>
      <c r="D13" s="36" t="s">
        <v>544</v>
      </c>
      <c r="E13" s="22" t="s">
        <v>530</v>
      </c>
      <c r="F13" s="22" t="s">
        <v>530</v>
      </c>
      <c r="G13" s="31" t="s">
        <v>545</v>
      </c>
    </row>
    <row r="14" spans="1:7" s="21" customFormat="1" ht="24.6" x14ac:dyDescent="0.3">
      <c r="A14" s="22" t="s">
        <v>520</v>
      </c>
      <c r="B14" s="22" t="s">
        <v>546</v>
      </c>
      <c r="C14" s="22" t="s">
        <v>547</v>
      </c>
      <c r="D14" s="37">
        <v>43491</v>
      </c>
      <c r="E14" s="27" t="s">
        <v>533</v>
      </c>
      <c r="F14" s="38" t="s">
        <v>599</v>
      </c>
      <c r="G14" s="31" t="s">
        <v>548</v>
      </c>
    </row>
    <row r="15" spans="1:7" s="21" customFormat="1" x14ac:dyDescent="0.3">
      <c r="A15" s="22" t="s">
        <v>521</v>
      </c>
      <c r="B15" s="22" t="s">
        <v>597</v>
      </c>
      <c r="C15" s="28" t="s">
        <v>549</v>
      </c>
      <c r="D15" s="39">
        <v>44105</v>
      </c>
      <c r="E15" s="44" t="s">
        <v>598</v>
      </c>
      <c r="F15" s="29" t="s">
        <v>530</v>
      </c>
      <c r="G15" s="31" t="s">
        <v>550</v>
      </c>
    </row>
    <row r="16" spans="1:7" s="21" customFormat="1" x14ac:dyDescent="0.3">
      <c r="A16" s="22" t="s">
        <v>522</v>
      </c>
      <c r="B16" s="22" t="s">
        <v>523</v>
      </c>
      <c r="C16" s="22" t="s">
        <v>555</v>
      </c>
      <c r="D16" s="32" t="s">
        <v>556</v>
      </c>
      <c r="E16" s="22" t="s">
        <v>530</v>
      </c>
      <c r="F16" s="22" t="s">
        <v>530</v>
      </c>
      <c r="G16" s="31" t="s">
        <v>551</v>
      </c>
    </row>
    <row r="17" spans="1:13" s="21" customFormat="1" x14ac:dyDescent="0.3">
      <c r="A17" s="22" t="s">
        <v>524</v>
      </c>
      <c r="B17" s="22" t="s">
        <v>525</v>
      </c>
      <c r="C17" s="22" t="s">
        <v>555</v>
      </c>
      <c r="D17" s="32" t="s">
        <v>556</v>
      </c>
      <c r="E17" s="22" t="s">
        <v>530</v>
      </c>
      <c r="F17" s="22" t="s">
        <v>530</v>
      </c>
      <c r="G17" s="31" t="s">
        <v>552</v>
      </c>
    </row>
    <row r="18" spans="1:13" s="21" customFormat="1" x14ac:dyDescent="0.3">
      <c r="A18" s="22" t="s">
        <v>526</v>
      </c>
      <c r="B18" s="24" t="s">
        <v>527</v>
      </c>
      <c r="C18" s="22" t="s">
        <v>553</v>
      </c>
      <c r="D18" s="40" t="s">
        <v>556</v>
      </c>
      <c r="E18" s="22" t="s">
        <v>554</v>
      </c>
      <c r="F18" s="22" t="s">
        <v>530</v>
      </c>
      <c r="G18" s="31" t="s">
        <v>548</v>
      </c>
    </row>
    <row r="19" spans="1:13" x14ac:dyDescent="0.3">
      <c r="A19" s="21"/>
      <c r="B19" s="21"/>
      <c r="C19" s="21"/>
      <c r="D19" s="21"/>
      <c r="E19" s="21"/>
      <c r="F19" s="21"/>
    </row>
    <row r="20" spans="1:13" x14ac:dyDescent="0.3">
      <c r="A20" s="21"/>
      <c r="B20" s="21"/>
      <c r="C20" s="21"/>
      <c r="D20" s="21"/>
      <c r="E20" s="21"/>
      <c r="F20" s="21"/>
      <c r="G20" s="21"/>
      <c r="H20" s="21"/>
      <c r="I20" s="21"/>
      <c r="J20" s="21"/>
      <c r="K20" s="21"/>
      <c r="L20" s="21"/>
      <c r="M20" s="21"/>
    </row>
  </sheetData>
  <phoneticPr fontId="7" type="noConversion"/>
  <pageMargins left="0.7" right="0.7" top="0.75" bottom="0.75" header="0.3" footer="0.3"/>
  <pageSetup paperSize="9" scale="3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C0BA82-9BEA-4CC1-8DFC-37CD62CC4035}"/>
</file>

<file path=customXml/itemProps2.xml><?xml version="1.0" encoding="utf-8"?>
<ds:datastoreItem xmlns:ds="http://schemas.openxmlformats.org/officeDocument/2006/customXml" ds:itemID="{96391FE3-E66A-45ED-B732-58E96D44F436}">
  <ds:schemaRefs>
    <ds:schemaRef ds:uri="http://purl.org/dc/elements/1.1/"/>
    <ds:schemaRef ds:uri="http://www.w3.org/XML/1998/namespace"/>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 ds:uri="http://schemas.microsoft.com/office/2006/documentManagement/types"/>
    <ds:schemaRef ds:uri="8ca79d84-9bed-43a7-a619-361cff35098e"/>
  </ds:schemaRefs>
</ds:datastoreItem>
</file>

<file path=customXml/itemProps3.xml><?xml version="1.0" encoding="utf-8"?>
<ds:datastoreItem xmlns:ds="http://schemas.openxmlformats.org/officeDocument/2006/customXml" ds:itemID="{C86FC003-A327-418B-9F18-C715172C93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29</vt:i4>
      </vt:variant>
    </vt:vector>
  </HeadingPairs>
  <TitlesOfParts>
    <vt:vector size="29" baseType="lpstr">
      <vt:lpstr>Totaal voorblad</vt:lpstr>
      <vt:lpstr>De Twijn</vt:lpstr>
      <vt:lpstr>Thorbecke VMBO Pro</vt:lpstr>
      <vt:lpstr>Thorbecke MHA</vt:lpstr>
      <vt:lpstr>Thorbecke Pro Sleedoorn</vt:lpstr>
      <vt:lpstr>Ambelt Zwolle</vt:lpstr>
      <vt:lpstr>Ambelt Hardenberg</vt:lpstr>
      <vt:lpstr>OOZ</vt:lpstr>
      <vt:lpstr>Sluis</vt:lpstr>
      <vt:lpstr>Parkschool</vt:lpstr>
      <vt:lpstr>Marshof</vt:lpstr>
      <vt:lpstr>Het Festival</vt:lpstr>
      <vt:lpstr>Avontuur</vt:lpstr>
      <vt:lpstr>Octopus</vt:lpstr>
      <vt:lpstr>Toonladder</vt:lpstr>
      <vt:lpstr>Cappellenborg</vt:lpstr>
      <vt:lpstr>Montessori</vt:lpstr>
      <vt:lpstr>Markesteen</vt:lpstr>
      <vt:lpstr>Palet Ommen</vt:lpstr>
      <vt:lpstr>Van Kinsbergen</vt:lpstr>
      <vt:lpstr>Oosterenk</vt:lpstr>
      <vt:lpstr>Werkschuit</vt:lpstr>
      <vt:lpstr>Tweemaster</vt:lpstr>
      <vt:lpstr>Campherbeek</vt:lpstr>
      <vt:lpstr>Vlonder</vt:lpstr>
      <vt:lpstr>Nieuwebrug</vt:lpstr>
      <vt:lpstr>Wieden</vt:lpstr>
      <vt:lpstr>IJsselhof</vt:lpstr>
      <vt:lpstr>Scholen niet Feyen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Feyen.nl | Herbert Das</dc:creator>
  <cp:keywords/>
  <dc:description/>
  <cp:lastModifiedBy>Jean Kessels</cp:lastModifiedBy>
  <cp:revision/>
  <cp:lastPrinted>2024-09-09T13:06:53Z</cp:lastPrinted>
  <dcterms:created xsi:type="dcterms:W3CDTF">2023-12-14T13:45:10Z</dcterms:created>
  <dcterms:modified xsi:type="dcterms:W3CDTF">2024-11-29T14:25:26Z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