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saaanbesteden-my.sharepoint.com/personal/k_kirchner_iesa_nu/Documents/Bureaublad/26. GVB/2024-xx Contracting Externe inhuur vervangen MSP/Aanbestedingsdocumenten/NvI/"/>
    </mc:Choice>
  </mc:AlternateContent>
  <xr:revisionPtr revIDLastSave="27" documentId="8_{57212630-0920-4D57-81E2-E74B9292CC67}" xr6:coauthVersionLast="47" xr6:coauthVersionMax="47" xr10:uidLastSave="{7C181E0F-FC8F-4F85-BF19-210CCA0DDAC3}"/>
  <bookViews>
    <workbookView xWindow="-120" yWindow="-120" windowWidth="29040" windowHeight="15840" activeTab="2" xr2:uid="{8D2E80D2-5F7F-4BEC-91D1-88C131ACC704}"/>
  </bookViews>
  <sheets>
    <sheet name="Opslagen" sheetId="1" r:id="rId1"/>
    <sheet name="Rekenfactor" sheetId="2" r:id="rId2"/>
    <sheet name="Berekening vergelijkingsprij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3" l="1"/>
  <c r="E53" i="3"/>
  <c r="E54" i="3"/>
  <c r="E55" i="3"/>
  <c r="E56" i="3"/>
  <c r="E57" i="3"/>
  <c r="E58" i="3"/>
  <c r="E59" i="3"/>
  <c r="E51" i="3"/>
  <c r="D51" i="3"/>
  <c r="F66" i="3"/>
  <c r="F67" i="3"/>
  <c r="F65" i="3"/>
  <c r="F68" i="3" l="1"/>
  <c r="C9" i="3" l="1"/>
  <c r="D19" i="3" s="1"/>
  <c r="E39" i="3"/>
  <c r="E40" i="3"/>
  <c r="E41" i="3"/>
  <c r="E42" i="3"/>
  <c r="E43" i="3"/>
  <c r="E44" i="3"/>
  <c r="E45" i="3"/>
  <c r="E46" i="3"/>
  <c r="E38" i="3"/>
  <c r="E29" i="3"/>
  <c r="E30" i="3"/>
  <c r="E31" i="3"/>
  <c r="E32" i="3"/>
  <c r="E33" i="3"/>
  <c r="E26" i="3"/>
  <c r="E27" i="3"/>
  <c r="E28" i="3"/>
  <c r="E25" i="3"/>
  <c r="E16" i="3"/>
  <c r="E19" i="3"/>
  <c r="E20" i="3"/>
  <c r="E18" i="3"/>
  <c r="E17" i="3"/>
  <c r="E15" i="3"/>
  <c r="C10" i="3"/>
  <c r="D28" i="3" s="1"/>
  <c r="D52" i="3" l="1"/>
  <c r="F52" i="3" s="1"/>
  <c r="D54" i="3"/>
  <c r="F54" i="3" s="1"/>
  <c r="D56" i="3"/>
  <c r="F56" i="3" s="1"/>
  <c r="D58" i="3"/>
  <c r="F58" i="3" s="1"/>
  <c r="F51" i="3"/>
  <c r="D53" i="3"/>
  <c r="F53" i="3" s="1"/>
  <c r="D55" i="3"/>
  <c r="F55" i="3" s="1"/>
  <c r="D57" i="3"/>
  <c r="F57" i="3" s="1"/>
  <c r="D59" i="3"/>
  <c r="F59" i="3" s="1"/>
  <c r="F19" i="3"/>
  <c r="D40" i="3"/>
  <c r="F40" i="3" s="1"/>
  <c r="D43" i="3"/>
  <c r="F43" i="3" s="1"/>
  <c r="D45" i="3"/>
  <c r="F45" i="3" s="1"/>
  <c r="D38" i="3"/>
  <c r="F38" i="3" s="1"/>
  <c r="D46" i="3"/>
  <c r="F46" i="3" s="1"/>
  <c r="D31" i="3"/>
  <c r="F31" i="3" s="1"/>
  <c r="D42" i="3"/>
  <c r="F42" i="3" s="1"/>
  <c r="D39" i="3"/>
  <c r="F39" i="3" s="1"/>
  <c r="D41" i="3"/>
  <c r="F41" i="3" s="1"/>
  <c r="D44" i="3"/>
  <c r="F44" i="3" s="1"/>
  <c r="F28" i="3"/>
  <c r="D27" i="3"/>
  <c r="F27" i="3" s="1"/>
  <c r="D25" i="3"/>
  <c r="F25" i="3" s="1"/>
  <c r="D30" i="3"/>
  <c r="F30" i="3" s="1"/>
  <c r="D26" i="3"/>
  <c r="F26" i="3" s="1"/>
  <c r="D15" i="3"/>
  <c r="F15" i="3" s="1"/>
  <c r="D33" i="3"/>
  <c r="F33" i="3" s="1"/>
  <c r="D29" i="3"/>
  <c r="F29" i="3" s="1"/>
  <c r="D32" i="3"/>
  <c r="F32" i="3" s="1"/>
  <c r="D20" i="3"/>
  <c r="F20" i="3" s="1"/>
  <c r="D17" i="3"/>
  <c r="F17" i="3" s="1"/>
  <c r="D18" i="3"/>
  <c r="F18" i="3" s="1"/>
  <c r="D16" i="3"/>
  <c r="F16" i="3" s="1"/>
  <c r="F60" i="3" l="1"/>
  <c r="F71" i="3" s="1"/>
  <c r="F47" i="3"/>
  <c r="F34" i="3"/>
  <c r="F21" i="3"/>
</calcChain>
</file>

<file path=xl/sharedStrings.xml><?xml version="1.0" encoding="utf-8"?>
<sst xmlns="http://schemas.openxmlformats.org/spreadsheetml/2006/main" count="97" uniqueCount="48">
  <si>
    <t xml:space="preserve">Europese aanbesteding </t>
  </si>
  <si>
    <t>Dienstverlening inhuurprogramma</t>
  </si>
  <si>
    <t>Kenmerk: 2024-31</t>
  </si>
  <si>
    <t xml:space="preserve">Bijlage 8 Prijzenblad, Opslagen </t>
  </si>
  <si>
    <t>#</t>
  </si>
  <si>
    <t>Beschrijving</t>
  </si>
  <si>
    <t>Minimale opslag</t>
  </si>
  <si>
    <t>Maximale opslag</t>
  </si>
  <si>
    <t>Inschrijver</t>
  </si>
  <si>
    <t>Rechtsgeldig ondertekenaar</t>
  </si>
  <si>
    <t>Functie</t>
  </si>
  <si>
    <t xml:space="preserve">Handtekening </t>
  </si>
  <si>
    <t>Datum</t>
  </si>
  <si>
    <t>Opslag per uur - Intermediaire dienstverlening (zoekfunctie Opdrachtnemer) incl. Contract Service</t>
  </si>
  <si>
    <t>Opslag per uur - Contract Service, Migratie en looptijd inzetcontract &gt;12 kalendermaanden</t>
  </si>
  <si>
    <t xml:space="preserve">Opslag per uur – Uitzenden </t>
  </si>
  <si>
    <t>Opslag per uur – Door GVB geworven Externe medewerker incl. Contract Service.</t>
  </si>
  <si>
    <t>Gehanteerde rekenfactor</t>
  </si>
  <si>
    <t>Schaal 1t/m 6</t>
  </si>
  <si>
    <t>Schaal 7 t/m 15</t>
  </si>
  <si>
    <t>Bijlage 8 Prijzenblad, Rekenfactor</t>
  </si>
  <si>
    <t>Schaal #</t>
  </si>
  <si>
    <t>Fictieve uren</t>
  </si>
  <si>
    <t>Aangeboden opslag</t>
  </si>
  <si>
    <t>Gemiddeld overheidstarief</t>
  </si>
  <si>
    <t xml:space="preserve">Opslagen buiten de bandbreedte worden als ongeldig aangemerkt. </t>
  </si>
  <si>
    <t>Maximaal Richtlijntarief</t>
  </si>
  <si>
    <t>Fictieve Vergelijkings prijs</t>
  </si>
  <si>
    <t xml:space="preserve">Opslag per uur Uitzenden </t>
  </si>
  <si>
    <t xml:space="preserve">Subtotaal </t>
  </si>
  <si>
    <t xml:space="preserve">Opslag per uur Intermediaire dienstverlening  </t>
  </si>
  <si>
    <t>Subtaal</t>
  </si>
  <si>
    <t>Opslag per uur Contract Service, Migratie en looptijd inzetcontract &gt;12 kalendermaanden</t>
  </si>
  <si>
    <t>Bijlage 8 Prijzenblad, vergelijkingsprijs</t>
  </si>
  <si>
    <t>Fictieve vergelijkingsprijs (ex btw)</t>
  </si>
  <si>
    <t>Gehanteerde Opslag (ex btw)</t>
  </si>
  <si>
    <t xml:space="preserve">Overige kosten en tarieven </t>
  </si>
  <si>
    <t xml:space="preserve">Beschrijving </t>
  </si>
  <si>
    <t xml:space="preserve">Fictieve uren </t>
  </si>
  <si>
    <t>Eenmalige vergoeding implementatie, transitie en migratieplan</t>
  </si>
  <si>
    <t>-</t>
  </si>
  <si>
    <t>Aangeboden tarief</t>
  </si>
  <si>
    <t>Fictieve Vergelijkingsprijs</t>
  </si>
  <si>
    <t>Senior Eigen medewerker (min. 5 jaar relevante ervaring)</t>
  </si>
  <si>
    <t>Medior Eigen medewerker (tot 5 jaar relevante ervaring)</t>
  </si>
  <si>
    <t>Junior Eigen mederwerker (tot 2 jaar ervaring)</t>
  </si>
  <si>
    <t xml:space="preserve">Een fictieve vergelijkinsgprijs boven €92.652.000,- wordt als ongeldig aangemerkt. </t>
  </si>
  <si>
    <t xml:space="preserve">Versie na NvI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</si>
</sst>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i/>
      <sz val="11"/>
      <color rgb="FFFF0000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4" borderId="4" xfId="0" applyFont="1" applyFill="1" applyBorder="1"/>
    <xf numFmtId="0" fontId="2" fillId="4" borderId="6" xfId="0" applyFont="1" applyFill="1" applyBorder="1"/>
    <xf numFmtId="0" fontId="2" fillId="4" borderId="9" xfId="0" applyFont="1" applyFill="1" applyBorder="1"/>
    <xf numFmtId="0" fontId="3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4" fillId="0" borderId="1" xfId="0" applyFont="1" applyBorder="1" applyAlignment="1">
      <alignment wrapText="1"/>
    </xf>
    <xf numFmtId="0" fontId="5" fillId="3" borderId="2" xfId="0" applyFont="1" applyFill="1" applyBorder="1"/>
    <xf numFmtId="0" fontId="5" fillId="3" borderId="3" xfId="0" applyFont="1" applyFill="1" applyBorder="1"/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44" fontId="4" fillId="2" borderId="1" xfId="1" applyFont="1" applyFill="1" applyBorder="1"/>
    <xf numFmtId="44" fontId="4" fillId="0" borderId="1" xfId="1" applyFont="1" applyBorder="1"/>
    <xf numFmtId="44" fontId="4" fillId="0" borderId="6" xfId="1" applyFont="1" applyBorder="1"/>
    <xf numFmtId="0" fontId="4" fillId="0" borderId="7" xfId="0" applyFont="1" applyBorder="1" applyAlignment="1">
      <alignment horizontal="left" vertical="top"/>
    </xf>
    <xf numFmtId="44" fontId="4" fillId="2" borderId="8" xfId="1" applyFont="1" applyFill="1" applyBorder="1"/>
    <xf numFmtId="44" fontId="4" fillId="0" borderId="8" xfId="1" applyFont="1" applyBorder="1" applyAlignment="1">
      <alignment wrapText="1"/>
    </xf>
    <xf numFmtId="44" fontId="4" fillId="0" borderId="9" xfId="1" applyFont="1" applyBorder="1"/>
    <xf numFmtId="0" fontId="4" fillId="0" borderId="2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wrapText="1"/>
    </xf>
    <xf numFmtId="2" fontId="4" fillId="0" borderId="6" xfId="1" applyNumberFormat="1" applyFont="1" applyFill="1" applyBorder="1"/>
    <xf numFmtId="2" fontId="4" fillId="0" borderId="9" xfId="1" applyNumberFormat="1" applyFont="1" applyFill="1" applyBorder="1"/>
    <xf numFmtId="2" fontId="4" fillId="2" borderId="6" xfId="1" applyNumberFormat="1" applyFont="1" applyFill="1" applyBorder="1"/>
    <xf numFmtId="2" fontId="4" fillId="2" borderId="9" xfId="1" applyNumberFormat="1" applyFont="1" applyFill="1" applyBorder="1"/>
    <xf numFmtId="0" fontId="6" fillId="0" borderId="0" xfId="0" applyFont="1"/>
    <xf numFmtId="44" fontId="2" fillId="0" borderId="0" xfId="1" applyFont="1"/>
    <xf numFmtId="0" fontId="7" fillId="0" borderId="0" xfId="0" applyFont="1"/>
    <xf numFmtId="0" fontId="7" fillId="6" borderId="18" xfId="0" applyFont="1" applyFill="1" applyBorder="1"/>
    <xf numFmtId="0" fontId="7" fillId="6" borderId="19" xfId="0" applyFont="1" applyFill="1" applyBorder="1"/>
    <xf numFmtId="44" fontId="7" fillId="6" borderId="20" xfId="0" applyNumberFormat="1" applyFont="1" applyFill="1" applyBorder="1"/>
    <xf numFmtId="44" fontId="2" fillId="0" borderId="1" xfId="1" applyFont="1" applyBorder="1"/>
    <xf numFmtId="3" fontId="2" fillId="0" borderId="1" xfId="0" applyNumberFormat="1" applyFont="1" applyBorder="1"/>
    <xf numFmtId="44" fontId="2" fillId="0" borderId="1" xfId="0" applyNumberFormat="1" applyFont="1" applyBorder="1"/>
    <xf numFmtId="0" fontId="2" fillId="0" borderId="5" xfId="0" applyFont="1" applyBorder="1"/>
    <xf numFmtId="44" fontId="2" fillId="0" borderId="6" xfId="0" applyNumberFormat="1" applyFont="1" applyBorder="1"/>
    <xf numFmtId="0" fontId="2" fillId="5" borderId="7" xfId="0" applyFont="1" applyFill="1" applyBorder="1"/>
    <xf numFmtId="0" fontId="2" fillId="5" borderId="8" xfId="0" applyFont="1" applyFill="1" applyBorder="1"/>
    <xf numFmtId="44" fontId="2" fillId="5" borderId="8" xfId="1" applyFont="1" applyFill="1" applyBorder="1"/>
    <xf numFmtId="44" fontId="2" fillId="5" borderId="9" xfId="0" applyNumberFormat="1" applyFont="1" applyFill="1" applyBorder="1"/>
    <xf numFmtId="0" fontId="2" fillId="0" borderId="21" xfId="0" applyFont="1" applyBorder="1"/>
    <xf numFmtId="44" fontId="2" fillId="0" borderId="22" xfId="1" applyFont="1" applyBorder="1"/>
    <xf numFmtId="3" fontId="2" fillId="0" borderId="22" xfId="0" applyNumberFormat="1" applyFont="1" applyBorder="1"/>
    <xf numFmtId="44" fontId="2" fillId="0" borderId="22" xfId="0" applyNumberFormat="1" applyFont="1" applyBorder="1"/>
    <xf numFmtId="44" fontId="2" fillId="0" borderId="23" xfId="0" applyNumberFormat="1" applyFont="1" applyBorder="1"/>
    <xf numFmtId="0" fontId="2" fillId="5" borderId="24" xfId="0" applyFont="1" applyFill="1" applyBorder="1"/>
    <xf numFmtId="0" fontId="2" fillId="5" borderId="25" xfId="0" applyFont="1" applyFill="1" applyBorder="1"/>
    <xf numFmtId="3" fontId="2" fillId="5" borderId="25" xfId="0" applyNumberFormat="1" applyFont="1" applyFill="1" applyBorder="1"/>
    <xf numFmtId="44" fontId="2" fillId="5" borderId="25" xfId="1" applyFont="1" applyFill="1" applyBorder="1"/>
    <xf numFmtId="44" fontId="2" fillId="5" borderId="25" xfId="0" applyNumberFormat="1" applyFont="1" applyFill="1" applyBorder="1"/>
    <xf numFmtId="44" fontId="2" fillId="5" borderId="26" xfId="0" applyNumberFormat="1" applyFont="1" applyFill="1" applyBorder="1"/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44" fontId="2" fillId="0" borderId="6" xfId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44" fontId="2" fillId="4" borderId="1" xfId="1" applyFont="1" applyFill="1" applyBorder="1" applyAlignment="1">
      <alignment horizontal="left" vertical="center"/>
    </xf>
    <xf numFmtId="0" fontId="2" fillId="0" borderId="22" xfId="0" applyFont="1" applyBorder="1" applyAlignment="1">
      <alignment horizontal="right" vertical="center"/>
    </xf>
    <xf numFmtId="0" fontId="2" fillId="0" borderId="22" xfId="0" applyFont="1" applyBorder="1" applyAlignment="1">
      <alignment horizontal="left" vertical="center"/>
    </xf>
    <xf numFmtId="44" fontId="2" fillId="4" borderId="22" xfId="1" applyFont="1" applyFill="1" applyBorder="1" applyAlignment="1">
      <alignment horizontal="left" vertical="center"/>
    </xf>
    <xf numFmtId="44" fontId="2" fillId="0" borderId="23" xfId="1" applyFont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9B563-AD24-4907-B0E0-B81BF06E11C6}">
  <dimension ref="A1:E19"/>
  <sheetViews>
    <sheetView workbookViewId="0">
      <selection activeCell="B2" sqref="B2"/>
    </sheetView>
  </sheetViews>
  <sheetFormatPr defaultColWidth="8.7109375" defaultRowHeight="14.25" x14ac:dyDescent="0.2"/>
  <cols>
    <col min="1" max="1" width="5.85546875" style="1" customWidth="1"/>
    <col min="2" max="2" width="43.140625" style="1" customWidth="1"/>
    <col min="3" max="3" width="35.42578125" style="1" customWidth="1"/>
    <col min="4" max="4" width="14.85546875" style="1" customWidth="1"/>
    <col min="5" max="5" width="10.85546875" style="1" customWidth="1"/>
    <col min="6" max="6" width="11.85546875" style="1" customWidth="1"/>
    <col min="7" max="16384" width="8.7109375" style="1"/>
  </cols>
  <sheetData>
    <row r="1" spans="1:5" ht="18" x14ac:dyDescent="0.25">
      <c r="A1" s="5" t="s">
        <v>3</v>
      </c>
      <c r="B1" s="6"/>
      <c r="C1" s="7"/>
    </row>
    <row r="2" spans="1:5" x14ac:dyDescent="0.2">
      <c r="A2" s="8"/>
      <c r="B2" s="1" t="s">
        <v>47</v>
      </c>
      <c r="C2" s="9"/>
    </row>
    <row r="3" spans="1:5" x14ac:dyDescent="0.2">
      <c r="A3" s="8" t="s">
        <v>0</v>
      </c>
      <c r="C3" s="9"/>
    </row>
    <row r="4" spans="1:5" x14ac:dyDescent="0.2">
      <c r="A4" s="8" t="s">
        <v>1</v>
      </c>
      <c r="C4" s="9"/>
    </row>
    <row r="5" spans="1:5" ht="15" thickBot="1" x14ac:dyDescent="0.25">
      <c r="A5" s="10" t="s">
        <v>2</v>
      </c>
      <c r="B5" s="11"/>
      <c r="C5" s="12"/>
    </row>
    <row r="7" spans="1:5" ht="15" thickBot="1" x14ac:dyDescent="0.25"/>
    <row r="8" spans="1:5" ht="25.5" x14ac:dyDescent="0.2">
      <c r="A8" s="14" t="s">
        <v>4</v>
      </c>
      <c r="B8" s="15" t="s">
        <v>5</v>
      </c>
      <c r="C8" s="16" t="s">
        <v>35</v>
      </c>
      <c r="D8" s="16" t="s">
        <v>6</v>
      </c>
      <c r="E8" s="17" t="s">
        <v>7</v>
      </c>
    </row>
    <row r="9" spans="1:5" ht="38.25" x14ac:dyDescent="0.2">
      <c r="A9" s="18">
        <v>1</v>
      </c>
      <c r="B9" s="19" t="s">
        <v>13</v>
      </c>
      <c r="C9" s="20"/>
      <c r="D9" s="21">
        <v>2.5</v>
      </c>
      <c r="E9" s="22">
        <v>6.5</v>
      </c>
    </row>
    <row r="10" spans="1:5" ht="25.5" x14ac:dyDescent="0.2">
      <c r="A10" s="18">
        <v>2</v>
      </c>
      <c r="B10" s="13" t="s">
        <v>14</v>
      </c>
      <c r="C10" s="20"/>
      <c r="D10" s="21">
        <v>1</v>
      </c>
      <c r="E10" s="22">
        <v>3</v>
      </c>
    </row>
    <row r="11" spans="1:5" x14ac:dyDescent="0.2">
      <c r="A11" s="18">
        <v>3</v>
      </c>
      <c r="B11" s="13" t="s">
        <v>15</v>
      </c>
      <c r="C11" s="20"/>
      <c r="D11" s="21">
        <v>0.25</v>
      </c>
      <c r="E11" s="22">
        <v>1</v>
      </c>
    </row>
    <row r="12" spans="1:5" ht="26.25" thickBot="1" x14ac:dyDescent="0.25">
      <c r="A12" s="23">
        <v>4</v>
      </c>
      <c r="B12" s="30" t="s">
        <v>16</v>
      </c>
      <c r="C12" s="24"/>
      <c r="D12" s="25">
        <v>1</v>
      </c>
      <c r="E12" s="26">
        <v>3</v>
      </c>
    </row>
    <row r="13" spans="1:5" x14ac:dyDescent="0.2">
      <c r="B13" s="35" t="s">
        <v>25</v>
      </c>
    </row>
    <row r="14" spans="1:5" ht="15" thickBot="1" x14ac:dyDescent="0.25"/>
    <row r="15" spans="1:5" x14ac:dyDescent="0.2">
      <c r="B15" s="27" t="s">
        <v>8</v>
      </c>
      <c r="C15" s="2"/>
    </row>
    <row r="16" spans="1:5" x14ac:dyDescent="0.2">
      <c r="B16" s="28" t="s">
        <v>9</v>
      </c>
      <c r="C16" s="3"/>
    </row>
    <row r="17" spans="2:3" x14ac:dyDescent="0.2">
      <c r="B17" s="28" t="s">
        <v>10</v>
      </c>
      <c r="C17" s="3"/>
    </row>
    <row r="18" spans="2:3" ht="45.6" customHeight="1" x14ac:dyDescent="0.2">
      <c r="B18" s="28" t="s">
        <v>11</v>
      </c>
      <c r="C18" s="3"/>
    </row>
    <row r="19" spans="2:3" ht="15" thickBot="1" x14ac:dyDescent="0.25">
      <c r="B19" s="29" t="s">
        <v>12</v>
      </c>
      <c r="C1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C465-D45B-4B60-83BC-7AF875A6A2C9}">
  <dimension ref="A1:C17"/>
  <sheetViews>
    <sheetView workbookViewId="0">
      <selection activeCell="B2" sqref="B2"/>
    </sheetView>
  </sheetViews>
  <sheetFormatPr defaultColWidth="8.7109375" defaultRowHeight="14.25" x14ac:dyDescent="0.2"/>
  <cols>
    <col min="1" max="1" width="5.85546875" style="1" customWidth="1"/>
    <col min="2" max="2" width="27.28515625" style="1" customWidth="1"/>
    <col min="3" max="3" width="30.5703125" style="1" customWidth="1"/>
    <col min="4" max="4" width="11.85546875" style="1" customWidth="1"/>
    <col min="5" max="16384" width="8.7109375" style="1"/>
  </cols>
  <sheetData>
    <row r="1" spans="1:3" ht="18" x14ac:dyDescent="0.25">
      <c r="A1" s="5" t="s">
        <v>20</v>
      </c>
      <c r="B1" s="6"/>
      <c r="C1" s="7"/>
    </row>
    <row r="2" spans="1:3" x14ac:dyDescent="0.2">
      <c r="A2" s="8"/>
      <c r="B2" s="1" t="s">
        <v>47</v>
      </c>
      <c r="C2" s="9"/>
    </row>
    <row r="3" spans="1:3" x14ac:dyDescent="0.2">
      <c r="A3" s="8" t="s">
        <v>0</v>
      </c>
      <c r="C3" s="9"/>
    </row>
    <row r="4" spans="1:3" x14ac:dyDescent="0.2">
      <c r="A4" s="8" t="s">
        <v>1</v>
      </c>
      <c r="C4" s="9"/>
    </row>
    <row r="5" spans="1:3" ht="15" thickBot="1" x14ac:dyDescent="0.25">
      <c r="A5" s="10" t="s">
        <v>2</v>
      </c>
      <c r="B5" s="11"/>
      <c r="C5" s="12"/>
    </row>
    <row r="7" spans="1:3" ht="15" thickBot="1" x14ac:dyDescent="0.25"/>
    <row r="8" spans="1:3" x14ac:dyDescent="0.2">
      <c r="A8" s="14" t="s">
        <v>4</v>
      </c>
      <c r="B8" s="15" t="s">
        <v>5</v>
      </c>
      <c r="C8" s="17" t="s">
        <v>17</v>
      </c>
    </row>
    <row r="9" spans="1:3" x14ac:dyDescent="0.2">
      <c r="A9" s="18">
        <v>1</v>
      </c>
      <c r="B9" s="19" t="s">
        <v>18</v>
      </c>
      <c r="C9" s="33"/>
    </row>
    <row r="10" spans="1:3" ht="15" thickBot="1" x14ac:dyDescent="0.25">
      <c r="A10" s="23">
        <v>2</v>
      </c>
      <c r="B10" s="30" t="s">
        <v>19</v>
      </c>
      <c r="C10" s="34"/>
    </row>
    <row r="12" spans="1:3" ht="15" thickBot="1" x14ac:dyDescent="0.25"/>
    <row r="13" spans="1:3" x14ac:dyDescent="0.2">
      <c r="B13" s="27" t="s">
        <v>8</v>
      </c>
      <c r="C13" s="2"/>
    </row>
    <row r="14" spans="1:3" x14ac:dyDescent="0.2">
      <c r="B14" s="28" t="s">
        <v>9</v>
      </c>
      <c r="C14" s="3"/>
    </row>
    <row r="15" spans="1:3" x14ac:dyDescent="0.2">
      <c r="B15" s="28" t="s">
        <v>10</v>
      </c>
      <c r="C15" s="3"/>
    </row>
    <row r="16" spans="1:3" ht="45.6" customHeight="1" x14ac:dyDescent="0.2">
      <c r="B16" s="28" t="s">
        <v>11</v>
      </c>
      <c r="C16" s="3"/>
    </row>
    <row r="17" spans="2:3" ht="15" thickBot="1" x14ac:dyDescent="0.25">
      <c r="B17" s="29" t="s">
        <v>12</v>
      </c>
      <c r="C1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8B93-AFEC-45EF-9874-0703E910953D}">
  <dimension ref="A1:F79"/>
  <sheetViews>
    <sheetView tabSelected="1" workbookViewId="0">
      <selection activeCell="B2" sqref="B2"/>
    </sheetView>
  </sheetViews>
  <sheetFormatPr defaultColWidth="8.7109375" defaultRowHeight="14.25" x14ac:dyDescent="0.2"/>
  <cols>
    <col min="1" max="1" width="9.85546875" style="1" customWidth="1"/>
    <col min="2" max="2" width="29" style="1" customWidth="1"/>
    <col min="3" max="3" width="30.5703125" style="1" customWidth="1"/>
    <col min="4" max="4" width="13.28515625" style="1" bestFit="1" customWidth="1"/>
    <col min="5" max="5" width="18.42578125" style="1" bestFit="1" customWidth="1"/>
    <col min="6" max="6" width="24.85546875" style="1" customWidth="1"/>
    <col min="7" max="7" width="17.28515625" style="1" bestFit="1" customWidth="1"/>
    <col min="8" max="16384" width="8.7109375" style="1"/>
  </cols>
  <sheetData>
    <row r="1" spans="1:6" ht="18" x14ac:dyDescent="0.25">
      <c r="A1" s="5" t="s">
        <v>33</v>
      </c>
      <c r="B1" s="6"/>
      <c r="C1" s="7"/>
    </row>
    <row r="2" spans="1:6" x14ac:dyDescent="0.2">
      <c r="A2" s="8"/>
      <c r="B2" s="1" t="s">
        <v>47</v>
      </c>
      <c r="C2" s="9"/>
    </row>
    <row r="3" spans="1:6" x14ac:dyDescent="0.2">
      <c r="A3" s="8" t="s">
        <v>0</v>
      </c>
      <c r="C3" s="9"/>
    </row>
    <row r="4" spans="1:6" x14ac:dyDescent="0.2">
      <c r="A4" s="8" t="s">
        <v>1</v>
      </c>
      <c r="C4" s="9"/>
    </row>
    <row r="5" spans="1:6" ht="15" thickBot="1" x14ac:dyDescent="0.25">
      <c r="A5" s="10" t="s">
        <v>2</v>
      </c>
      <c r="B5" s="11"/>
      <c r="C5" s="12"/>
    </row>
    <row r="7" spans="1:6" ht="15" thickBot="1" x14ac:dyDescent="0.25"/>
    <row r="8" spans="1:6" x14ac:dyDescent="0.2">
      <c r="A8" s="14" t="s">
        <v>4</v>
      </c>
      <c r="B8" s="15" t="s">
        <v>5</v>
      </c>
      <c r="C8" s="17" t="s">
        <v>17</v>
      </c>
    </row>
    <row r="9" spans="1:6" x14ac:dyDescent="0.2">
      <c r="A9" s="18">
        <v>1</v>
      </c>
      <c r="B9" s="19" t="s">
        <v>18</v>
      </c>
      <c r="C9" s="31">
        <f>Rekenfactor!C9</f>
        <v>0</v>
      </c>
    </row>
    <row r="10" spans="1:6" ht="15" thickBot="1" x14ac:dyDescent="0.25">
      <c r="A10" s="23">
        <v>2</v>
      </c>
      <c r="B10" s="30" t="s">
        <v>19</v>
      </c>
      <c r="C10" s="32">
        <f>Rekenfactor!C10</f>
        <v>0</v>
      </c>
    </row>
    <row r="13" spans="1:6" ht="15.75" thickBot="1" x14ac:dyDescent="0.3">
      <c r="B13" s="37" t="s">
        <v>28</v>
      </c>
    </row>
    <row r="14" spans="1:6" ht="25.5" x14ac:dyDescent="0.2">
      <c r="A14" s="14" t="s">
        <v>21</v>
      </c>
      <c r="B14" s="15" t="s">
        <v>24</v>
      </c>
      <c r="C14" s="16" t="s">
        <v>22</v>
      </c>
      <c r="D14" s="16" t="s">
        <v>26</v>
      </c>
      <c r="E14" s="16" t="s">
        <v>23</v>
      </c>
      <c r="F14" s="17" t="s">
        <v>27</v>
      </c>
    </row>
    <row r="15" spans="1:6" x14ac:dyDescent="0.2">
      <c r="A15" s="44">
        <v>1</v>
      </c>
      <c r="B15" s="41">
        <v>21</v>
      </c>
      <c r="C15" s="42">
        <v>20000</v>
      </c>
      <c r="D15" s="41">
        <f>B15*C9</f>
        <v>0</v>
      </c>
      <c r="E15" s="43">
        <f>Opslagen!C11</f>
        <v>0</v>
      </c>
      <c r="F15" s="45">
        <f>(C15*D15)+(E15*C15)</f>
        <v>0</v>
      </c>
    </row>
    <row r="16" spans="1:6" x14ac:dyDescent="0.2">
      <c r="A16" s="44">
        <v>2</v>
      </c>
      <c r="B16" s="41">
        <v>22</v>
      </c>
      <c r="C16" s="42">
        <v>20000</v>
      </c>
      <c r="D16" s="41">
        <f>B16*C9</f>
        <v>0</v>
      </c>
      <c r="E16" s="43">
        <f>Opslagen!C11</f>
        <v>0</v>
      </c>
      <c r="F16" s="45">
        <f>(C16*D16)+(E16*C16)</f>
        <v>0</v>
      </c>
    </row>
    <row r="17" spans="1:6" x14ac:dyDescent="0.2">
      <c r="A17" s="44">
        <v>3</v>
      </c>
      <c r="B17" s="41">
        <v>25</v>
      </c>
      <c r="C17" s="42">
        <v>20000</v>
      </c>
      <c r="D17" s="41">
        <f>B17*C9</f>
        <v>0</v>
      </c>
      <c r="E17" s="43">
        <f>Opslagen!C11</f>
        <v>0</v>
      </c>
      <c r="F17" s="45">
        <f>(C17*D17)+(E17*C17)</f>
        <v>0</v>
      </c>
    </row>
    <row r="18" spans="1:6" x14ac:dyDescent="0.2">
      <c r="A18" s="44">
        <v>4</v>
      </c>
      <c r="B18" s="41">
        <v>26</v>
      </c>
      <c r="C18" s="42">
        <v>45000</v>
      </c>
      <c r="D18" s="41">
        <f>B18*C9</f>
        <v>0</v>
      </c>
      <c r="E18" s="43">
        <f>Opslagen!C11</f>
        <v>0</v>
      </c>
      <c r="F18" s="45">
        <f t="shared" ref="F18:F20" si="0">(C18*D18)+(E18*C18)</f>
        <v>0</v>
      </c>
    </row>
    <row r="19" spans="1:6" x14ac:dyDescent="0.2">
      <c r="A19" s="44">
        <v>5</v>
      </c>
      <c r="B19" s="41">
        <v>27</v>
      </c>
      <c r="C19" s="42">
        <v>45000</v>
      </c>
      <c r="D19" s="41">
        <f>B19*C9</f>
        <v>0</v>
      </c>
      <c r="E19" s="43">
        <f>Opslagen!C11</f>
        <v>0</v>
      </c>
      <c r="F19" s="45">
        <f t="shared" si="0"/>
        <v>0</v>
      </c>
    </row>
    <row r="20" spans="1:6" ht="15" thickBot="1" x14ac:dyDescent="0.25">
      <c r="A20" s="50">
        <v>6</v>
      </c>
      <c r="B20" s="51">
        <v>29</v>
      </c>
      <c r="C20" s="52">
        <v>45000</v>
      </c>
      <c r="D20" s="51">
        <f>B20*C9</f>
        <v>0</v>
      </c>
      <c r="E20" s="53">
        <f>Opslagen!C11</f>
        <v>0</v>
      </c>
      <c r="F20" s="54">
        <f t="shared" si="0"/>
        <v>0</v>
      </c>
    </row>
    <row r="21" spans="1:6" ht="15" thickBot="1" x14ac:dyDescent="0.25">
      <c r="A21" s="55" t="s">
        <v>29</v>
      </c>
      <c r="B21" s="56"/>
      <c r="C21" s="57"/>
      <c r="D21" s="58"/>
      <c r="E21" s="59"/>
      <c r="F21" s="60">
        <f>SUM(F15:F20)</f>
        <v>0</v>
      </c>
    </row>
    <row r="22" spans="1:6" x14ac:dyDescent="0.2">
      <c r="D22" s="36"/>
    </row>
    <row r="23" spans="1:6" ht="15.75" thickBot="1" x14ac:dyDescent="0.3">
      <c r="B23" s="37" t="s">
        <v>30</v>
      </c>
      <c r="D23" s="36"/>
    </row>
    <row r="24" spans="1:6" ht="25.5" x14ac:dyDescent="0.2">
      <c r="A24" s="14" t="s">
        <v>21</v>
      </c>
      <c r="B24" s="15" t="s">
        <v>24</v>
      </c>
      <c r="C24" s="16" t="s">
        <v>22</v>
      </c>
      <c r="D24" s="16" t="s">
        <v>26</v>
      </c>
      <c r="E24" s="16" t="s">
        <v>23</v>
      </c>
      <c r="F24" s="17" t="s">
        <v>27</v>
      </c>
    </row>
    <row r="25" spans="1:6" x14ac:dyDescent="0.2">
      <c r="A25" s="44">
        <v>7</v>
      </c>
      <c r="B25" s="41">
        <v>63</v>
      </c>
      <c r="C25" s="42">
        <v>10000</v>
      </c>
      <c r="D25" s="41">
        <f>B25*C$10</f>
        <v>0</v>
      </c>
      <c r="E25" s="43">
        <f>Opslagen!C$9</f>
        <v>0</v>
      </c>
      <c r="F25" s="45">
        <f>(C25*D25)+(E25*C25)</f>
        <v>0</v>
      </c>
    </row>
    <row r="26" spans="1:6" x14ac:dyDescent="0.2">
      <c r="A26" s="44">
        <v>8</v>
      </c>
      <c r="B26" s="41">
        <v>67</v>
      </c>
      <c r="C26" s="42">
        <v>10000</v>
      </c>
      <c r="D26" s="41">
        <f>B26*C$10</f>
        <v>0</v>
      </c>
      <c r="E26" s="43">
        <f>Opslagen!C$9</f>
        <v>0</v>
      </c>
      <c r="F26" s="45">
        <f t="shared" ref="F26:F33" si="1">(C26*D26)+(E26*C26)</f>
        <v>0</v>
      </c>
    </row>
    <row r="27" spans="1:6" x14ac:dyDescent="0.2">
      <c r="A27" s="44">
        <v>9</v>
      </c>
      <c r="B27" s="41">
        <v>72</v>
      </c>
      <c r="C27" s="42">
        <v>30000</v>
      </c>
      <c r="D27" s="41">
        <f t="shared" ref="D27:D33" si="2">B27*C$10</f>
        <v>0</v>
      </c>
      <c r="E27" s="43">
        <f>Opslagen!C$9</f>
        <v>0</v>
      </c>
      <c r="F27" s="45">
        <f t="shared" si="1"/>
        <v>0</v>
      </c>
    </row>
    <row r="28" spans="1:6" x14ac:dyDescent="0.2">
      <c r="A28" s="44">
        <v>10</v>
      </c>
      <c r="B28" s="41">
        <v>78</v>
      </c>
      <c r="C28" s="42">
        <v>30000</v>
      </c>
      <c r="D28" s="41">
        <f t="shared" si="2"/>
        <v>0</v>
      </c>
      <c r="E28" s="43">
        <f>Opslagen!C$9</f>
        <v>0</v>
      </c>
      <c r="F28" s="45">
        <f t="shared" si="1"/>
        <v>0</v>
      </c>
    </row>
    <row r="29" spans="1:6" x14ac:dyDescent="0.2">
      <c r="A29" s="44">
        <v>11</v>
      </c>
      <c r="B29" s="41">
        <v>87</v>
      </c>
      <c r="C29" s="42">
        <v>30000</v>
      </c>
      <c r="D29" s="41">
        <f t="shared" si="2"/>
        <v>0</v>
      </c>
      <c r="E29" s="43">
        <f>Opslagen!C$9</f>
        <v>0</v>
      </c>
      <c r="F29" s="45">
        <f t="shared" si="1"/>
        <v>0</v>
      </c>
    </row>
    <row r="30" spans="1:6" x14ac:dyDescent="0.2">
      <c r="A30" s="44">
        <v>12</v>
      </c>
      <c r="B30" s="41">
        <v>98</v>
      </c>
      <c r="C30" s="42">
        <v>40000</v>
      </c>
      <c r="D30" s="41">
        <f t="shared" si="2"/>
        <v>0</v>
      </c>
      <c r="E30" s="43">
        <f>Opslagen!C$9</f>
        <v>0</v>
      </c>
      <c r="F30" s="45">
        <f t="shared" si="1"/>
        <v>0</v>
      </c>
    </row>
    <row r="31" spans="1:6" x14ac:dyDescent="0.2">
      <c r="A31" s="44">
        <v>13</v>
      </c>
      <c r="B31" s="41">
        <v>109</v>
      </c>
      <c r="C31" s="42">
        <v>40000</v>
      </c>
      <c r="D31" s="41">
        <f t="shared" si="2"/>
        <v>0</v>
      </c>
      <c r="E31" s="43">
        <f>Opslagen!C$9</f>
        <v>0</v>
      </c>
      <c r="F31" s="45">
        <f t="shared" si="1"/>
        <v>0</v>
      </c>
    </row>
    <row r="32" spans="1:6" x14ac:dyDescent="0.2">
      <c r="A32" s="44">
        <v>14</v>
      </c>
      <c r="B32" s="41">
        <v>118</v>
      </c>
      <c r="C32" s="42">
        <v>30000</v>
      </c>
      <c r="D32" s="41">
        <f t="shared" si="2"/>
        <v>0</v>
      </c>
      <c r="E32" s="43">
        <f>Opslagen!C$9</f>
        <v>0</v>
      </c>
      <c r="F32" s="45">
        <f t="shared" si="1"/>
        <v>0</v>
      </c>
    </row>
    <row r="33" spans="1:6" ht="15" thickBot="1" x14ac:dyDescent="0.25">
      <c r="A33" s="50">
        <v>15</v>
      </c>
      <c r="B33" s="51">
        <v>128</v>
      </c>
      <c r="C33" s="52">
        <v>10000</v>
      </c>
      <c r="D33" s="51">
        <f t="shared" si="2"/>
        <v>0</v>
      </c>
      <c r="E33" s="53">
        <f>Opslagen!C$9</f>
        <v>0</v>
      </c>
      <c r="F33" s="54">
        <f t="shared" si="1"/>
        <v>0</v>
      </c>
    </row>
    <row r="34" spans="1:6" ht="15" thickBot="1" x14ac:dyDescent="0.25">
      <c r="A34" s="55" t="s">
        <v>31</v>
      </c>
      <c r="B34" s="56"/>
      <c r="C34" s="56"/>
      <c r="D34" s="58"/>
      <c r="E34" s="56"/>
      <c r="F34" s="60">
        <f>SUM(F25:F33)</f>
        <v>0</v>
      </c>
    </row>
    <row r="35" spans="1:6" x14ac:dyDescent="0.2">
      <c r="D35" s="36"/>
    </row>
    <row r="36" spans="1:6" ht="15.75" thickBot="1" x14ac:dyDescent="0.3">
      <c r="B36" s="37" t="s">
        <v>32</v>
      </c>
      <c r="D36" s="36"/>
    </row>
    <row r="37" spans="1:6" ht="25.5" x14ac:dyDescent="0.2">
      <c r="A37" s="14" t="s">
        <v>21</v>
      </c>
      <c r="B37" s="15" t="s">
        <v>24</v>
      </c>
      <c r="C37" s="16" t="s">
        <v>22</v>
      </c>
      <c r="D37" s="16" t="s">
        <v>26</v>
      </c>
      <c r="E37" s="16" t="s">
        <v>23</v>
      </c>
      <c r="F37" s="17" t="s">
        <v>27</v>
      </c>
    </row>
    <row r="38" spans="1:6" x14ac:dyDescent="0.2">
      <c r="A38" s="44">
        <v>7</v>
      </c>
      <c r="B38" s="41">
        <v>63</v>
      </c>
      <c r="C38" s="42">
        <v>10000</v>
      </c>
      <c r="D38" s="41">
        <f>B38*C$10</f>
        <v>0</v>
      </c>
      <c r="E38" s="43">
        <f>Opslagen!C$10</f>
        <v>0</v>
      </c>
      <c r="F38" s="45">
        <f>(C38*D38)+(E38*C38)</f>
        <v>0</v>
      </c>
    </row>
    <row r="39" spans="1:6" x14ac:dyDescent="0.2">
      <c r="A39" s="44">
        <v>8</v>
      </c>
      <c r="B39" s="41">
        <v>67</v>
      </c>
      <c r="C39" s="42">
        <v>10000</v>
      </c>
      <c r="D39" s="41">
        <f>B39*C$10</f>
        <v>0</v>
      </c>
      <c r="E39" s="43">
        <f>Opslagen!C$10</f>
        <v>0</v>
      </c>
      <c r="F39" s="45">
        <f t="shared" ref="F39:F46" si="3">(C39*D39)+(E39*C39)</f>
        <v>0</v>
      </c>
    </row>
    <row r="40" spans="1:6" x14ac:dyDescent="0.2">
      <c r="A40" s="44">
        <v>9</v>
      </c>
      <c r="B40" s="41">
        <v>72</v>
      </c>
      <c r="C40" s="42">
        <v>30000</v>
      </c>
      <c r="D40" s="41">
        <f t="shared" ref="D40:D46" si="4">B40*C$10</f>
        <v>0</v>
      </c>
      <c r="E40" s="43">
        <f>Opslagen!C$10</f>
        <v>0</v>
      </c>
      <c r="F40" s="45">
        <f t="shared" si="3"/>
        <v>0</v>
      </c>
    </row>
    <row r="41" spans="1:6" x14ac:dyDescent="0.2">
      <c r="A41" s="44">
        <v>10</v>
      </c>
      <c r="B41" s="41">
        <v>78</v>
      </c>
      <c r="C41" s="42">
        <v>30000</v>
      </c>
      <c r="D41" s="41">
        <f t="shared" si="4"/>
        <v>0</v>
      </c>
      <c r="E41" s="43">
        <f>Opslagen!C$10</f>
        <v>0</v>
      </c>
      <c r="F41" s="45">
        <f t="shared" si="3"/>
        <v>0</v>
      </c>
    </row>
    <row r="42" spans="1:6" x14ac:dyDescent="0.2">
      <c r="A42" s="44">
        <v>11</v>
      </c>
      <c r="B42" s="41">
        <v>87</v>
      </c>
      <c r="C42" s="42">
        <v>30000</v>
      </c>
      <c r="D42" s="41">
        <f t="shared" si="4"/>
        <v>0</v>
      </c>
      <c r="E42" s="43">
        <f>Opslagen!C$10</f>
        <v>0</v>
      </c>
      <c r="F42" s="45">
        <f t="shared" si="3"/>
        <v>0</v>
      </c>
    </row>
    <row r="43" spans="1:6" x14ac:dyDescent="0.2">
      <c r="A43" s="44">
        <v>12</v>
      </c>
      <c r="B43" s="41">
        <v>98</v>
      </c>
      <c r="C43" s="42">
        <v>40000</v>
      </c>
      <c r="D43" s="41">
        <f t="shared" si="4"/>
        <v>0</v>
      </c>
      <c r="E43" s="43">
        <f>Opslagen!C$10</f>
        <v>0</v>
      </c>
      <c r="F43" s="45">
        <f t="shared" si="3"/>
        <v>0</v>
      </c>
    </row>
    <row r="44" spans="1:6" x14ac:dyDescent="0.2">
      <c r="A44" s="44">
        <v>13</v>
      </c>
      <c r="B44" s="41">
        <v>109</v>
      </c>
      <c r="C44" s="42">
        <v>40000</v>
      </c>
      <c r="D44" s="41">
        <f t="shared" si="4"/>
        <v>0</v>
      </c>
      <c r="E44" s="43">
        <f>Opslagen!C$10</f>
        <v>0</v>
      </c>
      <c r="F44" s="45">
        <f t="shared" si="3"/>
        <v>0</v>
      </c>
    </row>
    <row r="45" spans="1:6" x14ac:dyDescent="0.2">
      <c r="A45" s="44">
        <v>14</v>
      </c>
      <c r="B45" s="41">
        <v>118</v>
      </c>
      <c r="C45" s="42">
        <v>30000</v>
      </c>
      <c r="D45" s="41">
        <f t="shared" si="4"/>
        <v>0</v>
      </c>
      <c r="E45" s="43">
        <f>Opslagen!C$10</f>
        <v>0</v>
      </c>
      <c r="F45" s="45">
        <f t="shared" si="3"/>
        <v>0</v>
      </c>
    </row>
    <row r="46" spans="1:6" x14ac:dyDescent="0.2">
      <c r="A46" s="44">
        <v>15</v>
      </c>
      <c r="B46" s="41">
        <v>128</v>
      </c>
      <c r="C46" s="42">
        <v>10000</v>
      </c>
      <c r="D46" s="41">
        <f t="shared" si="4"/>
        <v>0</v>
      </c>
      <c r="E46" s="43">
        <f>Opslagen!C$10</f>
        <v>0</v>
      </c>
      <c r="F46" s="45">
        <f t="shared" si="3"/>
        <v>0</v>
      </c>
    </row>
    <row r="47" spans="1:6" ht="15" thickBot="1" x14ac:dyDescent="0.25">
      <c r="A47" s="46" t="s">
        <v>31</v>
      </c>
      <c r="B47" s="47"/>
      <c r="C47" s="47"/>
      <c r="D47" s="48"/>
      <c r="E47" s="47"/>
      <c r="F47" s="49">
        <f>SUM(F38:F46)</f>
        <v>0</v>
      </c>
    </row>
    <row r="49" spans="1:6" ht="15.75" thickBot="1" x14ac:dyDescent="0.3">
      <c r="B49" s="37" t="s">
        <v>16</v>
      </c>
      <c r="D49" s="36"/>
    </row>
    <row r="50" spans="1:6" ht="25.5" x14ac:dyDescent="0.2">
      <c r="A50" s="14" t="s">
        <v>21</v>
      </c>
      <c r="B50" s="15" t="s">
        <v>24</v>
      </c>
      <c r="C50" s="16" t="s">
        <v>22</v>
      </c>
      <c r="D50" s="16" t="s">
        <v>26</v>
      </c>
      <c r="E50" s="16" t="s">
        <v>23</v>
      </c>
      <c r="F50" s="17" t="s">
        <v>27</v>
      </c>
    </row>
    <row r="51" spans="1:6" x14ac:dyDescent="0.2">
      <c r="A51" s="44">
        <v>7</v>
      </c>
      <c r="B51" s="41">
        <v>63</v>
      </c>
      <c r="C51" s="42">
        <v>10000</v>
      </c>
      <c r="D51" s="41">
        <f>B51*C$10</f>
        <v>0</v>
      </c>
      <c r="E51" s="43">
        <f>Opslagen!C$12</f>
        <v>0</v>
      </c>
      <c r="F51" s="45">
        <f>(C51*D51)+(E51*C51)</f>
        <v>0</v>
      </c>
    </row>
    <row r="52" spans="1:6" x14ac:dyDescent="0.2">
      <c r="A52" s="44">
        <v>8</v>
      </c>
      <c r="B52" s="41">
        <v>67</v>
      </c>
      <c r="C52" s="42">
        <v>10000</v>
      </c>
      <c r="D52" s="41">
        <f>B52*C$10</f>
        <v>0</v>
      </c>
      <c r="E52" s="43">
        <f>Opslagen!C$12</f>
        <v>0</v>
      </c>
      <c r="F52" s="45">
        <f t="shared" ref="F52:F59" si="5">(C52*D52)+(E52*C52)</f>
        <v>0</v>
      </c>
    </row>
    <row r="53" spans="1:6" x14ac:dyDescent="0.2">
      <c r="A53" s="44">
        <v>9</v>
      </c>
      <c r="B53" s="41">
        <v>72</v>
      </c>
      <c r="C53" s="42">
        <v>10000</v>
      </c>
      <c r="D53" s="41">
        <f t="shared" ref="D53:D59" si="6">B53*C$10</f>
        <v>0</v>
      </c>
      <c r="E53" s="43">
        <f>Opslagen!C$12</f>
        <v>0</v>
      </c>
      <c r="F53" s="45">
        <f t="shared" si="5"/>
        <v>0</v>
      </c>
    </row>
    <row r="54" spans="1:6" x14ac:dyDescent="0.2">
      <c r="A54" s="44">
        <v>10</v>
      </c>
      <c r="B54" s="41">
        <v>78</v>
      </c>
      <c r="C54" s="42">
        <v>10000</v>
      </c>
      <c r="D54" s="41">
        <f t="shared" si="6"/>
        <v>0</v>
      </c>
      <c r="E54" s="43">
        <f>Opslagen!C$12</f>
        <v>0</v>
      </c>
      <c r="F54" s="45">
        <f t="shared" si="5"/>
        <v>0</v>
      </c>
    </row>
    <row r="55" spans="1:6" x14ac:dyDescent="0.2">
      <c r="A55" s="44">
        <v>11</v>
      </c>
      <c r="B55" s="41">
        <v>87</v>
      </c>
      <c r="C55" s="42">
        <v>10000</v>
      </c>
      <c r="D55" s="41">
        <f t="shared" si="6"/>
        <v>0</v>
      </c>
      <c r="E55" s="43">
        <f>Opslagen!C$12</f>
        <v>0</v>
      </c>
      <c r="F55" s="45">
        <f t="shared" si="5"/>
        <v>0</v>
      </c>
    </row>
    <row r="56" spans="1:6" x14ac:dyDescent="0.2">
      <c r="A56" s="44">
        <v>12</v>
      </c>
      <c r="B56" s="41">
        <v>98</v>
      </c>
      <c r="C56" s="42">
        <v>10000</v>
      </c>
      <c r="D56" s="41">
        <f t="shared" si="6"/>
        <v>0</v>
      </c>
      <c r="E56" s="43">
        <f>Opslagen!C$12</f>
        <v>0</v>
      </c>
      <c r="F56" s="45">
        <f t="shared" si="5"/>
        <v>0</v>
      </c>
    </row>
    <row r="57" spans="1:6" x14ac:dyDescent="0.2">
      <c r="A57" s="44">
        <v>13</v>
      </c>
      <c r="B57" s="41">
        <v>109</v>
      </c>
      <c r="C57" s="42">
        <v>10000</v>
      </c>
      <c r="D57" s="41">
        <f t="shared" si="6"/>
        <v>0</v>
      </c>
      <c r="E57" s="43">
        <f>Opslagen!C$12</f>
        <v>0</v>
      </c>
      <c r="F57" s="45">
        <f t="shared" si="5"/>
        <v>0</v>
      </c>
    </row>
    <row r="58" spans="1:6" x14ac:dyDescent="0.2">
      <c r="A58" s="44">
        <v>14</v>
      </c>
      <c r="B58" s="41">
        <v>118</v>
      </c>
      <c r="C58" s="42">
        <v>10000</v>
      </c>
      <c r="D58" s="41">
        <f t="shared" si="6"/>
        <v>0</v>
      </c>
      <c r="E58" s="43">
        <f>Opslagen!C$12</f>
        <v>0</v>
      </c>
      <c r="F58" s="45">
        <f t="shared" si="5"/>
        <v>0</v>
      </c>
    </row>
    <row r="59" spans="1:6" ht="15" thickBot="1" x14ac:dyDescent="0.25">
      <c r="A59" s="50">
        <v>15</v>
      </c>
      <c r="B59" s="51">
        <v>128</v>
      </c>
      <c r="C59" s="52">
        <v>10000</v>
      </c>
      <c r="D59" s="51">
        <f t="shared" si="6"/>
        <v>0</v>
      </c>
      <c r="E59" s="43">
        <f>Opslagen!C$12</f>
        <v>0</v>
      </c>
      <c r="F59" s="54">
        <f t="shared" si="5"/>
        <v>0</v>
      </c>
    </row>
    <row r="60" spans="1:6" ht="15" thickBot="1" x14ac:dyDescent="0.25">
      <c r="A60" s="55" t="s">
        <v>31</v>
      </c>
      <c r="B60" s="56"/>
      <c r="C60" s="56"/>
      <c r="D60" s="58"/>
      <c r="E60" s="56"/>
      <c r="F60" s="60">
        <f>SUM(F51:F59)</f>
        <v>0</v>
      </c>
    </row>
    <row r="62" spans="1:6" ht="15.75" thickBot="1" x14ac:dyDescent="0.3">
      <c r="B62" s="37" t="s">
        <v>36</v>
      </c>
    </row>
    <row r="63" spans="1:6" x14ac:dyDescent="0.2">
      <c r="A63" s="14" t="s">
        <v>4</v>
      </c>
      <c r="B63" s="15" t="s">
        <v>37</v>
      </c>
      <c r="C63" s="16" t="s">
        <v>38</v>
      </c>
      <c r="D63" s="16"/>
      <c r="E63" s="16" t="s">
        <v>41</v>
      </c>
      <c r="F63" s="17" t="s">
        <v>42</v>
      </c>
    </row>
    <row r="64" spans="1:6" ht="42.75" x14ac:dyDescent="0.2">
      <c r="A64" s="61">
        <v>1</v>
      </c>
      <c r="B64" s="62" t="s">
        <v>39</v>
      </c>
      <c r="C64" s="65" t="s">
        <v>40</v>
      </c>
      <c r="D64" s="66"/>
      <c r="E64" s="67" t="s">
        <v>40</v>
      </c>
      <c r="F64" s="68">
        <v>15000</v>
      </c>
    </row>
    <row r="65" spans="1:6" ht="42.75" x14ac:dyDescent="0.2">
      <c r="A65" s="61">
        <v>2</v>
      </c>
      <c r="B65" s="62" t="s">
        <v>43</v>
      </c>
      <c r="C65" s="69">
        <v>1000</v>
      </c>
      <c r="D65" s="66"/>
      <c r="E65" s="70"/>
      <c r="F65" s="68">
        <f>E65*C65</f>
        <v>0</v>
      </c>
    </row>
    <row r="66" spans="1:6" ht="28.5" x14ac:dyDescent="0.2">
      <c r="A66" s="61">
        <v>3</v>
      </c>
      <c r="B66" s="62" t="s">
        <v>44</v>
      </c>
      <c r="C66" s="69">
        <v>1750</v>
      </c>
      <c r="D66" s="66"/>
      <c r="E66" s="70"/>
      <c r="F66" s="68">
        <f t="shared" ref="F66:F67" si="7">E66*C66</f>
        <v>0</v>
      </c>
    </row>
    <row r="67" spans="1:6" ht="29.25" thickBot="1" x14ac:dyDescent="0.25">
      <c r="A67" s="63">
        <v>4</v>
      </c>
      <c r="B67" s="64" t="s">
        <v>45</v>
      </c>
      <c r="C67" s="71">
        <v>1750</v>
      </c>
      <c r="D67" s="72"/>
      <c r="E67" s="73"/>
      <c r="F67" s="74">
        <f t="shared" si="7"/>
        <v>0</v>
      </c>
    </row>
    <row r="68" spans="1:6" ht="15" thickBot="1" x14ac:dyDescent="0.25">
      <c r="A68" s="55" t="s">
        <v>31</v>
      </c>
      <c r="B68" s="56"/>
      <c r="C68" s="56"/>
      <c r="D68" s="58"/>
      <c r="E68" s="56"/>
      <c r="F68" s="60">
        <f>SUM(F64:F67)</f>
        <v>15000</v>
      </c>
    </row>
    <row r="70" spans="1:6" ht="15" thickBot="1" x14ac:dyDescent="0.25"/>
    <row r="71" spans="1:6" ht="15.75" thickBot="1" x14ac:dyDescent="0.3">
      <c r="A71" s="38" t="s">
        <v>34</v>
      </c>
      <c r="B71" s="39"/>
      <c r="C71" s="39"/>
      <c r="D71" s="39"/>
      <c r="E71" s="39"/>
      <c r="F71" s="40">
        <f>F21+F34+F47+F60+F68</f>
        <v>15000</v>
      </c>
    </row>
    <row r="72" spans="1:6" x14ac:dyDescent="0.2">
      <c r="A72" s="35" t="s">
        <v>46</v>
      </c>
    </row>
    <row r="74" spans="1:6" ht="15" thickBot="1" x14ac:dyDescent="0.25"/>
    <row r="75" spans="1:6" x14ac:dyDescent="0.2">
      <c r="B75" s="27" t="s">
        <v>8</v>
      </c>
      <c r="C75" s="2"/>
    </row>
    <row r="76" spans="1:6" x14ac:dyDescent="0.2">
      <c r="B76" s="28" t="s">
        <v>9</v>
      </c>
      <c r="C76" s="3"/>
    </row>
    <row r="77" spans="1:6" x14ac:dyDescent="0.2">
      <c r="B77" s="28" t="s">
        <v>10</v>
      </c>
      <c r="C77" s="3"/>
    </row>
    <row r="78" spans="1:6" ht="45.6" customHeight="1" x14ac:dyDescent="0.2">
      <c r="B78" s="28" t="s">
        <v>11</v>
      </c>
      <c r="C78" s="3"/>
    </row>
    <row r="79" spans="1:6" ht="15" thickBot="1" x14ac:dyDescent="0.25">
      <c r="B79" s="29" t="s">
        <v>12</v>
      </c>
      <c r="C7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Opslagen</vt:lpstr>
      <vt:lpstr>Rekenfactor</vt:lpstr>
      <vt:lpstr>Berekening vergelijkingsprijs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Kirchner | Iesa</dc:creator>
  <cp:lastModifiedBy>Kirsten Kirchner | Iesa</cp:lastModifiedBy>
  <dcterms:created xsi:type="dcterms:W3CDTF">2024-09-23T15:52:34Z</dcterms:created>
  <dcterms:modified xsi:type="dcterms:W3CDTF">2024-10-28T14:31:02Z</dcterms:modified>
</cp:coreProperties>
</file>