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 Sociaal &amp; Cultureel\De Bilt\IBMN-2023-DBI-KB-003 Wmo-hulpmiddelen\03 Programma van eisen\Publicatie\"/>
    </mc:Choice>
  </mc:AlternateContent>
  <xr:revisionPtr revIDLastSave="0" documentId="13_ncr:1_{FCB2C402-76C2-483B-8337-CEA2D209C947}" xr6:coauthVersionLast="36" xr6:coauthVersionMax="36" xr10:uidLastSave="{00000000-0000-0000-0000-000000000000}"/>
  <workbookProtection workbookAlgorithmName="SHA-512" workbookHashValue="0SsSFk/JHWbjHKREWFY388UF+NurtItk0bjigGTKX2TN+6AZ0IB3TAAVk4dZ5+Jd/Xy4EL2pW1vcQVE1HdVdBg==" workbookSaltValue="UYG/DJo1YiG7Wre6BKUpxg==" workbookSpinCount="100000" lockStructure="1"/>
  <bookViews>
    <workbookView xWindow="0" yWindow="0" windowWidth="17256" windowHeight="5352" xr2:uid="{54A0430A-14BB-46DC-B3B6-4CDF2BB25B8B}"/>
  </bookViews>
  <sheets>
    <sheet name="schoolcijfermethode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3" l="1"/>
  <c r="I16" i="3" s="1"/>
  <c r="H14" i="3"/>
  <c r="H16" i="3" s="1"/>
  <c r="G14" i="3"/>
  <c r="G16" i="3" s="1"/>
  <c r="F14" i="3"/>
  <c r="F16" i="3" s="1"/>
  <c r="F5" i="3" l="1"/>
  <c r="F8" i="3" l="1"/>
  <c r="F9" i="3" s="1"/>
  <c r="H5" i="3" l="1"/>
  <c r="J5" i="3"/>
  <c r="H8" i="3" l="1"/>
  <c r="H9" i="3" s="1"/>
  <c r="G8" i="3"/>
  <c r="G9" i="3" s="1"/>
  <c r="I8" i="3" l="1"/>
  <c r="I9" i="3" s="1"/>
  <c r="F18" i="3" l="1"/>
  <c r="G18" i="3" l="1"/>
  <c r="H18" i="3"/>
  <c r="I18" i="3"/>
</calcChain>
</file>

<file path=xl/sharedStrings.xml><?xml version="1.0" encoding="utf-8"?>
<sst xmlns="http://schemas.openxmlformats.org/spreadsheetml/2006/main" count="31" uniqueCount="20">
  <si>
    <t>Bijlage D: Gunnings- en beoordelingsmatrix</t>
  </si>
  <si>
    <t>Onderdeel G1 - Prijs</t>
  </si>
  <si>
    <t>Inschrijver 1</t>
  </si>
  <si>
    <t>Inschrijver 2</t>
  </si>
  <si>
    <t>Inschrijver 3</t>
  </si>
  <si>
    <t>Inschrijver 4</t>
  </si>
  <si>
    <t>Inschrijver 5</t>
  </si>
  <si>
    <t xml:space="preserve">Inschrijfprijs </t>
  </si>
  <si>
    <t>Inschrijfprijs = of &lt; dit bedrag geeft een rapportcijfer 10</t>
  </si>
  <si>
    <t>Ongeldig als de inschrijfprijs &gt;</t>
  </si>
  <si>
    <t xml:space="preserve">Rapportcijfer behaald </t>
  </si>
  <si>
    <t>-</t>
  </si>
  <si>
    <t>Gewogen rapportcijfer meetellend voor gunning (70%)</t>
  </si>
  <si>
    <t>Onderdeel G2 - kwaliteit</t>
  </si>
  <si>
    <t>G.2.1 Kansen innovatie</t>
  </si>
  <si>
    <t>Gewogen rapportijfer meetellend voor gunning (30%)</t>
  </si>
  <si>
    <t>Totaal  Kwaliteit</t>
  </si>
  <si>
    <t xml:space="preserve">Gewogen eindrapportcijfer Prijs en Kwaliteit  </t>
  </si>
  <si>
    <t>Rangorde Gunning</t>
  </si>
  <si>
    <t>ongeldig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</si>
</sst>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sz val="10"/>
      <name val="Trebuchet MS"/>
      <family val="2"/>
    </font>
    <font>
      <sz val="10"/>
      <name val="Tahoma"/>
      <family val="2"/>
    </font>
    <font>
      <b/>
      <sz val="10"/>
      <name val="Trebuchet MS"/>
      <family val="2"/>
    </font>
    <font>
      <sz val="12"/>
      <color theme="1"/>
      <name val="Calibri"/>
      <family val="2"/>
      <scheme val="minor"/>
    </font>
    <font>
      <b/>
      <sz val="14"/>
      <name val="Trebuchet MS"/>
      <family val="2"/>
    </font>
    <font>
      <b/>
      <sz val="10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7" fillId="0" borderId="0"/>
  </cellStyleXfs>
  <cellXfs count="78">
    <xf numFmtId="0" fontId="0" fillId="0" borderId="0" xfId="0"/>
    <xf numFmtId="164" fontId="4" fillId="0" borderId="0" xfId="0" applyNumberFormat="1" applyFont="1" applyProtection="1"/>
    <xf numFmtId="0" fontId="4" fillId="0" borderId="0" xfId="0" applyFont="1" applyProtection="1"/>
    <xf numFmtId="0" fontId="2" fillId="0" borderId="0" xfId="0" applyFont="1" applyAlignment="1" applyProtection="1">
      <alignment vertical="center"/>
    </xf>
    <xf numFmtId="0" fontId="6" fillId="0" borderId="12" xfId="0" applyFont="1" applyBorder="1" applyProtection="1"/>
    <xf numFmtId="0" fontId="3" fillId="0" borderId="0" xfId="0" applyFont="1" applyAlignment="1" applyProtection="1">
      <alignment vertical="center"/>
    </xf>
    <xf numFmtId="0" fontId="4" fillId="0" borderId="13" xfId="0" applyFont="1" applyBorder="1" applyProtection="1"/>
    <xf numFmtId="0" fontId="6" fillId="0" borderId="0" xfId="0" applyFont="1" applyAlignment="1" applyProtection="1">
      <alignment horizontal="right"/>
    </xf>
    <xf numFmtId="0" fontId="6" fillId="2" borderId="21" xfId="0" applyFont="1" applyFill="1" applyBorder="1" applyAlignment="1" applyProtection="1">
      <alignment horizontal="center" wrapText="1"/>
    </xf>
    <xf numFmtId="0" fontId="6" fillId="2" borderId="22" xfId="0" applyFont="1" applyFill="1" applyBorder="1" applyAlignment="1" applyProtection="1">
      <alignment horizontal="center" wrapText="1"/>
    </xf>
    <xf numFmtId="164" fontId="6" fillId="0" borderId="0" xfId="0" applyNumberFormat="1" applyFont="1" applyAlignment="1" applyProtection="1">
      <alignment horizontal="right" vertical="center"/>
    </xf>
    <xf numFmtId="8" fontId="4" fillId="0" borderId="0" xfId="0" applyNumberFormat="1" applyFont="1" applyProtection="1"/>
    <xf numFmtId="0" fontId="4" fillId="0" borderId="12" xfId="2" applyFont="1" applyBorder="1" applyAlignment="1" applyProtection="1">
      <alignment horizontal="left" vertical="center" wrapText="1"/>
    </xf>
    <xf numFmtId="164" fontId="4" fillId="0" borderId="13" xfId="2" applyNumberFormat="1" applyFont="1" applyBorder="1" applyAlignment="1" applyProtection="1">
      <alignment horizontal="center" vertical="center" wrapText="1"/>
    </xf>
    <xf numFmtId="0" fontId="4" fillId="0" borderId="14" xfId="2" applyFont="1" applyBorder="1" applyAlignment="1" applyProtection="1">
      <alignment horizontal="left" vertical="center" wrapText="1"/>
    </xf>
    <xf numFmtId="164" fontId="4" fillId="0" borderId="15" xfId="2" applyNumberFormat="1" applyFont="1" applyBorder="1" applyAlignment="1" applyProtection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2" fontId="4" fillId="6" borderId="26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2" fontId="4" fillId="4" borderId="27" xfId="1" applyNumberFormat="1" applyFont="1" applyFill="1" applyBorder="1" applyAlignment="1" applyProtection="1">
      <alignment horizontal="center" vertical="center" wrapText="1"/>
    </xf>
    <xf numFmtId="2" fontId="4" fillId="6" borderId="19" xfId="1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vertical="center"/>
    </xf>
    <xf numFmtId="0" fontId="4" fillId="0" borderId="12" xfId="0" applyFont="1" applyBorder="1" applyProtection="1"/>
    <xf numFmtId="0" fontId="6" fillId="0" borderId="0" xfId="0" applyFont="1" applyProtection="1"/>
    <xf numFmtId="0" fontId="6" fillId="6" borderId="17" xfId="0" applyFont="1" applyFill="1" applyBorder="1" applyAlignment="1" applyProtection="1">
      <alignment horizontal="center" wrapText="1"/>
    </xf>
    <xf numFmtId="164" fontId="6" fillId="0" borderId="0" xfId="0" applyNumberFormat="1" applyFont="1" applyAlignment="1" applyProtection="1">
      <alignment horizontal="center" vertical="center"/>
    </xf>
    <xf numFmtId="165" fontId="4" fillId="3" borderId="1" xfId="1" applyNumberFormat="1" applyFont="1" applyFill="1" applyBorder="1" applyAlignment="1" applyProtection="1">
      <alignment horizontal="center" vertical="center" wrapText="1"/>
    </xf>
    <xf numFmtId="44" fontId="4" fillId="0" borderId="0" xfId="0" applyNumberFormat="1" applyFont="1" applyProtection="1"/>
    <xf numFmtId="2" fontId="4" fillId="4" borderId="1" xfId="1" applyNumberFormat="1" applyFont="1" applyFill="1" applyBorder="1" applyAlignment="1" applyProtection="1">
      <alignment horizontal="center" vertical="center" wrapText="1"/>
    </xf>
    <xf numFmtId="0" fontId="4" fillId="0" borderId="25" xfId="0" applyFont="1" applyBorder="1" applyProtection="1"/>
    <xf numFmtId="0" fontId="4" fillId="0" borderId="26" xfId="0" applyFont="1" applyBorder="1" applyAlignment="1" applyProtection="1">
      <alignment horizontal="center" vertical="center"/>
    </xf>
    <xf numFmtId="0" fontId="4" fillId="0" borderId="1" xfId="0" applyFont="1" applyBorder="1" applyProtection="1"/>
    <xf numFmtId="0" fontId="4" fillId="6" borderId="26" xfId="0" applyFont="1" applyFill="1" applyBorder="1" applyProtection="1"/>
    <xf numFmtId="2" fontId="4" fillId="6" borderId="18" xfId="1" applyNumberFormat="1" applyFont="1" applyFill="1" applyBorder="1" applyAlignment="1" applyProtection="1">
      <alignment horizontal="center" vertical="center" wrapText="1"/>
    </xf>
    <xf numFmtId="9" fontId="4" fillId="0" borderId="0" xfId="1" applyNumberFormat="1" applyFont="1" applyFill="1" applyBorder="1" applyAlignment="1" applyProtection="1"/>
    <xf numFmtId="9" fontId="4" fillId="0" borderId="13" xfId="1" applyNumberFormat="1" applyFont="1" applyFill="1" applyBorder="1" applyAlignment="1" applyProtection="1"/>
    <xf numFmtId="2" fontId="4" fillId="4" borderId="21" xfId="1" applyNumberFormat="1" applyFont="1" applyFill="1" applyBorder="1" applyAlignment="1" applyProtection="1">
      <alignment horizontal="center" vertical="center" wrapText="1"/>
    </xf>
    <xf numFmtId="2" fontId="4" fillId="6" borderId="22" xfId="1" applyNumberFormat="1" applyFont="1" applyFill="1" applyBorder="1" applyAlignment="1" applyProtection="1">
      <alignment horizontal="center" vertical="center" wrapText="1"/>
    </xf>
    <xf numFmtId="0" fontId="4" fillId="0" borderId="28" xfId="0" applyFont="1" applyBorder="1" applyAlignment="1" applyProtection="1">
      <alignment vertical="center"/>
    </xf>
    <xf numFmtId="165" fontId="4" fillId="4" borderId="27" xfId="1" applyNumberFormat="1" applyFont="1" applyFill="1" applyBorder="1" applyAlignment="1" applyProtection="1">
      <alignment horizontal="center" vertical="center" wrapText="1"/>
    </xf>
    <xf numFmtId="165" fontId="4" fillId="5" borderId="27" xfId="1" applyNumberFormat="1" applyFont="1" applyFill="1" applyBorder="1" applyAlignment="1" applyProtection="1">
      <alignment horizontal="center" vertical="center" wrapText="1"/>
    </xf>
    <xf numFmtId="165" fontId="4" fillId="6" borderId="19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Protection="1"/>
    <xf numFmtId="10" fontId="4" fillId="0" borderId="0" xfId="0" applyNumberFormat="1" applyFont="1" applyProtection="1"/>
    <xf numFmtId="0" fontId="6" fillId="0" borderId="29" xfId="0" applyFont="1" applyBorder="1" applyAlignment="1" applyProtection="1">
      <alignment horizontal="center" wrapText="1"/>
    </xf>
    <xf numFmtId="0" fontId="6" fillId="0" borderId="30" xfId="0" applyFont="1" applyBorder="1" applyAlignment="1" applyProtection="1">
      <alignment horizontal="center" wrapText="1"/>
    </xf>
    <xf numFmtId="0" fontId="6" fillId="0" borderId="31" xfId="0" applyFont="1" applyBorder="1" applyAlignment="1" applyProtection="1">
      <alignment horizont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8" fillId="4" borderId="6" xfId="0" applyFont="1" applyFill="1" applyBorder="1" applyAlignment="1" applyProtection="1">
      <alignment horizontal="center" vertical="center"/>
    </xf>
    <xf numFmtId="0" fontId="8" fillId="4" borderId="7" xfId="0" applyFont="1" applyFill="1" applyBorder="1" applyAlignment="1" applyProtection="1">
      <alignment horizontal="center" vertical="center"/>
    </xf>
    <xf numFmtId="164" fontId="4" fillId="3" borderId="2" xfId="1" applyNumberFormat="1" applyFont="1" applyFill="1" applyBorder="1" applyAlignment="1" applyProtection="1">
      <alignment horizontal="center" vertical="center" wrapText="1"/>
    </xf>
    <xf numFmtId="164" fontId="4" fillId="3" borderId="3" xfId="1" applyNumberFormat="1" applyFont="1" applyFill="1" applyBorder="1" applyAlignment="1" applyProtection="1">
      <alignment horizontal="center" vertical="center" wrapText="1"/>
    </xf>
    <xf numFmtId="164" fontId="4" fillId="3" borderId="4" xfId="1" applyNumberFormat="1" applyFont="1" applyFill="1" applyBorder="1" applyAlignment="1" applyProtection="1">
      <alignment horizontal="center" vertical="center" wrapText="1"/>
    </xf>
    <xf numFmtId="164" fontId="4" fillId="6" borderId="23" xfId="1" applyNumberFormat="1" applyFont="1" applyFill="1" applyBorder="1" applyAlignment="1" applyProtection="1">
      <alignment horizontal="center" vertical="center" wrapText="1"/>
    </xf>
    <xf numFmtId="164" fontId="4" fillId="6" borderId="24" xfId="1" applyNumberFormat="1" applyFont="1" applyFill="1" applyBorder="1" applyAlignment="1" applyProtection="1">
      <alignment horizontal="center" vertical="center" wrapText="1"/>
    </xf>
    <xf numFmtId="164" fontId="4" fillId="6" borderId="17" xfId="1" applyNumberFormat="1" applyFont="1" applyFill="1" applyBorder="1" applyAlignment="1" applyProtection="1">
      <alignment horizontal="center" vertical="center" wrapText="1"/>
    </xf>
    <xf numFmtId="0" fontId="6" fillId="4" borderId="18" xfId="2" applyFont="1" applyFill="1" applyBorder="1" applyAlignment="1" applyProtection="1">
      <alignment horizontal="center" vertical="center"/>
    </xf>
    <xf numFmtId="0" fontId="6" fillId="4" borderId="19" xfId="2" applyFont="1" applyFill="1" applyBorder="1" applyAlignment="1" applyProtection="1">
      <alignment horizontal="center" vertical="center"/>
    </xf>
    <xf numFmtId="0" fontId="9" fillId="2" borderId="32" xfId="2" applyFont="1" applyFill="1" applyBorder="1" applyAlignment="1" applyProtection="1">
      <alignment horizontal="center" vertical="center"/>
    </xf>
    <xf numFmtId="0" fontId="9" fillId="2" borderId="33" xfId="2" applyFont="1" applyFill="1" applyBorder="1" applyAlignment="1" applyProtection="1">
      <alignment horizontal="center" vertical="center"/>
    </xf>
    <xf numFmtId="0" fontId="6" fillId="4" borderId="20" xfId="2" applyFont="1" applyFill="1" applyBorder="1" applyAlignment="1" applyProtection="1">
      <alignment horizontal="center" vertical="center"/>
    </xf>
    <xf numFmtId="0" fontId="6" fillId="4" borderId="22" xfId="2" applyFont="1" applyFill="1" applyBorder="1" applyAlignment="1" applyProtection="1">
      <alignment horizontal="center" vertical="center"/>
    </xf>
    <xf numFmtId="0" fontId="6" fillId="2" borderId="8" xfId="2" applyFont="1" applyFill="1" applyBorder="1" applyAlignment="1" applyProtection="1">
      <alignment horizontal="center"/>
    </xf>
    <xf numFmtId="0" fontId="6" fillId="2" borderId="9" xfId="2" applyFont="1" applyFill="1" applyBorder="1" applyAlignment="1" applyProtection="1">
      <alignment horizontal="center"/>
    </xf>
    <xf numFmtId="0" fontId="4" fillId="0" borderId="10" xfId="2" applyFont="1" applyBorder="1" applyAlignment="1" applyProtection="1">
      <alignment horizontal="left" vertical="center" wrapText="1"/>
    </xf>
    <xf numFmtId="0" fontId="4" fillId="0" borderId="11" xfId="2" applyFont="1" applyBorder="1" applyAlignment="1" applyProtection="1">
      <alignment horizontal="left" vertical="center" wrapText="1"/>
    </xf>
    <xf numFmtId="0" fontId="4" fillId="0" borderId="16" xfId="2" applyFont="1" applyBorder="1" applyAlignment="1" applyProtection="1">
      <alignment horizontal="center" vertical="center" wrapText="1"/>
    </xf>
    <xf numFmtId="0" fontId="4" fillId="0" borderId="17" xfId="2" applyFont="1" applyBorder="1" applyAlignment="1" applyProtection="1">
      <alignment horizontal="center" vertical="center" wrapText="1"/>
    </xf>
    <xf numFmtId="0" fontId="6" fillId="2" borderId="20" xfId="2" applyFont="1" applyFill="1" applyBorder="1" applyAlignment="1" applyProtection="1">
      <alignment horizontal="center"/>
    </xf>
    <xf numFmtId="0" fontId="6" fillId="2" borderId="22" xfId="2" applyFont="1" applyFill="1" applyBorder="1" applyAlignment="1" applyProtection="1">
      <alignment horizontal="center"/>
    </xf>
    <xf numFmtId="0" fontId="4" fillId="4" borderId="18" xfId="2" applyFont="1" applyFill="1" applyBorder="1" applyAlignment="1" applyProtection="1">
      <alignment horizontal="center" vertical="center" wrapText="1"/>
    </xf>
    <xf numFmtId="0" fontId="6" fillId="4" borderId="19" xfId="2" applyFont="1" applyFill="1" applyBorder="1" applyAlignment="1" applyProtection="1">
      <alignment horizontal="center" vertical="center" wrapText="1"/>
    </xf>
    <xf numFmtId="0" fontId="6" fillId="0" borderId="25" xfId="2" applyFont="1" applyBorder="1" applyAlignment="1" applyProtection="1">
      <alignment horizontal="center"/>
    </xf>
    <xf numFmtId="0" fontId="6" fillId="0" borderId="26" xfId="2" applyFont="1" applyBorder="1" applyAlignment="1" applyProtection="1">
      <alignment horizontal="center"/>
    </xf>
    <xf numFmtId="0" fontId="4" fillId="0" borderId="25" xfId="2" applyFont="1" applyBorder="1" applyAlignment="1" applyProtection="1">
      <alignment horizontal="center" vertical="center" wrapText="1"/>
    </xf>
    <xf numFmtId="0" fontId="4" fillId="0" borderId="26" xfId="2" applyFont="1" applyBorder="1" applyAlignment="1" applyProtection="1">
      <alignment horizontal="center" vertical="center" wrapText="1"/>
    </xf>
    <xf numFmtId="0" fontId="4" fillId="4" borderId="25" xfId="2" applyFont="1" applyFill="1" applyBorder="1" applyAlignment="1" applyProtection="1">
      <alignment horizontal="center" vertical="center" wrapText="1"/>
    </xf>
    <xf numFmtId="0" fontId="4" fillId="4" borderId="26" xfId="2" applyFont="1" applyFill="1" applyBorder="1" applyAlignment="1" applyProtection="1">
      <alignment horizontal="center" vertical="center" wrapText="1"/>
    </xf>
  </cellXfs>
  <cellStyles count="4">
    <cellStyle name="Standaard" xfId="0" builtinId="0"/>
    <cellStyle name="Standaard 3" xfId="3" xr:uid="{1916F131-0922-460D-8DEC-3A51B376D2D4}"/>
    <cellStyle name="Standaard_Beoordeling Accountants 10-09-08" xfId="2" xr:uid="{603F36BF-160A-461D-BDC0-5A38838F9F6D}"/>
    <cellStyle name="Valuta" xfId="1" builtinId="4"/>
  </cellStyles>
  <dxfs count="0"/>
  <tableStyles count="0" defaultTableStyle="TableStyleMedium2" defaultPivotStyle="PivotStyleLight16"/>
  <colors>
    <mruColors>
      <color rgb="FF00CCFF"/>
      <color rgb="FF000000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286F-A512-448B-AE22-72DE175E5675}">
  <sheetPr>
    <pageSetUpPr fitToPage="1"/>
  </sheetPr>
  <dimension ref="C1:N21"/>
  <sheetViews>
    <sheetView showGridLines="0" tabSelected="1" zoomScaleNormal="100" workbookViewId="0">
      <selection activeCell="I13" sqref="I13"/>
    </sheetView>
  </sheetViews>
  <sheetFormatPr defaultColWidth="9.109375" defaultRowHeight="14.4" x14ac:dyDescent="0.35"/>
  <cols>
    <col min="1" max="2" width="6.109375" style="2" customWidth="1"/>
    <col min="3" max="3" width="31.44140625" style="2" customWidth="1"/>
    <col min="4" max="4" width="25.6640625" style="2" customWidth="1"/>
    <col min="5" max="5" width="1.6640625" style="2" customWidth="1"/>
    <col min="6" max="9" width="18.33203125" style="2" customWidth="1"/>
    <col min="10" max="10" width="18.44140625" style="2" customWidth="1"/>
    <col min="11" max="11" width="9.109375" style="2"/>
    <col min="12" max="12" width="22.33203125" style="2" customWidth="1"/>
    <col min="13" max="13" width="20" style="2" customWidth="1"/>
    <col min="14" max="14" width="13.88671875" style="2" bestFit="1" customWidth="1"/>
    <col min="15" max="16384" width="9.109375" style="2"/>
  </cols>
  <sheetData>
    <row r="1" spans="3:14" ht="54.6" customHeight="1" thickBot="1" x14ac:dyDescent="0.4">
      <c r="C1" s="1"/>
    </row>
    <row r="2" spans="3:14" s="3" customFormat="1" ht="34.950000000000003" customHeight="1" thickBot="1" x14ac:dyDescent="0.35">
      <c r="C2" s="47" t="s">
        <v>0</v>
      </c>
      <c r="D2" s="48"/>
      <c r="E2" s="48"/>
      <c r="F2" s="48"/>
      <c r="G2" s="48"/>
      <c r="H2" s="48"/>
      <c r="I2" s="48"/>
      <c r="J2" s="49"/>
    </row>
    <row r="3" spans="3:14" ht="18" customHeight="1" thickBot="1" x14ac:dyDescent="0.4">
      <c r="C3" s="4"/>
      <c r="G3" s="5"/>
      <c r="H3" s="5"/>
      <c r="I3" s="5"/>
      <c r="J3" s="6"/>
    </row>
    <row r="4" spans="3:14" x14ac:dyDescent="0.35">
      <c r="C4" s="62" t="s">
        <v>1</v>
      </c>
      <c r="D4" s="63"/>
      <c r="E4" s="7"/>
      <c r="F4" s="8" t="s">
        <v>2</v>
      </c>
      <c r="G4" s="8" t="s">
        <v>3</v>
      </c>
      <c r="H4" s="8" t="s">
        <v>4</v>
      </c>
      <c r="I4" s="8" t="s">
        <v>5</v>
      </c>
      <c r="J4" s="9" t="s">
        <v>6</v>
      </c>
    </row>
    <row r="5" spans="3:14" ht="30" customHeight="1" x14ac:dyDescent="0.35">
      <c r="C5" s="64" t="s">
        <v>7</v>
      </c>
      <c r="D5" s="65"/>
      <c r="E5" s="10"/>
      <c r="F5" s="50">
        <f>D6</f>
        <v>2588076</v>
      </c>
      <c r="G5" s="50">
        <v>2797000</v>
      </c>
      <c r="H5" s="50">
        <f>D7</f>
        <v>3283380</v>
      </c>
      <c r="I5" s="50">
        <v>2900000</v>
      </c>
      <c r="J5" s="53">
        <f>D7+0.01</f>
        <v>3283380.01</v>
      </c>
      <c r="L5" s="1"/>
      <c r="M5" s="1"/>
      <c r="N5" s="11"/>
    </row>
    <row r="6" spans="3:14" ht="30" customHeight="1" x14ac:dyDescent="0.35">
      <c r="C6" s="12" t="s">
        <v>8</v>
      </c>
      <c r="D6" s="13">
        <v>2588076</v>
      </c>
      <c r="E6" s="10"/>
      <c r="F6" s="51"/>
      <c r="G6" s="51"/>
      <c r="H6" s="51"/>
      <c r="I6" s="51"/>
      <c r="J6" s="54"/>
    </row>
    <row r="7" spans="3:14" ht="30" customHeight="1" x14ac:dyDescent="0.35">
      <c r="C7" s="14" t="s">
        <v>9</v>
      </c>
      <c r="D7" s="15">
        <v>3283380</v>
      </c>
      <c r="E7" s="10"/>
      <c r="F7" s="52"/>
      <c r="G7" s="52"/>
      <c r="H7" s="52"/>
      <c r="I7" s="52"/>
      <c r="J7" s="55"/>
      <c r="L7" s="1"/>
    </row>
    <row r="8" spans="3:14" ht="30" customHeight="1" x14ac:dyDescent="0.35">
      <c r="C8" s="66" t="s">
        <v>10</v>
      </c>
      <c r="D8" s="67"/>
      <c r="E8" s="10"/>
      <c r="F8" s="16">
        <f>10-((F5-D6)/(D7-D6))*4</f>
        <v>10</v>
      </c>
      <c r="G8" s="16">
        <f>10-((G5-D6)/(D7-D6))*4</f>
        <v>8.7980854417636021</v>
      </c>
      <c r="H8" s="16">
        <f>10-((H5-D6)/(D7-D6))*4</f>
        <v>6</v>
      </c>
      <c r="I8" s="16">
        <f>10-((I5-D6)/(D7-D6))*4</f>
        <v>8.2055388722055387</v>
      </c>
      <c r="J8" s="17" t="s">
        <v>11</v>
      </c>
      <c r="L8" s="1"/>
    </row>
    <row r="9" spans="3:14" s="18" customFormat="1" ht="39.6" customHeight="1" thickBot="1" x14ac:dyDescent="0.35">
      <c r="C9" s="70" t="s">
        <v>12</v>
      </c>
      <c r="D9" s="71"/>
      <c r="F9" s="19">
        <f>F8*70%</f>
        <v>7</v>
      </c>
      <c r="G9" s="19">
        <f t="shared" ref="G9:I9" si="0">G8*70%</f>
        <v>6.1586598092345213</v>
      </c>
      <c r="H9" s="19">
        <f t="shared" si="0"/>
        <v>4.1999999999999993</v>
      </c>
      <c r="I9" s="19">
        <f t="shared" si="0"/>
        <v>5.7438772105438769</v>
      </c>
      <c r="J9" s="20" t="s">
        <v>11</v>
      </c>
      <c r="L9" s="21"/>
      <c r="M9" s="21"/>
    </row>
    <row r="10" spans="3:14" ht="14.4" customHeight="1" thickBot="1" x14ac:dyDescent="0.4">
      <c r="C10" s="22"/>
      <c r="J10" s="6"/>
    </row>
    <row r="11" spans="3:14" s="23" customFormat="1" x14ac:dyDescent="0.35">
      <c r="C11" s="68" t="s">
        <v>13</v>
      </c>
      <c r="D11" s="69"/>
      <c r="E11" s="7"/>
      <c r="F11" s="8" t="s">
        <v>2</v>
      </c>
      <c r="G11" s="8" t="s">
        <v>3</v>
      </c>
      <c r="H11" s="8" t="s">
        <v>4</v>
      </c>
      <c r="I11" s="8" t="s">
        <v>5</v>
      </c>
      <c r="J11" s="9" t="s">
        <v>6</v>
      </c>
      <c r="N11" s="2"/>
    </row>
    <row r="12" spans="3:14" s="23" customFormat="1" ht="22.95" customHeight="1" x14ac:dyDescent="0.35">
      <c r="C12" s="72" t="s">
        <v>14</v>
      </c>
      <c r="D12" s="73"/>
      <c r="E12" s="7"/>
      <c r="F12" s="44"/>
      <c r="G12" s="45"/>
      <c r="H12" s="45"/>
      <c r="I12" s="46"/>
      <c r="J12" s="24"/>
      <c r="N12" s="2"/>
    </row>
    <row r="13" spans="3:14" ht="29.4" customHeight="1" x14ac:dyDescent="0.35">
      <c r="C13" s="74" t="s">
        <v>10</v>
      </c>
      <c r="D13" s="75"/>
      <c r="E13" s="25"/>
      <c r="F13" s="26">
        <v>6</v>
      </c>
      <c r="G13" s="26">
        <v>10</v>
      </c>
      <c r="H13" s="26">
        <v>9</v>
      </c>
      <c r="I13" s="26">
        <v>8</v>
      </c>
      <c r="J13" s="17" t="s">
        <v>11</v>
      </c>
      <c r="N13" s="27"/>
    </row>
    <row r="14" spans="3:14" ht="28.95" customHeight="1" x14ac:dyDescent="0.35">
      <c r="C14" s="76" t="s">
        <v>15</v>
      </c>
      <c r="D14" s="77"/>
      <c r="E14" s="25"/>
      <c r="F14" s="28">
        <f>F13*30%</f>
        <v>1.7999999999999998</v>
      </c>
      <c r="G14" s="28">
        <f>G13*30%</f>
        <v>3</v>
      </c>
      <c r="H14" s="28">
        <f>H13*30%</f>
        <v>2.6999999999999997</v>
      </c>
      <c r="I14" s="28">
        <f>I13*30%</f>
        <v>2.4</v>
      </c>
      <c r="J14" s="17" t="s">
        <v>11</v>
      </c>
    </row>
    <row r="15" spans="3:14" ht="4.95" customHeight="1" x14ac:dyDescent="0.35">
      <c r="C15" s="29"/>
      <c r="D15" s="30"/>
      <c r="F15" s="31"/>
      <c r="G15" s="31"/>
      <c r="H15" s="31"/>
      <c r="I15" s="31"/>
      <c r="J15" s="32"/>
    </row>
    <row r="16" spans="3:14" s="18" customFormat="1" ht="25.2" customHeight="1" thickBot="1" x14ac:dyDescent="0.35">
      <c r="C16" s="58" t="s">
        <v>16</v>
      </c>
      <c r="D16" s="59"/>
      <c r="F16" s="19">
        <f>F14</f>
        <v>1.7999999999999998</v>
      </c>
      <c r="G16" s="19">
        <f>G14</f>
        <v>3</v>
      </c>
      <c r="H16" s="19">
        <f>H14</f>
        <v>2.6999999999999997</v>
      </c>
      <c r="I16" s="19">
        <f>I14</f>
        <v>2.4</v>
      </c>
      <c r="J16" s="33" t="s">
        <v>11</v>
      </c>
    </row>
    <row r="17" spans="3:10" ht="7.2" customHeight="1" thickBot="1" x14ac:dyDescent="0.4">
      <c r="C17" s="22"/>
      <c r="F17" s="34"/>
      <c r="G17" s="34"/>
      <c r="H17" s="34"/>
      <c r="I17" s="34"/>
      <c r="J17" s="35"/>
    </row>
    <row r="18" spans="3:10" s="18" customFormat="1" ht="36" customHeight="1" x14ac:dyDescent="0.3">
      <c r="C18" s="60" t="s">
        <v>17</v>
      </c>
      <c r="D18" s="61"/>
      <c r="F18" s="36">
        <f>F16+F9</f>
        <v>8.8000000000000007</v>
      </c>
      <c r="G18" s="36">
        <f>G16+G9</f>
        <v>9.1586598092345213</v>
      </c>
      <c r="H18" s="36">
        <f>H16+H9</f>
        <v>6.8999999999999986</v>
      </c>
      <c r="I18" s="36">
        <f>I16+I9</f>
        <v>8.1438772105438773</v>
      </c>
      <c r="J18" s="37" t="s">
        <v>11</v>
      </c>
    </row>
    <row r="19" spans="3:10" s="18" customFormat="1" ht="36" customHeight="1" thickBot="1" x14ac:dyDescent="0.35">
      <c r="C19" s="56" t="s">
        <v>18</v>
      </c>
      <c r="D19" s="57"/>
      <c r="E19" s="38"/>
      <c r="F19" s="39">
        <v>2</v>
      </c>
      <c r="G19" s="40">
        <v>1</v>
      </c>
      <c r="H19" s="39">
        <v>4</v>
      </c>
      <c r="I19" s="39">
        <v>3</v>
      </c>
      <c r="J19" s="41" t="s">
        <v>19</v>
      </c>
    </row>
    <row r="20" spans="3:10" x14ac:dyDescent="0.35">
      <c r="F20" s="42"/>
    </row>
    <row r="21" spans="3:10" x14ac:dyDescent="0.35">
      <c r="G21" s="43"/>
    </row>
  </sheetData>
  <sheetProtection algorithmName="SHA-512" hashValue="mhPtxyB6D0emY86O5oTMbSziElDY+ebmvt9/LlbGgOwq3gyD5V/PNaZpLIsR/Hu9TcZjHYlQ33W/7vKXZSLr/Q==" saltValue="Td/SvduDm0YO+GndtassVA==" spinCount="100000" sheet="1" objects="1" scenarios="1"/>
  <mergeCells count="18">
    <mergeCell ref="C19:D19"/>
    <mergeCell ref="C16:D16"/>
    <mergeCell ref="C18:D18"/>
    <mergeCell ref="C4:D4"/>
    <mergeCell ref="C5:D5"/>
    <mergeCell ref="C8:D8"/>
    <mergeCell ref="C11:D11"/>
    <mergeCell ref="C9:D9"/>
    <mergeCell ref="C12:D12"/>
    <mergeCell ref="C13:D13"/>
    <mergeCell ref="C14:D14"/>
    <mergeCell ref="F12:I12"/>
    <mergeCell ref="C2:J2"/>
    <mergeCell ref="F5:F7"/>
    <mergeCell ref="G5:G7"/>
    <mergeCell ref="H5:H7"/>
    <mergeCell ref="I5:I7"/>
    <mergeCell ref="J5:J7"/>
  </mergeCells>
  <pageMargins left="0.7" right="0.7" top="0.75" bottom="0.75" header="0.3" footer="0.3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81E431E653D47AB6AED19348D3E7D" ma:contentTypeVersion="6" ma:contentTypeDescription="Create a new document." ma:contentTypeScope="" ma:versionID="1304446c576bf07dd074dc30f363614f">
  <xsd:schema xmlns:xsd="http://www.w3.org/2001/XMLSchema" xmlns:xs="http://www.w3.org/2001/XMLSchema" xmlns:p="http://schemas.microsoft.com/office/2006/metadata/properties" xmlns:ns2="17166c96-0981-4081-a5cc-c3138865b015" xmlns:ns3="fbeb5931-b37a-40be-8365-d5fbd0e0b107" targetNamespace="http://schemas.microsoft.com/office/2006/metadata/properties" ma:root="true" ma:fieldsID="2433f243af078fdf8f9ce0156f7aad09" ns2:_="" ns3:_="">
    <xsd:import namespace="17166c96-0981-4081-a5cc-c3138865b015"/>
    <xsd:import namespace="fbeb5931-b37a-40be-8365-d5fbd0e0b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66c96-0981-4081-a5cc-c3138865b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b5931-b37a-40be-8365-d5fbd0e0b1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FABCCA-CE1F-4FA7-8C81-E4A9312815F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fbeb5931-b37a-40be-8365-d5fbd0e0b107"/>
    <ds:schemaRef ds:uri="http://purl.org/dc/elements/1.1/"/>
    <ds:schemaRef ds:uri="http://schemas.microsoft.com/office/2006/metadata/properties"/>
    <ds:schemaRef ds:uri="17166c96-0981-4081-a5cc-c3138865b015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0B00D1-3FCE-4F94-8CA3-1D2BF5581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66c96-0981-4081-a5cc-c3138865b015"/>
    <ds:schemaRef ds:uri="fbeb5931-b37a-40be-8365-d5fbd0e0b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59F638-818D-4D9E-A77D-AEBEB9ACE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schoolcijfermethode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Bouwmeester</dc:creator>
  <cp:keywords/>
  <dc:description/>
  <cp:lastModifiedBy>Koen Bouwmeester</cp:lastModifiedBy>
  <cp:revision/>
  <dcterms:created xsi:type="dcterms:W3CDTF">2023-03-20T21:47:46Z</dcterms:created>
  <dcterms:modified xsi:type="dcterms:W3CDTF">2024-12-17T12:11:55Z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0x010100BC781E431E653D47AB6AED19348D3E7D</vt:lpwstr>
  </property>
</Properties>
</file>