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I:\Team Sociaal &amp; Cultureel\De Bilt\IBMN-2023-DBI-KB-003 Wmo-hulpmiddelen\03 Programma van eisen\"/>
    </mc:Choice>
  </mc:AlternateContent>
  <xr:revisionPtr revIDLastSave="0" documentId="13_ncr:1_{15521FA1-FA76-4CBA-BAF3-A09A00E51296}" xr6:coauthVersionLast="36" xr6:coauthVersionMax="36" xr10:uidLastSave="{00000000-0000-0000-0000-000000000000}"/>
  <workbookProtection workbookAlgorithmName="SHA-512" workbookHashValue="zt7k8R8UgL3Diqbu6vtaI7EdnmfPH2eS5Z+km/3BhbNrt/tHmIP8DlOVwkcKROXat0xIUlJNLQ7e6yYMfQZc4A==" workbookSaltValue="XLdX/FIIYZ5khNir2PssoA==" workbookSpinCount="100000" lockStructure="1"/>
  <bookViews>
    <workbookView xWindow="0" yWindow="0" windowWidth="23040" windowHeight="8775" xr2:uid="{00000000-000D-0000-FFFF-FFFF00000000}"/>
  </bookViews>
  <sheets>
    <sheet name="Voorblad" sheetId="3" r:id="rId1"/>
    <sheet name="Leidraad" sheetId="9" r:id="rId2"/>
    <sheet name="Opgave prijzen &amp; tarieven" sheetId="2" r:id="rId3"/>
    <sheet name="€67,-" sheetId="4" r:id="rId4"/>
    <sheet name="€85,-" sheetId="5" r:id="rId5"/>
    <sheet name="Aantallen (uitstaande) bestand" sheetId="7" r:id="rId6"/>
  </sheets>
  <definedNames>
    <definedName name="_xlnm.Print_Area" localSheetId="0">Voorblad!$A$1:$T$58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3" i="7" l="1"/>
  <c r="D31" i="7"/>
  <c r="D27" i="7"/>
  <c r="D23" i="7"/>
  <c r="C71" i="5"/>
  <c r="C69" i="5"/>
  <c r="G69" i="5" s="1"/>
  <c r="C67" i="5"/>
  <c r="G67" i="5" s="1"/>
  <c r="C65" i="5"/>
  <c r="G65" i="5" s="1"/>
  <c r="C63" i="5"/>
  <c r="C61" i="5"/>
  <c r="G61" i="5" s="1"/>
  <c r="C59" i="5"/>
  <c r="G59" i="5" s="1"/>
  <c r="C57" i="5"/>
  <c r="C55" i="5"/>
  <c r="C53" i="5"/>
  <c r="G53" i="5" s="1"/>
  <c r="C51" i="5"/>
  <c r="G51" i="5" s="1"/>
  <c r="C49" i="5"/>
  <c r="G49" i="5" s="1"/>
  <c r="C47" i="5"/>
  <c r="C45" i="5"/>
  <c r="G45" i="5" s="1"/>
  <c r="C43" i="5"/>
  <c r="G43" i="5" s="1"/>
  <c r="C41" i="5"/>
  <c r="G41" i="5" s="1"/>
  <c r="C39" i="5"/>
  <c r="C37" i="5"/>
  <c r="G37" i="5" s="1"/>
  <c r="C35" i="5"/>
  <c r="G35" i="5" s="1"/>
  <c r="C33" i="5"/>
  <c r="G33" i="5" s="1"/>
  <c r="C31" i="5"/>
  <c r="C29" i="5"/>
  <c r="G29" i="5" s="1"/>
  <c r="C27" i="5"/>
  <c r="G27" i="5" s="1"/>
  <c r="C25" i="5"/>
  <c r="G25" i="5" s="1"/>
  <c r="C23" i="5"/>
  <c r="C21" i="5"/>
  <c r="G21" i="5" s="1"/>
  <c r="C19" i="5"/>
  <c r="G19" i="5" s="1"/>
  <c r="C17" i="5"/>
  <c r="G17" i="5" s="1"/>
  <c r="C15" i="5"/>
  <c r="C13" i="5"/>
  <c r="G13" i="5" s="1"/>
  <c r="C11" i="5"/>
  <c r="G11" i="5" s="1"/>
  <c r="C9" i="5"/>
  <c r="G9" i="5" s="1"/>
  <c r="C7" i="5"/>
  <c r="C71" i="4"/>
  <c r="G71" i="4" s="1"/>
  <c r="C69" i="4"/>
  <c r="G69" i="4" s="1"/>
  <c r="C67" i="4"/>
  <c r="G67" i="4" s="1"/>
  <c r="C65" i="4"/>
  <c r="G65" i="4" s="1"/>
  <c r="C63" i="4"/>
  <c r="G63" i="4" s="1"/>
  <c r="C61" i="4"/>
  <c r="G61" i="4" s="1"/>
  <c r="C59" i="4"/>
  <c r="G59" i="4" s="1"/>
  <c r="C57" i="4"/>
  <c r="G57" i="4" s="1"/>
  <c r="C55" i="4"/>
  <c r="G55" i="4" s="1"/>
  <c r="C53" i="4"/>
  <c r="G53" i="4" s="1"/>
  <c r="C51" i="4"/>
  <c r="G51" i="4" s="1"/>
  <c r="C49" i="4"/>
  <c r="C47" i="4"/>
  <c r="C45" i="4"/>
  <c r="G45" i="4" s="1"/>
  <c r="C43" i="4"/>
  <c r="G43" i="4" s="1"/>
  <c r="C41" i="4"/>
  <c r="G41" i="4" s="1"/>
  <c r="C39" i="4"/>
  <c r="C37" i="4"/>
  <c r="G37" i="4" s="1"/>
  <c r="C35" i="4"/>
  <c r="G35" i="4" s="1"/>
  <c r="C33" i="4"/>
  <c r="G33" i="4" s="1"/>
  <c r="C31" i="4"/>
  <c r="G31" i="4" s="1"/>
  <c r="C29" i="4"/>
  <c r="G29" i="4" s="1"/>
  <c r="C27" i="4"/>
  <c r="G27" i="4" s="1"/>
  <c r="C25" i="4"/>
  <c r="G25" i="4" s="1"/>
  <c r="C23" i="4"/>
  <c r="G23" i="4" s="1"/>
  <c r="C21" i="4"/>
  <c r="G21" i="4" s="1"/>
  <c r="C19" i="4"/>
  <c r="G19" i="4" s="1"/>
  <c r="C17" i="4"/>
  <c r="G17" i="4" s="1"/>
  <c r="C15" i="4"/>
  <c r="G15" i="4" s="1"/>
  <c r="C13" i="4"/>
  <c r="G13" i="4" s="1"/>
  <c r="C11" i="4"/>
  <c r="G11" i="4" s="1"/>
  <c r="C9" i="4"/>
  <c r="G9" i="4" s="1"/>
  <c r="C7" i="4"/>
  <c r="C71" i="2"/>
  <c r="C69" i="2"/>
  <c r="C67" i="2"/>
  <c r="C65" i="2"/>
  <c r="C63" i="2"/>
  <c r="C61" i="2"/>
  <c r="C59" i="2"/>
  <c r="C57" i="2"/>
  <c r="G57" i="2" s="1"/>
  <c r="C55" i="2"/>
  <c r="C53" i="2"/>
  <c r="G53" i="2" s="1"/>
  <c r="C51" i="2"/>
  <c r="C49" i="2"/>
  <c r="C47" i="2"/>
  <c r="C45" i="2"/>
  <c r="C43" i="2"/>
  <c r="C41" i="2"/>
  <c r="G41" i="2" s="1"/>
  <c r="C39" i="2"/>
  <c r="G39" i="2" s="1"/>
  <c r="C37" i="2"/>
  <c r="C35" i="2"/>
  <c r="C33" i="2"/>
  <c r="C31" i="2"/>
  <c r="G31" i="2" s="1"/>
  <c r="G35" i="2"/>
  <c r="G71" i="5"/>
  <c r="G63" i="5"/>
  <c r="G57" i="5"/>
  <c r="G55" i="5"/>
  <c r="G47" i="5"/>
  <c r="G39" i="5"/>
  <c r="G31" i="5"/>
  <c r="G23" i="5"/>
  <c r="G15" i="5"/>
  <c r="G37" i="2"/>
  <c r="G43" i="2"/>
  <c r="C74" i="5" l="1"/>
  <c r="G7" i="4"/>
  <c r="C74" i="4"/>
  <c r="G7" i="5"/>
  <c r="G74" i="5" s="1"/>
  <c r="E77" i="2" s="1"/>
  <c r="D41" i="7"/>
  <c r="G69" i="2" l="1"/>
  <c r="C29" i="2"/>
  <c r="C27" i="2"/>
  <c r="C23" i="2"/>
  <c r="C15" i="2"/>
  <c r="G49" i="4" l="1"/>
  <c r="G47" i="4"/>
  <c r="G39" i="4"/>
  <c r="G74" i="4" s="1"/>
  <c r="E76" i="2" s="1"/>
  <c r="G67" i="2"/>
  <c r="G71" i="2"/>
  <c r="C7" i="2"/>
  <c r="C25" i="2" l="1"/>
  <c r="C21" i="2"/>
  <c r="C19" i="2"/>
  <c r="C17" i="2"/>
  <c r="C13" i="2"/>
  <c r="C11" i="2"/>
  <c r="C9" i="2"/>
  <c r="C74" i="2" s="1"/>
  <c r="G55" i="2"/>
  <c r="G65" i="2" l="1"/>
  <c r="G63" i="2"/>
  <c r="G59" i="2"/>
  <c r="G51" i="2"/>
  <c r="G49" i="2"/>
  <c r="G47" i="2"/>
  <c r="G45" i="2"/>
  <c r="G33" i="2"/>
  <c r="G29" i="2"/>
  <c r="G27" i="2"/>
  <c r="G25" i="2"/>
  <c r="G23" i="2"/>
  <c r="G21" i="2"/>
  <c r="G19" i="2"/>
  <c r="G17" i="2"/>
  <c r="G15" i="2"/>
  <c r="G13" i="2"/>
  <c r="G11" i="2"/>
  <c r="G9" i="2"/>
  <c r="G7" i="2"/>
  <c r="G61" i="2" l="1"/>
  <c r="G74" i="2" s="1"/>
</calcChain>
</file>

<file path=xl/sharedStrings.xml><?xml version="1.0" encoding="utf-8"?>
<sst xmlns="http://schemas.openxmlformats.org/spreadsheetml/2006/main" count="523" uniqueCount="148">
  <si>
    <t>Bijlage F: Inschrijfformulier</t>
  </si>
  <si>
    <t xml:space="preserve">Gemeenten Bunnik, De Bilt, Utrechtse Heuvelrug, </t>
  </si>
  <si>
    <t>Wijk bij Duurstede en Zeist</t>
  </si>
  <si>
    <t>Europees openbare aanbesteding</t>
  </si>
  <si>
    <t>Hulpmiddelen Wmo</t>
  </si>
  <si>
    <t>Referentienummer: IBMN-2023-DBI-KB-003</t>
  </si>
  <si>
    <t>Leidraad</t>
  </si>
  <si>
    <t>Algemeen</t>
  </si>
  <si>
    <t>Inschrijver vult alle groene velden in tabblad 3 volledig in. 
Inschrijver laat de opmaak en indeling van het opgaveformulier volledig in tact. 
Het opgaveformulier is beveiligd voor die cellen die geen invulling behoeven. 
Inschrijver voegt geen andere informatie of uitleg toe. 
Door ondertekening van tabblad 3 van dit inschrijfformulier verklaart de Inschrijver een aanbieding te doen overeenkomstig de bepalingen en gegevens zoals deze zijn omschreven in de aanbestedingsstukken en verklaart Inschrijver zich bereid de opdracht aan te nemen voor de in dit document genoemde bedragen.</t>
  </si>
  <si>
    <t>Toelichting, instructie en voorwaarden</t>
  </si>
  <si>
    <r>
      <t xml:space="preserve">Alle aan te bieden hulpmiddelen voldoen zonder voorbehoud aan hetgeen beschreven in </t>
    </r>
    <r>
      <rPr>
        <b/>
        <i/>
        <sz val="10"/>
        <color rgb="FF000000"/>
        <rFont val="Arial"/>
        <family val="2"/>
      </rPr>
      <t xml:space="preserve">bijlage A </t>
    </r>
    <r>
      <rPr>
        <sz val="10"/>
        <color indexed="8"/>
        <rFont val="Arial"/>
        <family val="2"/>
      </rPr>
      <t xml:space="preserve">van het aanbestedingsdocument.
</t>
    </r>
  </si>
  <si>
    <t xml:space="preserve">In tabblad 3 is er per categorie één all-in eenheidstarief in te vullen. </t>
  </si>
  <si>
    <t>De all-in eenheidstarieven dienen te worden opgegeven met twee decimalen achter de komma.</t>
  </si>
  <si>
    <t>De all-in eenheidstarieven zijn in Euro's en exclusief BTW.</t>
  </si>
  <si>
    <t>Het is niet toegestaan een nulprijs te offreren. Het is onder geen beding toegestaan negatieve prijzen te offreren. Het niet invullen van (onderdelen van) een prijswens leidt tot ongeldigheid/ uitsluiting van de inschrijving</t>
  </si>
  <si>
    <t>Alle genoemde aantallen, opgenomen hulpmiddelen zijn indicatief en gebaseerd op historische cijfers bekend bij de gemeente. De Opdrachtnemer krijgt geen afname garantie op basis van deze aantallen.</t>
  </si>
  <si>
    <t xml:space="preserve">Op basis van tabblad 4 is de minimale totaalprijs bepaald die meetelt bij de beoordeling van het subgunningscriterium prijs. </t>
  </si>
  <si>
    <t>Op basis van tabblad 5 is de maximale totaalprijs bepaald die meetelt bij de beoordeling van het subgunningscriterium prijs. Boven de maximale totaalprij is de inschrijiving ongeldig.</t>
  </si>
  <si>
    <t>Kolom C in de tabblad 3,4 en 5 zijn gevuld met kolom D uit tabblad 6.</t>
  </si>
  <si>
    <t>Prijzen &amp; tarieven</t>
  </si>
  <si>
    <t>KERNASSORTIMENT</t>
  </si>
  <si>
    <t>REKENFACTOR</t>
  </si>
  <si>
    <t>CATEGORIE</t>
  </si>
  <si>
    <t>All-in eenheidshuurtarief per hulpmiddel per maand excl. BTW</t>
  </si>
  <si>
    <t>All-in eenheidsprijs koop per hulpmiddel excl. BTW</t>
  </si>
  <si>
    <t>Fictieve totaalprijs  Per hulpmiddel * rekenfactor (* 12 maanden bij huur)</t>
  </si>
  <si>
    <t>Categorie  1:
Handbewogen rolstoelen incidenteel gebruik</t>
  </si>
  <si>
    <t>Rekenfactor</t>
  </si>
  <si>
    <t>All-in eenheidshuurtarief per maand</t>
  </si>
  <si>
    <t>N.v.t.</t>
  </si>
  <si>
    <t>Categorie  2:
Handbewogen rolstoelen voor permanent en/of passief gebruik met kantelverstelling</t>
  </si>
  <si>
    <t xml:space="preserve">Categorie  3:
Handbewogen rolstoelen voor semi- permanent gebruik of actief gebruik </t>
  </si>
  <si>
    <t>Categorie  4:
Handbewogen rolstoelen actief gebruik / vastframe</t>
  </si>
  <si>
    <t xml:space="preserve">Categorie  5:
Elektrische rolstoelen, modellen eenvoudig </t>
  </si>
  <si>
    <t>Categorie  6:
Elektrische rolstoelen, modellen complex</t>
  </si>
  <si>
    <t>Categorie  7:
Elektrische aandrijfunits hoepelondersteuning</t>
  </si>
  <si>
    <t>Categorie  8:
Elektrische aandrijfunits duwondersteuning</t>
  </si>
  <si>
    <t>Categorie 9: 
Handbikes</t>
  </si>
  <si>
    <t>Categorie 10:
Handbikes met elektrische ondersteuning</t>
  </si>
  <si>
    <t xml:space="preserve">Categorie  11:
Buggy’s </t>
  </si>
  <si>
    <t>Categorie 12:
Kinderduw wandelwagens</t>
  </si>
  <si>
    <t>Categorie  13:
Rolstoelfietsen met elektrische trapondersteuning</t>
  </si>
  <si>
    <t>Categorie  14:
Hoge driewielfietsen (voor alle leeftijden)</t>
  </si>
  <si>
    <t>Categorie  15:
Hoge driewielfietsen (voor alle leeftijden) als er geen binnen stallingsmogelijkheid is</t>
  </si>
  <si>
    <t>Categorie  16:
Lage driewielfietsen (voor alle leeftijden)</t>
  </si>
  <si>
    <t>Categorie  17:
Lage driewielfietsen (voor alle leeftijden) als er geen binnen stallingsmogelijkheid is</t>
  </si>
  <si>
    <t>Categorie  18:
Hoge driewielfietsen met elektrische trapondersteuning (voor alle leeftijden)</t>
  </si>
  <si>
    <t>Categorie  19:
Hoge driewielfietsen met elektrische trapondersteuning (voor alle leeftijden) als er geen binnen stallingsmogelijkheid is</t>
  </si>
  <si>
    <t>Categorie  20:
Lage driewielfietsen met elektrische trapondersteuning (voor alle leeftijden)</t>
  </si>
  <si>
    <t>Categorie  21:
Lage driewielfietsen met elektrische trapondersteuning (voor alle leeftijden) als er geen binnen stallingsmogelijkheid is</t>
  </si>
  <si>
    <t>Categorie  22:
Duofiets/tandems twee personen achter elkaar</t>
  </si>
  <si>
    <t>Categorie  23:
Duofietsen/tandems twee personen achter elkaar met elektrische ondersteuning</t>
  </si>
  <si>
    <t>Categorie 24: 
Scootmobielen</t>
  </si>
  <si>
    <t>Categorie 25: 
Scootmobielen als er geen binnen stallingsmogelijkheid is</t>
  </si>
  <si>
    <t>Categorie 26: 
Scootmobielen, modellen extra geveerd</t>
  </si>
  <si>
    <t>Categorie 27: 
Scootmobielen, modellen extra geveerd als er geen binnen stallingsmogelijkheid is</t>
  </si>
  <si>
    <t xml:space="preserve">Categorie  28:
Autozitjes </t>
  </si>
  <si>
    <t>Categorie  29:
Tilliften passief (elektrisch)</t>
  </si>
  <si>
    <t xml:space="preserve">Categorie  30:
Tilliften actief (elektrisch) </t>
  </si>
  <si>
    <t xml:space="preserve">Categorie  31:
Douche-toiletvoorzieningen verrijdbare, modellen eenvoudig </t>
  </si>
  <si>
    <t>Categorie  32:
Douche-toiletvoorzieningen verrijdbaar, model elektrisch kantelbaar en in hoogte verstelbaar</t>
  </si>
  <si>
    <t xml:space="preserve">Categorie  33:
Douchebrancards  </t>
  </si>
  <si>
    <t>Totaal rekenfactor huur</t>
  </si>
  <si>
    <t>Fictieve totaalprijs die meetelt voor de gunning</t>
  </si>
  <si>
    <t>of lager, geeft een maximale score</t>
  </si>
  <si>
    <t xml:space="preserve">Indien de som in G66 hoger dan </t>
  </si>
  <si>
    <t>is de opgave ongeldig.</t>
  </si>
  <si>
    <t>Inschrijver</t>
  </si>
  <si>
    <t>Naam</t>
  </si>
  <si>
    <t>Functie</t>
  </si>
  <si>
    <t>Plaats</t>
  </si>
  <si>
    <t>Datum</t>
  </si>
  <si>
    <t>Handtekening</t>
  </si>
  <si>
    <t>Ondergrens</t>
  </si>
  <si>
    <t>Minimale totaalprijs die meetelt bij de beoordeling van het subgunningscriterium prijs</t>
  </si>
  <si>
    <t>Maximale totaalprijs die meetelt bij de beoordeling van het subgunningscriterium prijs</t>
  </si>
  <si>
    <t>Bestandsgegevens (uit bijlage J)</t>
  </si>
  <si>
    <t>Categorie</t>
  </si>
  <si>
    <t>Categorie 1</t>
  </si>
  <si>
    <t>Handbewogen rolstoelen Incidenteel gebruik</t>
  </si>
  <si>
    <t>Categorie 2</t>
  </si>
  <si>
    <t>Handbewogen rolstoelen voor permanent en/of passief gebruik met kantelverstelling</t>
  </si>
  <si>
    <t>Categorie 3</t>
  </si>
  <si>
    <t xml:space="preserve">Handbewogen rolstoelen voor semi- permanent gebruik of actief gebruik </t>
  </si>
  <si>
    <t>Categorie 4</t>
  </si>
  <si>
    <t>Handbewogen rolstoelen actief gebruik / vastframe</t>
  </si>
  <si>
    <t>Categorie 5</t>
  </si>
  <si>
    <t xml:space="preserve">Elektrische rolstoelen, modellen eenvoudig </t>
  </si>
  <si>
    <t>Categorie 6</t>
  </si>
  <si>
    <t>Elektrische rolstoelen, modellen complex</t>
  </si>
  <si>
    <t>Categorie 7</t>
  </si>
  <si>
    <t>Elektrische aandrijfunits hoepelondersteuning</t>
  </si>
  <si>
    <t>Categorie 8</t>
  </si>
  <si>
    <t>Elektrische aandrijfunits duwondersteuning</t>
  </si>
  <si>
    <t>Categorie 9</t>
  </si>
  <si>
    <t>Handbikes</t>
  </si>
  <si>
    <t>Categorie 10</t>
  </si>
  <si>
    <t>Handbikes met elektrische ondersteuning</t>
  </si>
  <si>
    <t>Categorie 11</t>
  </si>
  <si>
    <t xml:space="preserve">Buggy’s </t>
  </si>
  <si>
    <t>Categorie 12</t>
  </si>
  <si>
    <t>Kinderduw wandelwagens</t>
  </si>
  <si>
    <t>Categorie 13</t>
  </si>
  <si>
    <t>Rolstoelfietsen met elektrische trapondersteuning</t>
  </si>
  <si>
    <t>Categorie 14</t>
  </si>
  <si>
    <t>Hoge driewielfietsen (voor alle leeftijden)</t>
  </si>
  <si>
    <t>Categorie 15</t>
  </si>
  <si>
    <t>Hoge driewielfietsen (voor alle leeftijden) als er geen binnen stallingsmogelijkheid is</t>
  </si>
  <si>
    <t>Categorie 16</t>
  </si>
  <si>
    <t>Lage driewielfietsen (voor alle leeftijden)</t>
  </si>
  <si>
    <t>Categorie 17</t>
  </si>
  <si>
    <t>Lage driewielfietsen (voor alle leeftijden) als er geen binnen stallingsmogelijkheid</t>
  </si>
  <si>
    <t>Categorie 18</t>
  </si>
  <si>
    <t xml:space="preserve">Hoge driewielfietsen met elektrische trapondersteuning (voor alle leeftijden) </t>
  </si>
  <si>
    <t>Categorie 19</t>
  </si>
  <si>
    <t>Hoge driewielfietsen met elektrische trapondersteuning (voor alle leeftijden) als er geen binnen stallingsmogelijkheid is</t>
  </si>
  <si>
    <t>Categorie 20</t>
  </si>
  <si>
    <t>Lage driewielfietsen met elektrische trapondersteuning (voor alle leeftijden)</t>
  </si>
  <si>
    <t>Categorie 21</t>
  </si>
  <si>
    <t>Lage driewielfietsen met elektrische trapondersteuning (voor alle leeftijden) als er geen binnen stallingsmogelijkheid is</t>
  </si>
  <si>
    <t>Categorie 22</t>
  </si>
  <si>
    <t>Duofiets/tandems twee personen achter elkaar</t>
  </si>
  <si>
    <t>Categorie 23</t>
  </si>
  <si>
    <t>Duofietsen/tandems twee personen achter elkaar met elektrische ondersteuning</t>
  </si>
  <si>
    <t>Categorie 24</t>
  </si>
  <si>
    <t>Scootmobielen</t>
  </si>
  <si>
    <t>Categorie 25</t>
  </si>
  <si>
    <t>Scootmobielen als er geen binnen stallingsmogelijkheid is</t>
  </si>
  <si>
    <t>Categorie 26</t>
  </si>
  <si>
    <t>Scootmobielen, modellen extra geveerd</t>
  </si>
  <si>
    <t>Categorie 27</t>
  </si>
  <si>
    <t>Scootmobielen, modellen extra geveerd als er geen binnen stallingsmogelijkheid is</t>
  </si>
  <si>
    <t>Categorie 28</t>
  </si>
  <si>
    <t xml:space="preserve">Autozitjes </t>
  </si>
  <si>
    <t>Categorie 29</t>
  </si>
  <si>
    <t>Tilliften passief (elektrisch)</t>
  </si>
  <si>
    <t>Categorie 30</t>
  </si>
  <si>
    <t xml:space="preserve">Tilliften actief (elektrisch) </t>
  </si>
  <si>
    <t>Categorie 31</t>
  </si>
  <si>
    <t xml:space="preserve">Douche-toiletvoorzieningen verrijdbare, modellen eenvoudig </t>
  </si>
  <si>
    <t>Categorie 32</t>
  </si>
  <si>
    <t>Douche-toiletvoorzieningen verrijdbaar, model elektrisch kantelbaar en in hoogte verstelbaar</t>
  </si>
  <si>
    <t>Categorie 33</t>
  </si>
  <si>
    <t xml:space="preserve">Douchebrancards </t>
  </si>
  <si>
    <t>Totaal</t>
  </si>
  <si>
    <t xml:space="preserve"> </t>
  </si>
  <si>
    <t>Categorie 33 is 1 toegevoegd. Die staat momenteel niet uit vandaar dat het totaal opteld tot 1 meer als 3218 zoals in bijlage J opgenomen.</t>
  </si>
  <si>
    <t>De oranje gearceerde cellen in tabblad 6 betreffen een fictief getal omdat deze hulpmiddelen momenteel niet (zichtbaar) uit het uitstaande bestand kunnen worden gehaald.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</si>
</sst>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413]\ * #,##0.00_-;_-[$€-413]\ * #,##0.00\-;_-[$€-413]\ * &quot;-&quot;??_-;_-@_-"/>
    <numFmt numFmtId="165" formatCode="&quot;€&quot;\ #,##0.00"/>
  </numFmts>
  <fonts count="24" x14ac:knownFonts="1">
    <font>
      <sz val="11"/>
      <color theme="1"/>
      <name val="Calibri"/>
      <family val="2"/>
      <scheme val="minor"/>
    </font>
    <font>
      <sz val="11"/>
      <color theme="1"/>
      <name val="Calibri"/>
      <family val="2"/>
      <scheme val="minor"/>
    </font>
    <font>
      <sz val="10"/>
      <color indexed="8"/>
      <name val="Arial"/>
      <family val="2"/>
    </font>
    <font>
      <sz val="10"/>
      <color indexed="8"/>
      <name val="Verdana"/>
      <family val="2"/>
    </font>
    <font>
      <sz val="10"/>
      <name val="Tahoma"/>
      <family val="2"/>
    </font>
    <font>
      <b/>
      <sz val="10"/>
      <color rgb="FFFF0000"/>
      <name val="Arial"/>
      <family val="2"/>
    </font>
    <font>
      <b/>
      <sz val="14"/>
      <color rgb="FFFF0000"/>
      <name val="Arial"/>
      <family val="2"/>
    </font>
    <font>
      <b/>
      <i/>
      <sz val="14"/>
      <color rgb="FFFF0000"/>
      <name val="Arial"/>
      <family val="2"/>
    </font>
    <font>
      <b/>
      <sz val="14"/>
      <color indexed="9"/>
      <name val="Arial"/>
      <family val="2"/>
    </font>
    <font>
      <sz val="10"/>
      <color indexed="9"/>
      <name val="Arial"/>
      <family val="2"/>
    </font>
    <font>
      <sz val="11"/>
      <color theme="1"/>
      <name val="Arial"/>
      <family val="2"/>
    </font>
    <font>
      <sz val="9"/>
      <color indexed="8"/>
      <name val="Arial"/>
      <family val="2"/>
    </font>
    <font>
      <b/>
      <sz val="10"/>
      <color indexed="8"/>
      <name val="Arial"/>
      <family val="2"/>
    </font>
    <font>
      <sz val="10"/>
      <name val="Arial"/>
      <family val="2"/>
    </font>
    <font>
      <b/>
      <sz val="18"/>
      <name val="Arial"/>
      <family val="2"/>
    </font>
    <font>
      <sz val="16"/>
      <name val="Arial"/>
      <family val="2"/>
    </font>
    <font>
      <sz val="18"/>
      <name val="Arial"/>
      <family val="2"/>
    </font>
    <font>
      <sz val="18"/>
      <color theme="1"/>
      <name val="Arial"/>
      <family val="2"/>
    </font>
    <font>
      <b/>
      <sz val="14"/>
      <color theme="1"/>
      <name val="Arial"/>
      <family val="2"/>
    </font>
    <font>
      <b/>
      <sz val="11"/>
      <color theme="1"/>
      <name val="Arial"/>
      <family val="2"/>
    </font>
    <font>
      <b/>
      <i/>
      <sz val="11"/>
      <color theme="1"/>
      <name val="Arial"/>
      <family val="2"/>
    </font>
    <font>
      <b/>
      <sz val="10"/>
      <name val="Arial"/>
      <family val="2"/>
    </font>
    <font>
      <b/>
      <i/>
      <sz val="10"/>
      <color rgb="FF000000"/>
      <name val="Arial"/>
      <family val="2"/>
    </font>
    <font>
      <sz val="10"/>
      <color theme="1"/>
      <name val="Arial"/>
      <family val="2"/>
    </font>
  </fonts>
  <fills count="12">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indexed="9"/>
        <bgColor indexed="64"/>
      </patternFill>
    </fill>
    <fill>
      <patternFill patternType="solid">
        <fgColor rgb="FFFFC0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40"/>
      </left>
      <right/>
      <top style="thin">
        <color indexed="40"/>
      </top>
      <bottom/>
      <diagonal/>
    </border>
    <border>
      <left/>
      <right/>
      <top style="thin">
        <color indexed="40"/>
      </top>
      <bottom/>
      <diagonal/>
    </border>
    <border>
      <left/>
      <right style="thin">
        <color indexed="40"/>
      </right>
      <top style="thin">
        <color indexed="40"/>
      </top>
      <bottom/>
      <diagonal/>
    </border>
    <border>
      <left style="thin">
        <color indexed="40"/>
      </left>
      <right/>
      <top/>
      <bottom/>
      <diagonal/>
    </border>
    <border>
      <left/>
      <right style="thin">
        <color indexed="40"/>
      </right>
      <top/>
      <bottom/>
      <diagonal/>
    </border>
    <border>
      <left style="thin">
        <color indexed="40"/>
      </left>
      <right/>
      <top/>
      <bottom style="thin">
        <color indexed="40"/>
      </bottom>
      <diagonal/>
    </border>
    <border>
      <left/>
      <right/>
      <top/>
      <bottom style="thin">
        <color indexed="40"/>
      </bottom>
      <diagonal/>
    </border>
    <border>
      <left/>
      <right style="thin">
        <color indexed="40"/>
      </right>
      <top/>
      <bottom style="thin">
        <color indexed="40"/>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121">
    <xf numFmtId="0" fontId="0" fillId="0" borderId="0" xfId="0"/>
    <xf numFmtId="44" fontId="9" fillId="2" borderId="3" xfId="1" applyFont="1" applyFill="1" applyBorder="1" applyAlignment="1" applyProtection="1">
      <alignment vertical="center" wrapText="1"/>
    </xf>
    <xf numFmtId="44" fontId="9" fillId="2" borderId="4" xfId="1" applyFont="1" applyFill="1" applyBorder="1" applyAlignment="1" applyProtection="1">
      <alignment vertical="center" wrapText="1"/>
    </xf>
    <xf numFmtId="44" fontId="2" fillId="0" borderId="0" xfId="1" applyFont="1" applyAlignment="1" applyProtection="1">
      <alignment vertical="center" wrapText="1"/>
    </xf>
    <xf numFmtId="44" fontId="2" fillId="4" borderId="0" xfId="1" applyFont="1" applyFill="1" applyBorder="1" applyAlignment="1" applyProtection="1">
      <alignment vertical="center" wrapText="1"/>
    </xf>
    <xf numFmtId="44" fontId="2" fillId="4" borderId="7" xfId="1" applyFont="1" applyFill="1" applyBorder="1" applyAlignment="1" applyProtection="1">
      <alignment vertical="center" wrapText="1"/>
    </xf>
    <xf numFmtId="164" fontId="2" fillId="0" borderId="1" xfId="1" applyNumberFormat="1" applyFont="1" applyBorder="1" applyAlignment="1" applyProtection="1">
      <alignment vertical="center" wrapText="1"/>
    </xf>
    <xf numFmtId="44" fontId="2" fillId="5" borderId="1" xfId="1" applyFont="1" applyFill="1" applyBorder="1" applyAlignment="1" applyProtection="1">
      <alignment vertical="center" wrapText="1"/>
    </xf>
    <xf numFmtId="44" fontId="2" fillId="5" borderId="7" xfId="1" applyFont="1" applyFill="1" applyBorder="1" applyAlignment="1" applyProtection="1">
      <alignment vertical="center" wrapText="1"/>
    </xf>
    <xf numFmtId="44" fontId="2" fillId="0" borderId="1" xfId="1" applyFont="1" applyBorder="1" applyAlignment="1" applyProtection="1">
      <alignment vertical="center" wrapText="1"/>
    </xf>
    <xf numFmtId="44" fontId="2" fillId="0" borderId="7" xfId="1" applyFont="1" applyFill="1" applyBorder="1" applyAlignment="1" applyProtection="1">
      <alignment vertical="center" wrapText="1"/>
    </xf>
    <xf numFmtId="44" fontId="2" fillId="0" borderId="1" xfId="1" applyFont="1" applyFill="1" applyBorder="1" applyAlignment="1" applyProtection="1">
      <alignment vertical="center" wrapText="1"/>
    </xf>
    <xf numFmtId="44" fontId="12" fillId="5" borderId="0" xfId="1" applyFont="1" applyFill="1" applyBorder="1" applyAlignment="1" applyProtection="1">
      <alignment vertical="center" wrapText="1"/>
    </xf>
    <xf numFmtId="44" fontId="2" fillId="0" borderId="0" xfId="1" applyFont="1" applyAlignment="1" applyProtection="1">
      <alignment wrapText="1"/>
    </xf>
    <xf numFmtId="44" fontId="12" fillId="0" borderId="0" xfId="1" applyFont="1" applyFill="1" applyBorder="1" applyAlignment="1" applyProtection="1">
      <alignment horizontal="center" vertical="center" wrapText="1"/>
    </xf>
    <xf numFmtId="0" fontId="2" fillId="0" borderId="0" xfId="1" applyNumberFormat="1" applyFont="1" applyAlignment="1" applyProtection="1">
      <alignment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10" fillId="0" borderId="0" xfId="0" applyFont="1" applyProtection="1"/>
    <xf numFmtId="0" fontId="11" fillId="0" borderId="0" xfId="0" applyFont="1" applyAlignment="1" applyProtection="1">
      <alignment vertical="center" wrapText="1"/>
    </xf>
    <xf numFmtId="0" fontId="2" fillId="0" borderId="0" xfId="0" applyFont="1" applyAlignment="1" applyProtection="1">
      <alignment horizontal="left" vertical="center" wrapText="1"/>
    </xf>
    <xf numFmtId="0" fontId="12" fillId="3" borderId="8"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2" fillId="3" borderId="10"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2" fillId="0" borderId="6" xfId="0" applyFont="1" applyBorder="1" applyAlignment="1" applyProtection="1">
      <alignment vertical="center" wrapText="1"/>
    </xf>
    <xf numFmtId="0" fontId="2" fillId="0" borderId="0" xfId="0" applyFont="1" applyAlignment="1" applyProtection="1">
      <alignment vertical="center" wrapText="1"/>
    </xf>
    <xf numFmtId="0" fontId="12" fillId="6" borderId="5" xfId="0" applyFont="1"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5" borderId="1" xfId="0" applyFont="1" applyFill="1" applyBorder="1" applyAlignment="1" applyProtection="1">
      <alignment horizontal="center" vertical="center" wrapText="1"/>
    </xf>
    <xf numFmtId="0" fontId="2" fillId="5" borderId="0" xfId="0" applyFont="1" applyFill="1" applyAlignment="1" applyProtection="1">
      <alignment vertical="center" wrapText="1"/>
    </xf>
    <xf numFmtId="0" fontId="12" fillId="6" borderId="1" xfId="0" applyFont="1" applyFill="1" applyBorder="1" applyAlignment="1" applyProtection="1">
      <alignment horizontal="left" vertical="center" wrapText="1"/>
    </xf>
    <xf numFmtId="0" fontId="2" fillId="5" borderId="0" xfId="0" applyFont="1" applyFill="1" applyAlignment="1" applyProtection="1">
      <alignment horizontal="left" vertical="center" wrapText="1"/>
    </xf>
    <xf numFmtId="0" fontId="2" fillId="0" borderId="1" xfId="0" applyFont="1" applyBorder="1" applyAlignment="1" applyProtection="1">
      <alignment horizontal="center" vertical="center" wrapText="1"/>
    </xf>
    <xf numFmtId="0" fontId="2" fillId="5" borderId="1" xfId="0" applyFont="1" applyFill="1" applyBorder="1" applyAlignment="1" applyProtection="1">
      <alignment horizontal="left" vertical="center" wrapText="1"/>
    </xf>
    <xf numFmtId="0" fontId="13" fillId="0" borderId="1" xfId="0" applyFont="1" applyBorder="1" applyAlignment="1" applyProtection="1">
      <alignment horizontal="center" vertical="center" wrapText="1"/>
    </xf>
    <xf numFmtId="0" fontId="10" fillId="0" borderId="1" xfId="0" applyFont="1" applyBorder="1" applyAlignment="1" applyProtection="1">
      <alignment wrapText="1"/>
    </xf>
    <xf numFmtId="0" fontId="10" fillId="0" borderId="1" xfId="0" applyFont="1" applyBorder="1" applyAlignment="1" applyProtection="1">
      <alignment horizontal="center" vertical="center" wrapText="1"/>
    </xf>
    <xf numFmtId="0" fontId="10" fillId="6" borderId="1" xfId="0" applyFont="1" applyFill="1" applyBorder="1" applyAlignment="1" applyProtection="1">
      <alignment horizontal="center" vertical="center" wrapText="1"/>
    </xf>
    <xf numFmtId="165" fontId="10" fillId="0" borderId="1" xfId="0" applyNumberFormat="1" applyFont="1" applyBorder="1" applyAlignment="1" applyProtection="1">
      <alignment horizontal="center" vertical="center" wrapText="1"/>
    </xf>
    <xf numFmtId="0" fontId="12" fillId="0" borderId="0" xfId="0" applyFont="1" applyAlignment="1" applyProtection="1">
      <alignment horizontal="left" vertical="center" wrapText="1"/>
    </xf>
    <xf numFmtId="0" fontId="5" fillId="0" borderId="12" xfId="0" applyFont="1" applyBorder="1" applyAlignment="1" applyProtection="1">
      <alignment vertical="center" wrapText="1"/>
    </xf>
    <xf numFmtId="0" fontId="6" fillId="0" borderId="13" xfId="0" applyFont="1" applyBorder="1" applyAlignment="1" applyProtection="1">
      <alignment horizontal="left" vertical="center" wrapText="1"/>
    </xf>
    <xf numFmtId="0" fontId="7" fillId="0" borderId="13" xfId="0" applyFont="1" applyBorder="1" applyAlignment="1" applyProtection="1">
      <alignment vertical="center"/>
    </xf>
    <xf numFmtId="44" fontId="7" fillId="0" borderId="13" xfId="0" applyNumberFormat="1" applyFont="1" applyBorder="1" applyAlignment="1" applyProtection="1">
      <alignment vertical="center"/>
    </xf>
    <xf numFmtId="0" fontId="7" fillId="0" borderId="14" xfId="0" applyFont="1" applyBorder="1" applyAlignment="1" applyProtection="1">
      <alignment vertical="center"/>
    </xf>
    <xf numFmtId="0" fontId="7" fillId="0" borderId="13" xfId="0" applyFont="1" applyBorder="1" applyAlignment="1" applyProtection="1">
      <alignment horizontal="right" vertical="center"/>
    </xf>
    <xf numFmtId="0" fontId="2" fillId="0" borderId="0" xfId="0" applyFont="1" applyAlignment="1" applyProtection="1">
      <alignment wrapText="1"/>
    </xf>
    <xf numFmtId="0" fontId="2" fillId="0" borderId="0" xfId="0" applyFont="1" applyAlignment="1" applyProtection="1">
      <alignment horizontal="left" wrapText="1"/>
    </xf>
    <xf numFmtId="0" fontId="12" fillId="0" borderId="8"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23" xfId="0" applyFont="1" applyBorder="1" applyAlignment="1" applyProtection="1">
      <alignment horizontal="left" vertical="center" wrapText="1"/>
    </xf>
    <xf numFmtId="0" fontId="12" fillId="0" borderId="11" xfId="0" applyFont="1" applyBorder="1" applyAlignment="1" applyProtection="1">
      <alignment horizontal="left" vertical="center" wrapText="1"/>
    </xf>
    <xf numFmtId="0" fontId="12" fillId="0" borderId="6" xfId="0" applyFont="1" applyBorder="1" applyAlignment="1" applyProtection="1">
      <alignment horizontal="left" vertical="center" wrapText="1"/>
    </xf>
    <xf numFmtId="0" fontId="12" fillId="0" borderId="7" xfId="0" applyFont="1" applyBorder="1" applyAlignment="1" applyProtection="1">
      <alignment horizontal="left" vertical="center" wrapText="1"/>
    </xf>
    <xf numFmtId="44" fontId="2" fillId="7" borderId="1" xfId="1" applyFont="1" applyFill="1" applyBorder="1" applyAlignment="1" applyProtection="1">
      <alignment vertical="center" wrapText="1"/>
      <protection locked="0"/>
    </xf>
    <xf numFmtId="0" fontId="12" fillId="7" borderId="8"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10" xfId="0" applyFont="1" applyFill="1" applyBorder="1" applyAlignment="1" applyProtection="1">
      <alignment horizontal="center"/>
      <protection locked="0"/>
    </xf>
    <xf numFmtId="0" fontId="12" fillId="7" borderId="23" xfId="0" applyFont="1" applyFill="1" applyBorder="1" applyAlignment="1" applyProtection="1">
      <alignment horizontal="center"/>
      <protection locked="0"/>
    </xf>
    <xf numFmtId="0" fontId="12" fillId="7" borderId="24" xfId="0" applyFont="1" applyFill="1" applyBorder="1" applyAlignment="1" applyProtection="1">
      <alignment horizontal="center"/>
      <protection locked="0"/>
    </xf>
    <xf numFmtId="0" fontId="12" fillId="7" borderId="11" xfId="0" applyFont="1" applyFill="1" applyBorder="1" applyAlignment="1" applyProtection="1">
      <alignment horizontal="center"/>
      <protection locked="0"/>
    </xf>
    <xf numFmtId="0" fontId="12" fillId="7" borderId="6" xfId="0" applyFont="1" applyFill="1" applyBorder="1" applyAlignment="1" applyProtection="1">
      <alignment horizontal="center"/>
      <protection locked="0"/>
    </xf>
    <xf numFmtId="0" fontId="12" fillId="7" borderId="0" xfId="0" applyFont="1" applyFill="1" applyAlignment="1" applyProtection="1">
      <alignment horizontal="center"/>
      <protection locked="0"/>
    </xf>
    <xf numFmtId="0" fontId="12" fillId="7" borderId="7" xfId="0" applyFont="1" applyFill="1" applyBorder="1" applyAlignment="1" applyProtection="1">
      <alignment horizontal="center"/>
      <protection locked="0"/>
    </xf>
    <xf numFmtId="0" fontId="0" fillId="0" borderId="0" xfId="0" applyProtection="1"/>
    <xf numFmtId="0" fontId="13" fillId="0" borderId="0" xfId="3" applyFont="1" applyProtection="1"/>
    <xf numFmtId="0" fontId="13" fillId="0" borderId="15" xfId="3" applyFont="1" applyBorder="1" applyProtection="1"/>
    <xf numFmtId="0" fontId="13" fillId="0" borderId="16" xfId="3" applyFont="1" applyBorder="1" applyProtection="1"/>
    <xf numFmtId="0" fontId="13" fillId="0" borderId="17" xfId="3" applyFont="1" applyBorder="1" applyProtection="1"/>
    <xf numFmtId="0" fontId="13" fillId="0" borderId="18" xfId="3" applyFont="1" applyBorder="1" applyProtection="1"/>
    <xf numFmtId="0" fontId="14" fillId="0" borderId="0" xfId="3" applyFont="1" applyAlignment="1" applyProtection="1">
      <alignment horizontal="center"/>
    </xf>
    <xf numFmtId="0" fontId="13" fillId="0" borderId="19" xfId="3" applyFont="1" applyBorder="1" applyProtection="1"/>
    <xf numFmtId="16" fontId="15" fillId="0" borderId="0" xfId="3" applyNumberFormat="1" applyFont="1" applyAlignment="1" applyProtection="1">
      <alignment horizontal="center"/>
    </xf>
    <xf numFmtId="0" fontId="16" fillId="0" borderId="0" xfId="3" applyFont="1" applyProtection="1"/>
    <xf numFmtId="0" fontId="17" fillId="0" borderId="0" xfId="0" applyFont="1" applyAlignment="1" applyProtection="1">
      <alignment horizontal="center" vertical="center"/>
    </xf>
    <xf numFmtId="0" fontId="16" fillId="0" borderId="0" xfId="3" applyFont="1" applyAlignment="1" applyProtection="1">
      <alignment horizontal="center"/>
    </xf>
    <xf numFmtId="0" fontId="13" fillId="0" borderId="0" xfId="3" applyFont="1" applyAlignment="1" applyProtection="1">
      <alignment horizontal="center"/>
    </xf>
    <xf numFmtId="0" fontId="15" fillId="0" borderId="0" xfId="3" applyFont="1" applyAlignment="1" applyProtection="1">
      <alignment horizontal="center"/>
    </xf>
    <xf numFmtId="14" fontId="15" fillId="0" borderId="0" xfId="3" applyNumberFormat="1" applyFont="1" applyAlignment="1" applyProtection="1">
      <alignment horizontal="center"/>
    </xf>
    <xf numFmtId="0" fontId="13" fillId="0" borderId="20" xfId="3" applyFont="1" applyBorder="1" applyProtection="1"/>
    <xf numFmtId="0" fontId="13" fillId="0" borderId="21" xfId="3" applyFont="1" applyBorder="1" applyProtection="1"/>
    <xf numFmtId="0" fontId="13" fillId="0" borderId="21" xfId="3" applyFont="1" applyBorder="1" applyAlignment="1" applyProtection="1">
      <alignment horizontal="center"/>
    </xf>
    <xf numFmtId="0" fontId="13" fillId="0" borderId="22" xfId="3" applyFont="1" applyBorder="1" applyProtection="1"/>
    <xf numFmtId="0" fontId="8" fillId="2" borderId="1" xfId="0" applyFont="1" applyFill="1" applyBorder="1" applyAlignment="1" applyProtection="1">
      <alignment horizontal="left" wrapText="1"/>
    </xf>
    <xf numFmtId="0" fontId="21" fillId="9" borderId="1" xfId="0" applyFont="1" applyFill="1" applyBorder="1" applyAlignment="1" applyProtection="1">
      <alignment horizontal="left" wrapText="1"/>
    </xf>
    <xf numFmtId="0" fontId="23" fillId="0" borderId="0" xfId="0" applyFont="1" applyProtection="1"/>
    <xf numFmtId="0" fontId="13" fillId="10" borderId="1" xfId="2" applyFont="1" applyFill="1" applyBorder="1" applyAlignment="1" applyProtection="1">
      <alignment horizontal="left" vertical="top" wrapText="1"/>
    </xf>
    <xf numFmtId="0" fontId="12" fillId="3" borderId="1" xfId="0" applyFont="1" applyFill="1" applyBorder="1" applyAlignment="1" applyProtection="1">
      <alignment horizontal="left" vertical="top" wrapText="1"/>
    </xf>
    <xf numFmtId="0" fontId="2" fillId="0" borderId="1" xfId="2" applyFont="1" applyBorder="1" applyAlignment="1" applyProtection="1">
      <alignment horizontal="left" vertical="top" wrapText="1"/>
    </xf>
    <xf numFmtId="0" fontId="23" fillId="5" borderId="0" xfId="0" applyFont="1" applyFill="1" applyProtection="1"/>
    <xf numFmtId="0" fontId="2" fillId="0" borderId="1" xfId="0" applyFont="1" applyBorder="1" applyAlignment="1" applyProtection="1">
      <alignment horizontal="left" vertical="top" wrapText="1"/>
    </xf>
    <xf numFmtId="0" fontId="23" fillId="0" borderId="1" xfId="0" applyFont="1" applyBorder="1" applyAlignment="1" applyProtection="1">
      <alignment horizontal="left" vertical="top" wrapText="1"/>
    </xf>
    <xf numFmtId="0" fontId="23" fillId="0" borderId="35" xfId="0" applyFont="1" applyBorder="1" applyProtection="1"/>
    <xf numFmtId="0" fontId="23" fillId="0" borderId="37" xfId="0" applyFont="1" applyBorder="1" applyAlignment="1" applyProtection="1">
      <alignment wrapText="1"/>
    </xf>
    <xf numFmtId="0" fontId="10" fillId="0" borderId="0" xfId="0" applyFont="1" applyAlignment="1" applyProtection="1">
      <alignment wrapText="1"/>
    </xf>
    <xf numFmtId="0" fontId="6" fillId="0" borderId="0" xfId="0" applyFont="1" applyAlignment="1" applyProtection="1">
      <alignment horizontal="left" vertical="center" wrapText="1"/>
    </xf>
    <xf numFmtId="165" fontId="10" fillId="0" borderId="0" xfId="0" applyNumberFormat="1" applyFont="1" applyProtection="1"/>
    <xf numFmtId="0" fontId="18" fillId="0" borderId="0" xfId="0" applyFont="1" applyAlignment="1" applyProtection="1">
      <alignment horizontal="center"/>
    </xf>
    <xf numFmtId="0" fontId="10" fillId="0" borderId="0" xfId="0" applyFont="1" applyAlignment="1" applyProtection="1">
      <alignment horizontal="center"/>
    </xf>
    <xf numFmtId="0" fontId="19" fillId="8" borderId="26" xfId="0" applyFont="1" applyFill="1" applyBorder="1" applyAlignment="1" applyProtection="1">
      <alignment horizontal="center" vertical="center"/>
    </xf>
    <xf numFmtId="0" fontId="19" fillId="8" borderId="27" xfId="0" applyFont="1" applyFill="1" applyBorder="1" applyAlignment="1" applyProtection="1">
      <alignment horizontal="center" vertical="center"/>
    </xf>
    <xf numFmtId="0" fontId="19" fillId="8" borderId="28" xfId="0" applyFont="1" applyFill="1" applyBorder="1" applyAlignment="1" applyProtection="1">
      <alignment horizontal="center" vertical="center"/>
    </xf>
    <xf numFmtId="0" fontId="10" fillId="8" borderId="30" xfId="0" applyFont="1" applyFill="1" applyBorder="1" applyAlignment="1" applyProtection="1">
      <alignment horizontal="center" wrapText="1"/>
    </xf>
    <xf numFmtId="0" fontId="10" fillId="8" borderId="31" xfId="0" applyFont="1" applyFill="1" applyBorder="1" applyAlignment="1" applyProtection="1">
      <alignment horizontal="center" wrapText="1"/>
    </xf>
    <xf numFmtId="15" fontId="20" fillId="8" borderId="32" xfId="0" applyNumberFormat="1" applyFont="1" applyFill="1" applyBorder="1" applyAlignment="1" applyProtection="1">
      <alignment horizontal="center" vertical="center" wrapText="1"/>
    </xf>
    <xf numFmtId="15" fontId="10" fillId="0" borderId="0" xfId="0" applyNumberFormat="1" applyFont="1" applyProtection="1"/>
    <xf numFmtId="0" fontId="10" fillId="0" borderId="33" xfId="0" applyFont="1" applyBorder="1" applyProtection="1"/>
    <xf numFmtId="0" fontId="10" fillId="0" borderId="5" xfId="0" applyFont="1" applyBorder="1" applyProtection="1"/>
    <xf numFmtId="0" fontId="10" fillId="0" borderId="27" xfId="0" applyFont="1" applyBorder="1" applyProtection="1"/>
    <xf numFmtId="0" fontId="10" fillId="0" borderId="29" xfId="0" applyFont="1" applyBorder="1" applyProtection="1"/>
    <xf numFmtId="0" fontId="10" fillId="0" borderId="1" xfId="0" applyFont="1" applyBorder="1" applyProtection="1"/>
    <xf numFmtId="0" fontId="10" fillId="0" borderId="1" xfId="0" applyFont="1" applyBorder="1" applyAlignment="1" applyProtection="1">
      <alignment horizontal="justify" vertical="center"/>
    </xf>
    <xf numFmtId="0" fontId="10" fillId="11" borderId="1" xfId="0" applyFont="1" applyFill="1" applyBorder="1" applyProtection="1"/>
    <xf numFmtId="0" fontId="10" fillId="5" borderId="1" xfId="0" applyFont="1" applyFill="1" applyBorder="1" applyProtection="1"/>
    <xf numFmtId="0" fontId="10" fillId="0" borderId="34" xfId="0" applyFont="1" applyBorder="1" applyProtection="1"/>
    <xf numFmtId="0" fontId="10" fillId="0" borderId="35" xfId="0" applyFont="1" applyBorder="1" applyAlignment="1" applyProtection="1">
      <alignment horizontal="justify"/>
    </xf>
    <xf numFmtId="0" fontId="10" fillId="8" borderId="12" xfId="0" applyFont="1" applyFill="1" applyBorder="1" applyAlignment="1" applyProtection="1">
      <alignment horizontal="center" vertical="center"/>
    </xf>
    <xf numFmtId="0" fontId="10" fillId="8" borderId="36" xfId="0" applyFont="1" applyFill="1" applyBorder="1" applyAlignment="1" applyProtection="1">
      <alignment horizontal="center" vertical="center"/>
    </xf>
    <xf numFmtId="0" fontId="19" fillId="8" borderId="25" xfId="0" applyFont="1" applyFill="1" applyBorder="1" applyProtection="1"/>
  </cellXfs>
  <cellStyles count="4">
    <cellStyle name="Standaard" xfId="0" builtinId="0"/>
    <cellStyle name="Standaard 2" xfId="2" xr:uid="{00000000-0005-0000-0000-000001000000}"/>
    <cellStyle name="Standaard_Beoordeling Accountants 10-09-08" xfId="3"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312420</xdr:colOff>
      <xdr:row>6</xdr:row>
      <xdr:rowOff>45720</xdr:rowOff>
    </xdr:from>
    <xdr:to>
      <xdr:col>8</xdr:col>
      <xdr:colOff>243840</xdr:colOff>
      <xdr:row>11</xdr:row>
      <xdr:rowOff>95250</xdr:rowOff>
    </xdr:to>
    <xdr:pic>
      <xdr:nvPicPr>
        <xdr:cNvPr id="4" name="Afbeelding 3" descr="Gemeente De Bilt">
          <a:extLst>
            <a:ext uri="{FF2B5EF4-FFF2-40B4-BE49-F238E27FC236}">
              <a16:creationId xmlns:a16="http://schemas.microsoft.com/office/drawing/2014/main" id="{E1C708C2-30A1-40E9-B463-58A1CB418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6620" y="1097280"/>
          <a:ext cx="1805940" cy="933450"/>
        </a:xfrm>
        <a:prstGeom prst="rect">
          <a:avLst/>
        </a:prstGeom>
        <a:noFill/>
        <a:ln>
          <a:noFill/>
        </a:ln>
      </xdr:spPr>
    </xdr:pic>
    <xdr:clientData/>
  </xdr:twoCellAnchor>
  <xdr:twoCellAnchor editAs="oneCell">
    <xdr:from>
      <xdr:col>8</xdr:col>
      <xdr:colOff>7620</xdr:colOff>
      <xdr:row>15</xdr:row>
      <xdr:rowOff>0</xdr:rowOff>
    </xdr:from>
    <xdr:to>
      <xdr:col>12</xdr:col>
      <xdr:colOff>88265</xdr:colOff>
      <xdr:row>17</xdr:row>
      <xdr:rowOff>662940</xdr:rowOff>
    </xdr:to>
    <xdr:pic>
      <xdr:nvPicPr>
        <xdr:cNvPr id="5" name="Afbeelding 4" descr="C:\Users\local_k.bouwmeester\INetCache\Content.MSO\B122ED74.tmp">
          <a:extLst>
            <a:ext uri="{FF2B5EF4-FFF2-40B4-BE49-F238E27FC236}">
              <a16:creationId xmlns:a16="http://schemas.microsoft.com/office/drawing/2014/main" id="{80ADC082-F0C2-4F6F-9A31-55E41327F8A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06340" y="2628900"/>
          <a:ext cx="3540125" cy="1013460"/>
        </a:xfrm>
        <a:prstGeom prst="rect">
          <a:avLst/>
        </a:prstGeom>
        <a:noFill/>
        <a:ln>
          <a:noFill/>
        </a:ln>
      </xdr:spPr>
    </xdr:pic>
    <xdr:clientData/>
  </xdr:twoCellAnchor>
  <xdr:twoCellAnchor editAs="oneCell">
    <xdr:from>
      <xdr:col>0</xdr:col>
      <xdr:colOff>609600</xdr:colOff>
      <xdr:row>14</xdr:row>
      <xdr:rowOff>160020</xdr:rowOff>
    </xdr:from>
    <xdr:to>
      <xdr:col>4</xdr:col>
      <xdr:colOff>260985</xdr:colOff>
      <xdr:row>17</xdr:row>
      <xdr:rowOff>533400</xdr:rowOff>
    </xdr:to>
    <xdr:pic>
      <xdr:nvPicPr>
        <xdr:cNvPr id="6" name="Afbeelding 5" descr="C:\Users\local_k.bouwmeester\INetCache\Content.MSO\FFB4F0DE.tmp">
          <a:extLst>
            <a:ext uri="{FF2B5EF4-FFF2-40B4-BE49-F238E27FC236}">
              <a16:creationId xmlns:a16="http://schemas.microsoft.com/office/drawing/2014/main" id="{9C338932-B373-4FED-9E32-B2B9017D3E8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2613660"/>
          <a:ext cx="2150745" cy="899160"/>
        </a:xfrm>
        <a:prstGeom prst="rect">
          <a:avLst/>
        </a:prstGeom>
        <a:noFill/>
        <a:ln>
          <a:noFill/>
        </a:ln>
      </xdr:spPr>
    </xdr:pic>
    <xdr:clientData/>
  </xdr:twoCellAnchor>
  <xdr:twoCellAnchor editAs="oneCell">
    <xdr:from>
      <xdr:col>9</xdr:col>
      <xdr:colOff>495300</xdr:colOff>
      <xdr:row>3</xdr:row>
      <xdr:rowOff>45720</xdr:rowOff>
    </xdr:from>
    <xdr:to>
      <xdr:col>11</xdr:col>
      <xdr:colOff>1402080</xdr:colOff>
      <xdr:row>15</xdr:row>
      <xdr:rowOff>60960</xdr:rowOff>
    </xdr:to>
    <xdr:pic>
      <xdr:nvPicPr>
        <xdr:cNvPr id="8" name="Afbeelding 7" descr="Gemeente Zeist | Zeist">
          <a:extLst>
            <a:ext uri="{FF2B5EF4-FFF2-40B4-BE49-F238E27FC236}">
              <a16:creationId xmlns:a16="http://schemas.microsoft.com/office/drawing/2014/main" id="{0934DAC6-8BD0-4AE0-8FFE-EFD7BA259ED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18860" y="571500"/>
          <a:ext cx="2156460" cy="2125980"/>
        </a:xfrm>
        <a:prstGeom prst="rect">
          <a:avLst/>
        </a:prstGeom>
        <a:noFill/>
        <a:ln>
          <a:noFill/>
        </a:ln>
      </xdr:spPr>
    </xdr:pic>
    <xdr:clientData/>
  </xdr:twoCellAnchor>
  <xdr:twoCellAnchor editAs="oneCell">
    <xdr:from>
      <xdr:col>0</xdr:col>
      <xdr:colOff>297180</xdr:colOff>
      <xdr:row>3</xdr:row>
      <xdr:rowOff>28650</xdr:rowOff>
    </xdr:from>
    <xdr:to>
      <xdr:col>3</xdr:col>
      <xdr:colOff>480060</xdr:colOff>
      <xdr:row>12</xdr:row>
      <xdr:rowOff>114299</xdr:rowOff>
    </xdr:to>
    <xdr:pic>
      <xdr:nvPicPr>
        <xdr:cNvPr id="9" name="Afbeelding 8" descr="Wijk bij Duurstede">
          <a:extLst>
            <a:ext uri="{FF2B5EF4-FFF2-40B4-BE49-F238E27FC236}">
              <a16:creationId xmlns:a16="http://schemas.microsoft.com/office/drawing/2014/main" id="{60BB9883-C062-43A2-9A3D-278A761203D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7180" y="554430"/>
          <a:ext cx="2057400" cy="1670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O36"/>
  <sheetViews>
    <sheetView showGridLines="0" tabSelected="1" topLeftCell="A22" zoomScaleNormal="100" workbookViewId="0">
      <selection activeCell="G28" sqref="G28"/>
    </sheetView>
  </sheetViews>
  <sheetFormatPr defaultColWidth="9.140625" defaultRowHeight="14.25" x14ac:dyDescent="0.2"/>
  <cols>
    <col min="1" max="11" width="9.140625" style="18"/>
    <col min="12" max="12" width="23.140625" style="18" customWidth="1"/>
    <col min="13" max="16384" width="9.140625" style="18"/>
  </cols>
  <sheetData>
    <row r="7" spans="1:15" ht="15" x14ac:dyDescent="0.25">
      <c r="H7" s="66"/>
    </row>
    <row r="11" spans="1:15" x14ac:dyDescent="0.2">
      <c r="A11" s="67"/>
      <c r="B11" s="67"/>
      <c r="C11" s="67"/>
      <c r="D11" s="67"/>
      <c r="E11" s="67"/>
      <c r="F11" s="67"/>
      <c r="G11" s="67"/>
      <c r="H11" s="67"/>
      <c r="I11" s="67"/>
      <c r="J11" s="67"/>
      <c r="K11" s="67"/>
      <c r="L11" s="67"/>
      <c r="M11" s="67"/>
      <c r="N11" s="67"/>
      <c r="O11" s="67"/>
    </row>
    <row r="12" spans="1:15" x14ac:dyDescent="0.2">
      <c r="A12" s="67"/>
      <c r="B12" s="67"/>
      <c r="C12" s="67"/>
      <c r="D12" s="67"/>
      <c r="E12" s="67"/>
      <c r="F12" s="67"/>
      <c r="G12" s="67"/>
      <c r="H12" s="67"/>
      <c r="I12" s="67"/>
      <c r="J12" s="67"/>
      <c r="K12" s="67"/>
      <c r="L12" s="67"/>
      <c r="M12" s="67"/>
      <c r="N12" s="67"/>
      <c r="O12" s="67"/>
    </row>
    <row r="13" spans="1:15" x14ac:dyDescent="0.2">
      <c r="A13" s="67"/>
      <c r="B13" s="67"/>
      <c r="C13" s="67"/>
      <c r="D13" s="67"/>
      <c r="E13" s="67"/>
      <c r="F13" s="67"/>
      <c r="G13" s="67"/>
      <c r="H13" s="67"/>
      <c r="I13" s="67"/>
      <c r="J13" s="67"/>
      <c r="K13" s="67"/>
      <c r="L13" s="67"/>
      <c r="M13" s="67"/>
      <c r="N13" s="67"/>
      <c r="O13" s="67"/>
    </row>
    <row r="14" spans="1:15" x14ac:dyDescent="0.2">
      <c r="A14" s="67"/>
      <c r="B14" s="67"/>
      <c r="C14" s="67"/>
      <c r="D14" s="67"/>
      <c r="E14" s="67"/>
      <c r="F14" s="67"/>
      <c r="G14" s="67"/>
      <c r="H14" s="67"/>
      <c r="I14" s="67"/>
      <c r="J14" s="67"/>
      <c r="K14" s="67"/>
      <c r="L14" s="67"/>
      <c r="M14" s="67"/>
      <c r="N14" s="67"/>
      <c r="O14" s="67"/>
    </row>
    <row r="15" spans="1:15" x14ac:dyDescent="0.2">
      <c r="A15" s="67"/>
      <c r="B15" s="67"/>
      <c r="C15" s="67"/>
      <c r="D15" s="67"/>
      <c r="E15" s="67"/>
      <c r="F15" s="67"/>
      <c r="G15" s="67"/>
      <c r="H15" s="67"/>
      <c r="I15" s="67"/>
      <c r="J15" s="67"/>
      <c r="K15" s="67"/>
      <c r="L15" s="67"/>
      <c r="M15" s="67"/>
      <c r="N15" s="67"/>
      <c r="O15" s="67"/>
    </row>
    <row r="16" spans="1:15" x14ac:dyDescent="0.2">
      <c r="A16" s="67"/>
      <c r="B16" s="67"/>
      <c r="C16" s="67"/>
      <c r="D16" s="67"/>
      <c r="E16" s="67"/>
      <c r="F16" s="67"/>
      <c r="G16" s="67"/>
      <c r="H16" s="67"/>
      <c r="I16" s="67"/>
      <c r="J16" s="67"/>
      <c r="K16" s="67"/>
      <c r="L16" s="67"/>
      <c r="M16" s="67"/>
      <c r="N16" s="67"/>
      <c r="O16" s="67"/>
    </row>
    <row r="17" spans="1:15" x14ac:dyDescent="0.2">
      <c r="A17" s="67"/>
      <c r="B17" s="67"/>
      <c r="C17" s="67"/>
      <c r="D17" s="67"/>
      <c r="E17" s="67"/>
      <c r="F17" s="67"/>
      <c r="G17" s="67"/>
      <c r="H17" s="67"/>
      <c r="I17" s="67"/>
      <c r="J17" s="67"/>
      <c r="K17" s="67"/>
      <c r="L17" s="67"/>
      <c r="M17" s="67"/>
      <c r="N17" s="67"/>
      <c r="O17" s="67"/>
    </row>
    <row r="18" spans="1:15" ht="59.25" customHeight="1" x14ac:dyDescent="0.2">
      <c r="A18" s="67"/>
      <c r="B18" s="67"/>
      <c r="C18" s="67"/>
      <c r="D18" s="67"/>
      <c r="E18" s="67"/>
      <c r="F18" s="67"/>
      <c r="G18" s="67"/>
      <c r="H18" s="67"/>
      <c r="I18" s="67"/>
      <c r="J18" s="67"/>
      <c r="K18" s="67"/>
      <c r="L18" s="67"/>
      <c r="M18" s="67"/>
      <c r="N18" s="67"/>
      <c r="O18" s="67"/>
    </row>
    <row r="19" spans="1:15" x14ac:dyDescent="0.2">
      <c r="A19" s="67"/>
      <c r="B19" s="68"/>
      <c r="C19" s="69"/>
      <c r="D19" s="69"/>
      <c r="E19" s="69"/>
      <c r="F19" s="69"/>
      <c r="G19" s="69"/>
      <c r="H19" s="69"/>
      <c r="I19" s="69"/>
      <c r="J19" s="69"/>
      <c r="K19" s="69"/>
      <c r="L19" s="70"/>
      <c r="M19" s="67"/>
      <c r="N19" s="67"/>
      <c r="O19" s="67"/>
    </row>
    <row r="20" spans="1:15" ht="23.25" x14ac:dyDescent="0.35">
      <c r="A20" s="67"/>
      <c r="B20" s="71"/>
      <c r="C20" s="67"/>
      <c r="D20" s="67"/>
      <c r="E20" s="67"/>
      <c r="F20" s="67"/>
      <c r="G20" s="72" t="s">
        <v>0</v>
      </c>
      <c r="H20" s="67"/>
      <c r="I20" s="67"/>
      <c r="J20" s="67"/>
      <c r="K20" s="67"/>
      <c r="L20" s="73"/>
      <c r="M20" s="67"/>
      <c r="N20" s="67"/>
      <c r="O20" s="67"/>
    </row>
    <row r="21" spans="1:15" ht="20.25" x14ac:dyDescent="0.3">
      <c r="A21" s="67"/>
      <c r="B21" s="71"/>
      <c r="C21" s="67"/>
      <c r="D21" s="67"/>
      <c r="E21" s="67"/>
      <c r="F21" s="67"/>
      <c r="G21" s="74"/>
      <c r="H21" s="67"/>
      <c r="I21" s="67"/>
      <c r="J21" s="67"/>
      <c r="K21" s="67"/>
      <c r="L21" s="73"/>
      <c r="M21" s="67"/>
      <c r="N21" s="67"/>
      <c r="O21" s="67"/>
    </row>
    <row r="22" spans="1:15" x14ac:dyDescent="0.2">
      <c r="A22" s="67"/>
      <c r="B22" s="71"/>
      <c r="C22" s="67"/>
      <c r="D22" s="67"/>
      <c r="E22" s="67"/>
      <c r="F22" s="67"/>
      <c r="G22" s="67"/>
      <c r="H22" s="67"/>
      <c r="I22" s="67"/>
      <c r="J22" s="67"/>
      <c r="K22" s="67"/>
      <c r="L22" s="73"/>
      <c r="M22" s="67"/>
      <c r="N22" s="67"/>
      <c r="O22" s="67"/>
    </row>
    <row r="23" spans="1:15" x14ac:dyDescent="0.2">
      <c r="A23" s="67"/>
      <c r="B23" s="71"/>
      <c r="C23" s="67"/>
      <c r="D23" s="67"/>
      <c r="E23" s="67"/>
      <c r="F23" s="67"/>
      <c r="G23" s="67"/>
      <c r="H23" s="67"/>
      <c r="I23" s="67"/>
      <c r="J23" s="67"/>
      <c r="K23" s="67"/>
      <c r="L23" s="73"/>
      <c r="M23" s="67"/>
      <c r="N23" s="67"/>
      <c r="O23" s="67"/>
    </row>
    <row r="24" spans="1:15" ht="54" customHeight="1" x14ac:dyDescent="0.35">
      <c r="A24" s="67"/>
      <c r="B24" s="71"/>
      <c r="D24" s="75"/>
      <c r="E24" s="75"/>
      <c r="F24" s="75"/>
      <c r="G24" s="76" t="s">
        <v>1</v>
      </c>
      <c r="H24" s="75"/>
      <c r="I24" s="75"/>
      <c r="J24" s="75"/>
      <c r="K24" s="75"/>
      <c r="L24" s="73"/>
      <c r="M24" s="67"/>
      <c r="N24" s="67"/>
      <c r="O24" s="67"/>
    </row>
    <row r="25" spans="1:15" ht="23.25" x14ac:dyDescent="0.35">
      <c r="A25" s="67"/>
      <c r="B25" s="71"/>
      <c r="C25" s="67"/>
      <c r="D25" s="67"/>
      <c r="E25" s="67"/>
      <c r="F25" s="67"/>
      <c r="G25" s="77" t="s">
        <v>2</v>
      </c>
      <c r="H25" s="67"/>
      <c r="I25" s="67"/>
      <c r="J25" s="67"/>
      <c r="K25" s="67"/>
      <c r="L25" s="73"/>
      <c r="M25" s="67"/>
      <c r="N25" s="67"/>
      <c r="O25" s="67"/>
    </row>
    <row r="26" spans="1:15" x14ac:dyDescent="0.2">
      <c r="A26" s="67"/>
      <c r="B26" s="71"/>
      <c r="C26" s="67"/>
      <c r="D26" s="67"/>
      <c r="E26" s="67"/>
      <c r="F26" s="67"/>
      <c r="G26" s="67"/>
      <c r="H26" s="67"/>
      <c r="I26" s="67"/>
      <c r="J26" s="67"/>
      <c r="K26" s="67"/>
      <c r="L26" s="73"/>
      <c r="M26" s="67"/>
      <c r="N26" s="67"/>
      <c r="O26" s="67"/>
    </row>
    <row r="27" spans="1:15" ht="20.25" x14ac:dyDescent="0.3">
      <c r="A27" s="67"/>
      <c r="B27" s="71"/>
      <c r="C27" s="67"/>
      <c r="D27" s="78"/>
      <c r="E27" s="78"/>
      <c r="F27" s="78"/>
      <c r="G27" s="79" t="s">
        <v>3</v>
      </c>
      <c r="H27" s="67"/>
      <c r="I27" s="67"/>
      <c r="J27" s="67"/>
      <c r="K27" s="67"/>
      <c r="L27" s="73"/>
      <c r="M27" s="67"/>
      <c r="N27" s="67"/>
      <c r="O27" s="67"/>
    </row>
    <row r="28" spans="1:15" ht="20.25" x14ac:dyDescent="0.3">
      <c r="A28" s="67"/>
      <c r="B28" s="71"/>
      <c r="C28" s="67"/>
      <c r="D28" s="78"/>
      <c r="E28" s="78"/>
      <c r="F28" s="78"/>
      <c r="G28" s="79" t="s">
        <v>4</v>
      </c>
      <c r="H28" s="67"/>
      <c r="I28" s="67"/>
      <c r="J28" s="67"/>
      <c r="K28" s="67"/>
      <c r="L28" s="73"/>
      <c r="M28" s="67"/>
      <c r="N28" s="67"/>
      <c r="O28" s="67"/>
    </row>
    <row r="29" spans="1:15" x14ac:dyDescent="0.2">
      <c r="A29" s="67"/>
      <c r="B29" s="71"/>
      <c r="C29" s="67"/>
      <c r="D29" s="67"/>
      <c r="E29" s="67"/>
      <c r="F29" s="67"/>
      <c r="G29" s="67"/>
      <c r="H29" s="67"/>
      <c r="I29" s="67"/>
      <c r="J29" s="67"/>
      <c r="K29" s="67"/>
      <c r="L29" s="73"/>
      <c r="M29" s="67"/>
      <c r="N29" s="67"/>
      <c r="O29" s="67"/>
    </row>
    <row r="30" spans="1:15" x14ac:dyDescent="0.2">
      <c r="A30" s="67"/>
      <c r="B30" s="71"/>
      <c r="C30" s="67"/>
      <c r="D30" s="67"/>
      <c r="E30" s="67"/>
      <c r="F30" s="67"/>
      <c r="G30" s="67"/>
      <c r="H30" s="67"/>
      <c r="I30" s="67"/>
      <c r="J30" s="67"/>
      <c r="K30" s="67"/>
      <c r="L30" s="73"/>
      <c r="M30" s="67"/>
      <c r="N30" s="67"/>
      <c r="O30" s="67"/>
    </row>
    <row r="31" spans="1:15" ht="20.25" x14ac:dyDescent="0.3">
      <c r="A31" s="67"/>
      <c r="B31" s="71"/>
      <c r="C31" s="67"/>
      <c r="D31" s="78"/>
      <c r="E31" s="78"/>
      <c r="F31" s="78"/>
      <c r="G31" s="79" t="s">
        <v>5</v>
      </c>
      <c r="H31" s="67"/>
      <c r="I31" s="67"/>
      <c r="J31" s="67"/>
      <c r="K31" s="67"/>
      <c r="L31" s="73"/>
      <c r="M31" s="67"/>
      <c r="N31" s="67"/>
      <c r="O31" s="67"/>
    </row>
    <row r="32" spans="1:15" ht="20.25" x14ac:dyDescent="0.3">
      <c r="A32" s="67"/>
      <c r="B32" s="71"/>
      <c r="C32" s="67"/>
      <c r="D32" s="78"/>
      <c r="E32" s="78"/>
      <c r="F32" s="78"/>
      <c r="G32" s="80"/>
      <c r="H32" s="67"/>
      <c r="I32" s="67"/>
      <c r="J32" s="67"/>
      <c r="K32" s="67"/>
      <c r="L32" s="73"/>
      <c r="M32" s="67"/>
      <c r="N32" s="67"/>
      <c r="O32" s="67"/>
    </row>
    <row r="33" spans="1:15" x14ac:dyDescent="0.2">
      <c r="A33" s="67"/>
      <c r="B33" s="81"/>
      <c r="C33" s="82"/>
      <c r="D33" s="83"/>
      <c r="E33" s="83"/>
      <c r="F33" s="83"/>
      <c r="G33" s="82"/>
      <c r="H33" s="82"/>
      <c r="I33" s="82"/>
      <c r="J33" s="82"/>
      <c r="K33" s="82"/>
      <c r="L33" s="84"/>
      <c r="M33" s="67"/>
      <c r="N33" s="67"/>
      <c r="O33" s="67"/>
    </row>
    <row r="34" spans="1:15" x14ac:dyDescent="0.2">
      <c r="A34" s="67"/>
      <c r="B34" s="67"/>
      <c r="C34" s="67"/>
      <c r="D34" s="78"/>
      <c r="E34" s="78"/>
      <c r="F34" s="78"/>
      <c r="G34" s="67"/>
      <c r="H34" s="67"/>
      <c r="I34" s="67"/>
      <c r="J34" s="67"/>
      <c r="K34" s="67"/>
      <c r="L34" s="67"/>
      <c r="M34" s="67"/>
      <c r="N34" s="67"/>
      <c r="O34" s="67"/>
    </row>
    <row r="35" spans="1:15" x14ac:dyDescent="0.2">
      <c r="A35" s="67"/>
      <c r="B35" s="67"/>
      <c r="C35" s="67"/>
      <c r="D35" s="78"/>
      <c r="E35" s="78"/>
      <c r="F35" s="78"/>
      <c r="G35" s="67"/>
      <c r="H35" s="67"/>
      <c r="I35" s="67"/>
      <c r="J35" s="67"/>
      <c r="K35" s="67"/>
      <c r="L35" s="67"/>
      <c r="M35" s="67"/>
      <c r="N35" s="67"/>
      <c r="O35" s="67"/>
    </row>
    <row r="36" spans="1:15" x14ac:dyDescent="0.2">
      <c r="A36" s="67"/>
      <c r="B36" s="67"/>
      <c r="C36" s="67"/>
      <c r="D36" s="78"/>
      <c r="E36" s="78"/>
      <c r="F36" s="78"/>
      <c r="G36" s="67"/>
      <c r="H36" s="67"/>
      <c r="I36" s="67"/>
      <c r="J36" s="67"/>
      <c r="K36" s="67"/>
      <c r="L36" s="67"/>
      <c r="M36" s="67"/>
      <c r="N36" s="67"/>
      <c r="O36" s="67"/>
    </row>
  </sheetData>
  <sheetProtection algorithmName="SHA-512" hashValue="nAsaT9xPcHG38GEGFwLXV3RAWh0ToG+zvgYOOIRQN6oW8GnGJJ8HdCywMtk++9EycMM/DCqgnEgw6dxc573UCA==" saltValue="808zBcyf2QeHS+20XoaVmw==" spinCount="100000" sheet="1" objects="1" scenarios="1"/>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7A61-6D3B-4539-9870-D47673325C01}">
  <dimension ref="B2:C18"/>
  <sheetViews>
    <sheetView showGridLines="0" zoomScaleNormal="100" workbookViewId="0">
      <selection activeCell="B11" sqref="B11"/>
    </sheetView>
  </sheetViews>
  <sheetFormatPr defaultColWidth="9.140625" defaultRowHeight="14.25" x14ac:dyDescent="0.2"/>
  <cols>
    <col min="1" max="1" width="9.140625" style="18"/>
    <col min="2" max="2" width="98.7109375" style="18" customWidth="1"/>
    <col min="3" max="16384" width="9.140625" style="18"/>
  </cols>
  <sheetData>
    <row r="2" spans="2:2" s="18" customFormat="1" ht="18" x14ac:dyDescent="0.25">
      <c r="B2" s="85" t="s">
        <v>6</v>
      </c>
    </row>
    <row r="3" spans="2:2" s="87" customFormat="1" ht="12.75" x14ac:dyDescent="0.2">
      <c r="B3" s="86" t="s">
        <v>7</v>
      </c>
    </row>
    <row r="4" spans="2:2" s="87" customFormat="1" ht="89.25" x14ac:dyDescent="0.2">
      <c r="B4" s="88" t="s">
        <v>8</v>
      </c>
    </row>
    <row r="5" spans="2:2" s="87" customFormat="1" ht="12.75" x14ac:dyDescent="0.2">
      <c r="B5" s="89" t="s">
        <v>9</v>
      </c>
    </row>
    <row r="6" spans="2:2" s="91" customFormat="1" ht="29.45" customHeight="1" x14ac:dyDescent="0.2">
      <c r="B6" s="90" t="s">
        <v>10</v>
      </c>
    </row>
    <row r="7" spans="2:2" s="87" customFormat="1" ht="12.75" x14ac:dyDescent="0.2">
      <c r="B7" s="92" t="s">
        <v>11</v>
      </c>
    </row>
    <row r="8" spans="2:2" s="87" customFormat="1" ht="12.75" x14ac:dyDescent="0.2">
      <c r="B8" s="93" t="s">
        <v>12</v>
      </c>
    </row>
    <row r="9" spans="2:2" s="87" customFormat="1" ht="12.75" x14ac:dyDescent="0.2">
      <c r="B9" s="93" t="s">
        <v>13</v>
      </c>
    </row>
    <row r="10" spans="2:2" s="87" customFormat="1" ht="31.15" customHeight="1" x14ac:dyDescent="0.2">
      <c r="B10" s="93" t="s">
        <v>14</v>
      </c>
    </row>
    <row r="11" spans="2:2" s="87" customFormat="1" ht="25.5" x14ac:dyDescent="0.2">
      <c r="B11" s="93" t="s">
        <v>15</v>
      </c>
    </row>
    <row r="12" spans="2:2" s="87" customFormat="1" ht="25.5" x14ac:dyDescent="0.2">
      <c r="B12" s="92" t="s">
        <v>16</v>
      </c>
    </row>
    <row r="13" spans="2:2" s="87" customFormat="1" ht="25.5" x14ac:dyDescent="0.2">
      <c r="B13" s="92" t="s">
        <v>17</v>
      </c>
    </row>
    <row r="14" spans="2:2" s="87" customFormat="1" ht="12.75" x14ac:dyDescent="0.2">
      <c r="B14" s="94" t="s">
        <v>18</v>
      </c>
    </row>
    <row r="15" spans="2:2" s="18" customFormat="1" ht="25.5" x14ac:dyDescent="0.2">
      <c r="B15" s="95" t="s">
        <v>147</v>
      </c>
    </row>
    <row r="16" spans="2:2" s="18" customFormat="1" ht="25.5" x14ac:dyDescent="0.2">
      <c r="B16" s="95" t="s">
        <v>146</v>
      </c>
    </row>
    <row r="18" spans="3:3" s="18" customFormat="1" x14ac:dyDescent="0.2">
      <c r="C18" s="96"/>
    </row>
  </sheetData>
  <sheetProtection algorithmName="SHA-512" hashValue="/JV31NmxXXJzRCDScnBH/MFAOXheAkVMe/Wr820z6izy2aXmVlgJ3ITzVx7/8eKUCwLScevnRQkfScAiKWk8hQ==" saltValue="2aDAteCv0xNjF34Cqc/QV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95"/>
  <sheetViews>
    <sheetView showGridLines="0" topLeftCell="A22" zoomScaleNormal="100" zoomScaleSheetLayoutView="100" workbookViewId="0">
      <selection activeCell="D38" sqref="D38"/>
    </sheetView>
  </sheetViews>
  <sheetFormatPr defaultColWidth="8.85546875" defaultRowHeight="14.25" x14ac:dyDescent="0.2"/>
  <cols>
    <col min="1" max="1" width="8.85546875" style="18"/>
    <col min="2" max="2" width="12.85546875" style="18" customWidth="1"/>
    <col min="3" max="3" width="15.7109375" style="18" customWidth="1"/>
    <col min="4" max="4" width="59.140625" style="18" customWidth="1"/>
    <col min="5" max="5" width="24" style="18" customWidth="1"/>
    <col min="6" max="6" width="17.5703125" style="18" customWidth="1"/>
    <col min="7" max="7" width="31.5703125" style="18" customWidth="1"/>
    <col min="8" max="8" width="8.85546875" style="18"/>
    <col min="9" max="9" width="46" style="18" customWidth="1"/>
    <col min="10" max="16384" width="8.85546875" style="18"/>
  </cols>
  <sheetData>
    <row r="2" spans="2:7" ht="18" x14ac:dyDescent="0.2">
      <c r="B2" s="16" t="s">
        <v>19</v>
      </c>
      <c r="C2" s="17"/>
      <c r="D2" s="17"/>
      <c r="E2" s="1"/>
      <c r="F2" s="1"/>
      <c r="G2" s="2"/>
    </row>
    <row r="3" spans="2:7" x14ac:dyDescent="0.2">
      <c r="B3" s="19"/>
      <c r="C3" s="20"/>
      <c r="D3" s="20"/>
      <c r="E3" s="3"/>
      <c r="F3" s="3"/>
      <c r="G3" s="3"/>
    </row>
    <row r="4" spans="2:7" ht="15" customHeight="1" x14ac:dyDescent="0.2">
      <c r="B4" s="21" t="s">
        <v>20</v>
      </c>
      <c r="C4" s="22"/>
      <c r="D4" s="22"/>
      <c r="E4" s="22"/>
      <c r="F4" s="22"/>
      <c r="G4" s="23"/>
    </row>
    <row r="5" spans="2:7" ht="63.75" x14ac:dyDescent="0.2">
      <c r="B5" s="24" t="s">
        <v>21</v>
      </c>
      <c r="C5" s="24"/>
      <c r="D5" s="25" t="s">
        <v>22</v>
      </c>
      <c r="E5" s="25" t="s">
        <v>23</v>
      </c>
      <c r="F5" s="25" t="s">
        <v>24</v>
      </c>
      <c r="G5" s="25" t="s">
        <v>25</v>
      </c>
    </row>
    <row r="6" spans="2:7" ht="25.5" x14ac:dyDescent="0.2">
      <c r="B6" s="26"/>
      <c r="C6" s="27"/>
      <c r="D6" s="28" t="s">
        <v>26</v>
      </c>
      <c r="E6" s="4"/>
      <c r="F6" s="4"/>
      <c r="G6" s="5"/>
    </row>
    <row r="7" spans="2:7" x14ac:dyDescent="0.2">
      <c r="B7" s="29" t="s">
        <v>27</v>
      </c>
      <c r="C7" s="30">
        <f>'Aantallen (uitstaande) bestand'!D8</f>
        <v>334</v>
      </c>
      <c r="D7" s="29" t="s">
        <v>28</v>
      </c>
      <c r="E7" s="56">
        <v>0</v>
      </c>
      <c r="F7" s="6" t="s">
        <v>29</v>
      </c>
      <c r="G7" s="7">
        <f>E7*C7*12</f>
        <v>0</v>
      </c>
    </row>
    <row r="8" spans="2:7" ht="38.25" x14ac:dyDescent="0.2">
      <c r="B8" s="26"/>
      <c r="C8" s="31"/>
      <c r="D8" s="32" t="s">
        <v>30</v>
      </c>
      <c r="E8" s="4"/>
      <c r="F8" s="4"/>
      <c r="G8" s="8"/>
    </row>
    <row r="9" spans="2:7" x14ac:dyDescent="0.2">
      <c r="B9" s="29" t="s">
        <v>27</v>
      </c>
      <c r="C9" s="30">
        <f>'Aantallen (uitstaande) bestand'!D9</f>
        <v>87</v>
      </c>
      <c r="D9" s="29" t="s">
        <v>28</v>
      </c>
      <c r="E9" s="56">
        <v>0</v>
      </c>
      <c r="F9" s="9" t="s">
        <v>29</v>
      </c>
      <c r="G9" s="7">
        <f>E9*C9*12</f>
        <v>0</v>
      </c>
    </row>
    <row r="10" spans="2:7" ht="38.25" x14ac:dyDescent="0.2">
      <c r="B10" s="26"/>
      <c r="C10" s="33"/>
      <c r="D10" s="32" t="s">
        <v>31</v>
      </c>
      <c r="E10" s="4"/>
      <c r="F10" s="4"/>
      <c r="G10" s="8"/>
    </row>
    <row r="11" spans="2:7" x14ac:dyDescent="0.2">
      <c r="B11" s="29" t="s">
        <v>27</v>
      </c>
      <c r="C11" s="30">
        <f>'Aantallen (uitstaande) bestand'!D10</f>
        <v>477</v>
      </c>
      <c r="D11" s="29" t="s">
        <v>28</v>
      </c>
      <c r="E11" s="56">
        <v>0</v>
      </c>
      <c r="F11" s="9" t="s">
        <v>29</v>
      </c>
      <c r="G11" s="7">
        <f>E11*C11*12</f>
        <v>0</v>
      </c>
    </row>
    <row r="12" spans="2:7" ht="25.5" x14ac:dyDescent="0.2">
      <c r="B12" s="26"/>
      <c r="C12" s="33"/>
      <c r="D12" s="32" t="s">
        <v>32</v>
      </c>
      <c r="E12" s="4"/>
      <c r="F12" s="4"/>
      <c r="G12" s="8"/>
    </row>
    <row r="13" spans="2:7" x14ac:dyDescent="0.2">
      <c r="B13" s="29" t="s">
        <v>27</v>
      </c>
      <c r="C13" s="30">
        <f>'Aantallen (uitstaande) bestand'!D11</f>
        <v>154</v>
      </c>
      <c r="D13" s="29" t="s">
        <v>28</v>
      </c>
      <c r="E13" s="56">
        <v>0</v>
      </c>
      <c r="F13" s="9" t="s">
        <v>29</v>
      </c>
      <c r="G13" s="7">
        <f>E13*C13*12</f>
        <v>0</v>
      </c>
    </row>
    <row r="14" spans="2:7" ht="25.5" x14ac:dyDescent="0.2">
      <c r="B14" s="26"/>
      <c r="C14" s="33"/>
      <c r="D14" s="32" t="s">
        <v>33</v>
      </c>
      <c r="E14" s="4"/>
      <c r="F14" s="4"/>
      <c r="G14" s="8"/>
    </row>
    <row r="15" spans="2:7" x14ac:dyDescent="0.2">
      <c r="B15" s="29" t="s">
        <v>27</v>
      </c>
      <c r="C15" s="30">
        <f>'Aantallen (uitstaande) bestand'!D12</f>
        <v>53</v>
      </c>
      <c r="D15" s="29" t="s">
        <v>28</v>
      </c>
      <c r="E15" s="56">
        <v>0</v>
      </c>
      <c r="F15" s="9" t="s">
        <v>29</v>
      </c>
      <c r="G15" s="7">
        <f>E15*C15*12</f>
        <v>0</v>
      </c>
    </row>
    <row r="16" spans="2:7" ht="25.5" x14ac:dyDescent="0.2">
      <c r="B16" s="26"/>
      <c r="C16" s="33"/>
      <c r="D16" s="32" t="s">
        <v>34</v>
      </c>
      <c r="E16" s="4"/>
      <c r="F16" s="4"/>
      <c r="G16" s="8"/>
    </row>
    <row r="17" spans="2:7" x14ac:dyDescent="0.2">
      <c r="B17" s="29" t="s">
        <v>27</v>
      </c>
      <c r="C17" s="30">
        <f>'Aantallen (uitstaande) bestand'!D13</f>
        <v>66</v>
      </c>
      <c r="D17" s="29" t="s">
        <v>28</v>
      </c>
      <c r="E17" s="56">
        <v>0</v>
      </c>
      <c r="F17" s="9" t="s">
        <v>29</v>
      </c>
      <c r="G17" s="7">
        <f>E17*C17*12</f>
        <v>0</v>
      </c>
    </row>
    <row r="18" spans="2:7" ht="25.5" x14ac:dyDescent="0.2">
      <c r="B18" s="26"/>
      <c r="C18" s="33"/>
      <c r="D18" s="32" t="s">
        <v>35</v>
      </c>
      <c r="E18" s="4"/>
      <c r="F18" s="4"/>
      <c r="G18" s="8"/>
    </row>
    <row r="19" spans="2:7" x14ac:dyDescent="0.2">
      <c r="B19" s="29" t="s">
        <v>27</v>
      </c>
      <c r="C19" s="30">
        <f>'Aantallen (uitstaande) bestand'!D14</f>
        <v>105</v>
      </c>
      <c r="D19" s="29" t="s">
        <v>28</v>
      </c>
      <c r="E19" s="56">
        <v>0</v>
      </c>
      <c r="F19" s="9" t="s">
        <v>29</v>
      </c>
      <c r="G19" s="7">
        <f>E19*C19*12</f>
        <v>0</v>
      </c>
    </row>
    <row r="20" spans="2:7" ht="25.5" x14ac:dyDescent="0.2">
      <c r="B20" s="26"/>
      <c r="C20" s="33"/>
      <c r="D20" s="32" t="s">
        <v>36</v>
      </c>
      <c r="E20" s="4"/>
      <c r="F20" s="4"/>
      <c r="G20" s="8"/>
    </row>
    <row r="21" spans="2:7" x14ac:dyDescent="0.2">
      <c r="B21" s="29" t="s">
        <v>27</v>
      </c>
      <c r="C21" s="30">
        <f>'Aantallen (uitstaande) bestand'!D15</f>
        <v>35</v>
      </c>
      <c r="D21" s="29" t="s">
        <v>28</v>
      </c>
      <c r="E21" s="56">
        <v>0</v>
      </c>
      <c r="F21" s="9" t="s">
        <v>29</v>
      </c>
      <c r="G21" s="7">
        <f>E21*C21*12</f>
        <v>0</v>
      </c>
    </row>
    <row r="22" spans="2:7" ht="25.5" x14ac:dyDescent="0.2">
      <c r="B22" s="26"/>
      <c r="C22" s="20"/>
      <c r="D22" s="32" t="s">
        <v>37</v>
      </c>
      <c r="E22" s="4"/>
      <c r="F22" s="4"/>
      <c r="G22" s="8"/>
    </row>
    <row r="23" spans="2:7" x14ac:dyDescent="0.2">
      <c r="B23" s="29" t="s">
        <v>27</v>
      </c>
      <c r="C23" s="34">
        <f>'Aantallen (uitstaande) bestand'!D16</f>
        <v>20</v>
      </c>
      <c r="D23" s="29" t="s">
        <v>28</v>
      </c>
      <c r="E23" s="56">
        <v>0</v>
      </c>
      <c r="F23" s="9" t="s">
        <v>29</v>
      </c>
      <c r="G23" s="7">
        <f>E23*C23*12</f>
        <v>0</v>
      </c>
    </row>
    <row r="24" spans="2:7" ht="25.5" x14ac:dyDescent="0.2">
      <c r="B24" s="26"/>
      <c r="C24" s="20"/>
      <c r="D24" s="32" t="s">
        <v>38</v>
      </c>
      <c r="E24" s="4"/>
      <c r="F24" s="4"/>
      <c r="G24" s="8"/>
    </row>
    <row r="25" spans="2:7" x14ac:dyDescent="0.2">
      <c r="B25" s="29" t="s">
        <v>27</v>
      </c>
      <c r="C25" s="34">
        <f>'Aantallen (uitstaande) bestand'!D17</f>
        <v>44</v>
      </c>
      <c r="D25" s="29" t="s">
        <v>28</v>
      </c>
      <c r="E25" s="56">
        <v>0</v>
      </c>
      <c r="F25" s="9" t="s">
        <v>29</v>
      </c>
      <c r="G25" s="7">
        <f>E25*C25*12</f>
        <v>0</v>
      </c>
    </row>
    <row r="26" spans="2:7" ht="25.5" x14ac:dyDescent="0.2">
      <c r="B26" s="26"/>
      <c r="C26" s="20"/>
      <c r="D26" s="32" t="s">
        <v>39</v>
      </c>
      <c r="E26" s="4"/>
      <c r="F26" s="4"/>
      <c r="G26" s="8"/>
    </row>
    <row r="27" spans="2:7" x14ac:dyDescent="0.2">
      <c r="B27" s="35" t="s">
        <v>27</v>
      </c>
      <c r="C27" s="30">
        <f>'Aantallen (uitstaande) bestand'!D18</f>
        <v>28</v>
      </c>
      <c r="D27" s="35" t="s">
        <v>28</v>
      </c>
      <c r="E27" s="56">
        <v>0</v>
      </c>
      <c r="F27" s="9" t="s">
        <v>29</v>
      </c>
      <c r="G27" s="7">
        <f>E27*C27*12</f>
        <v>0</v>
      </c>
    </row>
    <row r="28" spans="2:7" ht="25.5" x14ac:dyDescent="0.2">
      <c r="B28" s="26"/>
      <c r="C28" s="20"/>
      <c r="D28" s="32" t="s">
        <v>40</v>
      </c>
      <c r="E28" s="4"/>
      <c r="F28" s="4"/>
      <c r="G28" s="10"/>
    </row>
    <row r="29" spans="2:7" x14ac:dyDescent="0.2">
      <c r="B29" s="29" t="s">
        <v>27</v>
      </c>
      <c r="C29" s="34">
        <f>'Aantallen (uitstaande) bestand'!D19</f>
        <v>16</v>
      </c>
      <c r="D29" s="29" t="s">
        <v>28</v>
      </c>
      <c r="E29" s="56">
        <v>0</v>
      </c>
      <c r="F29" s="11" t="s">
        <v>29</v>
      </c>
      <c r="G29" s="11">
        <f>E29*C29*12</f>
        <v>0</v>
      </c>
    </row>
    <row r="30" spans="2:7" ht="25.5" x14ac:dyDescent="0.2">
      <c r="B30" s="26"/>
      <c r="C30" s="20"/>
      <c r="D30" s="32" t="s">
        <v>41</v>
      </c>
      <c r="E30" s="4"/>
      <c r="F30" s="4"/>
      <c r="G30" s="8"/>
    </row>
    <row r="31" spans="2:7" x14ac:dyDescent="0.2">
      <c r="B31" s="29" t="s">
        <v>27</v>
      </c>
      <c r="C31" s="34">
        <f>'Aantallen (uitstaande) bestand'!D20</f>
        <v>26</v>
      </c>
      <c r="D31" s="29" t="s">
        <v>28</v>
      </c>
      <c r="E31" s="56">
        <v>0</v>
      </c>
      <c r="F31" s="9" t="s">
        <v>29</v>
      </c>
      <c r="G31" s="7">
        <f>E31*C31*12</f>
        <v>0</v>
      </c>
    </row>
    <row r="32" spans="2:7" ht="25.5" x14ac:dyDescent="0.2">
      <c r="B32" s="26"/>
      <c r="C32" s="20"/>
      <c r="D32" s="32" t="s">
        <v>42</v>
      </c>
      <c r="E32" s="4"/>
      <c r="F32" s="4"/>
      <c r="G32" s="8"/>
    </row>
    <row r="33" spans="2:7" x14ac:dyDescent="0.2">
      <c r="B33" s="29" t="s">
        <v>27</v>
      </c>
      <c r="C33" s="34">
        <f>'Aantallen (uitstaande) bestand'!D21</f>
        <v>86</v>
      </c>
      <c r="D33" s="29" t="s">
        <v>28</v>
      </c>
      <c r="E33" s="56">
        <v>0</v>
      </c>
      <c r="F33" s="9" t="s">
        <v>29</v>
      </c>
      <c r="G33" s="7">
        <f>E33*C33*12</f>
        <v>0</v>
      </c>
    </row>
    <row r="34" spans="2:7" ht="38.25" x14ac:dyDescent="0.2">
      <c r="B34" s="26"/>
      <c r="C34" s="20"/>
      <c r="D34" s="32" t="s">
        <v>43</v>
      </c>
      <c r="E34" s="4"/>
      <c r="F34" s="4"/>
      <c r="G34" s="8"/>
    </row>
    <row r="35" spans="2:7" x14ac:dyDescent="0.2">
      <c r="B35" s="29" t="s">
        <v>27</v>
      </c>
      <c r="C35" s="34">
        <f>'Aantallen (uitstaande) bestand'!D22</f>
        <v>5</v>
      </c>
      <c r="D35" s="29" t="s">
        <v>28</v>
      </c>
      <c r="E35" s="56">
        <v>0</v>
      </c>
      <c r="F35" s="9" t="s">
        <v>29</v>
      </c>
      <c r="G35" s="7">
        <f>E35*C35*12</f>
        <v>0</v>
      </c>
    </row>
    <row r="36" spans="2:7" ht="25.5" x14ac:dyDescent="0.2">
      <c r="B36" s="26"/>
      <c r="C36" s="20"/>
      <c r="D36" s="32" t="s">
        <v>44</v>
      </c>
      <c r="E36" s="4"/>
      <c r="F36" s="4"/>
      <c r="G36" s="8"/>
    </row>
    <row r="37" spans="2:7" x14ac:dyDescent="0.2">
      <c r="B37" s="29" t="s">
        <v>27</v>
      </c>
      <c r="C37" s="36">
        <f>'Aantallen (uitstaande) bestand'!D23</f>
        <v>46</v>
      </c>
      <c r="D37" s="29" t="s">
        <v>28</v>
      </c>
      <c r="E37" s="56">
        <v>0</v>
      </c>
      <c r="F37" s="9" t="s">
        <v>29</v>
      </c>
      <c r="G37" s="7">
        <f>E37*C37*12</f>
        <v>0</v>
      </c>
    </row>
    <row r="38" spans="2:7" ht="38.25" x14ac:dyDescent="0.2">
      <c r="B38" s="26"/>
      <c r="C38" s="20"/>
      <c r="D38" s="32" t="s">
        <v>45</v>
      </c>
      <c r="E38" s="4"/>
      <c r="F38" s="4"/>
      <c r="G38" s="8"/>
    </row>
    <row r="39" spans="2:7" x14ac:dyDescent="0.2">
      <c r="B39" s="29" t="s">
        <v>27</v>
      </c>
      <c r="C39" s="36">
        <f>'Aantallen (uitstaande) bestand'!D24</f>
        <v>5</v>
      </c>
      <c r="D39" s="29" t="s">
        <v>28</v>
      </c>
      <c r="E39" s="56">
        <v>0</v>
      </c>
      <c r="F39" s="9" t="s">
        <v>29</v>
      </c>
      <c r="G39" s="7">
        <f>E39*C39*12</f>
        <v>0</v>
      </c>
    </row>
    <row r="40" spans="2:7" ht="40.9" customHeight="1" x14ac:dyDescent="0.2">
      <c r="B40" s="26"/>
      <c r="C40" s="20"/>
      <c r="D40" s="32" t="s">
        <v>46</v>
      </c>
      <c r="E40" s="4"/>
      <c r="F40" s="4"/>
      <c r="G40" s="8"/>
    </row>
    <row r="41" spans="2:7" x14ac:dyDescent="0.2">
      <c r="B41" s="29" t="s">
        <v>27</v>
      </c>
      <c r="C41" s="36">
        <f>'Aantallen (uitstaande) bestand'!D25</f>
        <v>121</v>
      </c>
      <c r="D41" s="29" t="s">
        <v>28</v>
      </c>
      <c r="E41" s="56">
        <v>0</v>
      </c>
      <c r="F41" s="9" t="s">
        <v>29</v>
      </c>
      <c r="G41" s="7">
        <f>E41*C41*12</f>
        <v>0</v>
      </c>
    </row>
    <row r="42" spans="2:7" ht="40.9" customHeight="1" x14ac:dyDescent="0.2">
      <c r="B42" s="26"/>
      <c r="C42" s="20"/>
      <c r="D42" s="32" t="s">
        <v>47</v>
      </c>
      <c r="E42" s="4"/>
      <c r="F42" s="4"/>
      <c r="G42" s="8"/>
    </row>
    <row r="43" spans="2:7" x14ac:dyDescent="0.2">
      <c r="B43" s="29" t="s">
        <v>27</v>
      </c>
      <c r="C43" s="34">
        <f>'Aantallen (uitstaande) bestand'!D26</f>
        <v>5</v>
      </c>
      <c r="D43" s="29" t="s">
        <v>28</v>
      </c>
      <c r="E43" s="56">
        <v>0</v>
      </c>
      <c r="F43" s="9" t="s">
        <v>29</v>
      </c>
      <c r="G43" s="7">
        <f>E43*C43*12</f>
        <v>0</v>
      </c>
    </row>
    <row r="44" spans="2:7" ht="40.9" customHeight="1" x14ac:dyDescent="0.2">
      <c r="B44" s="26"/>
      <c r="C44" s="20"/>
      <c r="D44" s="32" t="s">
        <v>48</v>
      </c>
      <c r="E44" s="4"/>
      <c r="F44" s="4"/>
      <c r="G44" s="8"/>
    </row>
    <row r="45" spans="2:7" x14ac:dyDescent="0.2">
      <c r="B45" s="29" t="s">
        <v>27</v>
      </c>
      <c r="C45" s="36">
        <f>'Aantallen (uitstaande) bestand'!D27</f>
        <v>79</v>
      </c>
      <c r="D45" s="29" t="s">
        <v>28</v>
      </c>
      <c r="E45" s="56">
        <v>0</v>
      </c>
      <c r="F45" s="9" t="s">
        <v>29</v>
      </c>
      <c r="G45" s="7">
        <f>E45*C45*12</f>
        <v>0</v>
      </c>
    </row>
    <row r="46" spans="2:7" ht="40.9" customHeight="1" x14ac:dyDescent="0.2">
      <c r="B46" s="26"/>
      <c r="C46" s="20"/>
      <c r="D46" s="32" t="s">
        <v>49</v>
      </c>
      <c r="E46" s="4"/>
      <c r="F46" s="4"/>
      <c r="G46" s="8"/>
    </row>
    <row r="47" spans="2:7" x14ac:dyDescent="0.2">
      <c r="B47" s="29" t="s">
        <v>27</v>
      </c>
      <c r="C47" s="34">
        <f>'Aantallen (uitstaande) bestand'!D28</f>
        <v>5</v>
      </c>
      <c r="D47" s="29" t="s">
        <v>28</v>
      </c>
      <c r="E47" s="56">
        <v>0</v>
      </c>
      <c r="F47" s="9" t="s">
        <v>29</v>
      </c>
      <c r="G47" s="7">
        <f>E47*C47*12</f>
        <v>0</v>
      </c>
    </row>
    <row r="48" spans="2:7" ht="25.5" x14ac:dyDescent="0.2">
      <c r="B48" s="26"/>
      <c r="C48" s="20"/>
      <c r="D48" s="32" t="s">
        <v>50</v>
      </c>
      <c r="E48" s="4"/>
      <c r="F48" s="4"/>
      <c r="G48" s="8"/>
    </row>
    <row r="49" spans="2:7" x14ac:dyDescent="0.2">
      <c r="B49" s="29" t="s">
        <v>27</v>
      </c>
      <c r="C49" s="34">
        <f>'Aantallen (uitstaande) bestand'!D29</f>
        <v>30</v>
      </c>
      <c r="D49" s="29" t="s">
        <v>28</v>
      </c>
      <c r="E49" s="56">
        <v>0</v>
      </c>
      <c r="F49" s="9" t="s">
        <v>29</v>
      </c>
      <c r="G49" s="7">
        <f>E49*C49*12</f>
        <v>0</v>
      </c>
    </row>
    <row r="50" spans="2:7" ht="38.25" x14ac:dyDescent="0.2">
      <c r="B50" s="26"/>
      <c r="C50" s="20"/>
      <c r="D50" s="32" t="s">
        <v>51</v>
      </c>
      <c r="E50" s="4"/>
      <c r="F50" s="4"/>
      <c r="G50" s="8"/>
    </row>
    <row r="51" spans="2:7" x14ac:dyDescent="0.2">
      <c r="B51" s="29" t="s">
        <v>27</v>
      </c>
      <c r="C51" s="30">
        <f>'Aantallen (uitstaande) bestand'!D30</f>
        <v>53</v>
      </c>
      <c r="D51" s="29" t="s">
        <v>28</v>
      </c>
      <c r="E51" s="56">
        <v>0</v>
      </c>
      <c r="F51" s="9" t="s">
        <v>29</v>
      </c>
      <c r="G51" s="7">
        <f>E51*C51*12</f>
        <v>0</v>
      </c>
    </row>
    <row r="52" spans="2:7" ht="25.5" x14ac:dyDescent="0.2">
      <c r="B52" s="26"/>
      <c r="C52" s="33"/>
      <c r="D52" s="32" t="s">
        <v>52</v>
      </c>
      <c r="E52" s="4"/>
      <c r="F52" s="4"/>
      <c r="G52" s="8"/>
    </row>
    <row r="53" spans="2:7" x14ac:dyDescent="0.2">
      <c r="B53" s="29" t="s">
        <v>27</v>
      </c>
      <c r="C53" s="34">
        <f>'Aantallen (uitstaande) bestand'!D31</f>
        <v>647</v>
      </c>
      <c r="D53" s="29" t="s">
        <v>28</v>
      </c>
      <c r="E53" s="56">
        <v>0</v>
      </c>
      <c r="F53" s="9" t="s">
        <v>29</v>
      </c>
      <c r="G53" s="7">
        <f>E53*C53*12</f>
        <v>0</v>
      </c>
    </row>
    <row r="54" spans="2:7" ht="25.5" x14ac:dyDescent="0.2">
      <c r="B54" s="26"/>
      <c r="C54" s="33"/>
      <c r="D54" s="32" t="s">
        <v>53</v>
      </c>
      <c r="E54" s="4"/>
      <c r="F54" s="4"/>
      <c r="G54" s="8"/>
    </row>
    <row r="55" spans="2:7" x14ac:dyDescent="0.2">
      <c r="B55" s="29" t="s">
        <v>27</v>
      </c>
      <c r="C55" s="34">
        <f>'Aantallen (uitstaande) bestand'!D32</f>
        <v>5</v>
      </c>
      <c r="D55" s="29" t="s">
        <v>28</v>
      </c>
      <c r="E55" s="56">
        <v>0</v>
      </c>
      <c r="F55" s="9" t="s">
        <v>29</v>
      </c>
      <c r="G55" s="7">
        <f>E55*C55*12</f>
        <v>0</v>
      </c>
    </row>
    <row r="56" spans="2:7" ht="25.5" x14ac:dyDescent="0.2">
      <c r="B56" s="26"/>
      <c r="C56" s="20"/>
      <c r="D56" s="32" t="s">
        <v>54</v>
      </c>
      <c r="E56" s="4"/>
      <c r="F56" s="4"/>
      <c r="G56" s="8"/>
    </row>
    <row r="57" spans="2:7" x14ac:dyDescent="0.2">
      <c r="B57" s="29" t="s">
        <v>27</v>
      </c>
      <c r="C57" s="34">
        <f>'Aantallen (uitstaande) bestand'!D33</f>
        <v>334</v>
      </c>
      <c r="D57" s="29" t="s">
        <v>28</v>
      </c>
      <c r="E57" s="56">
        <v>0</v>
      </c>
      <c r="F57" s="9" t="s">
        <v>29</v>
      </c>
      <c r="G57" s="7">
        <f>E57*C57*12</f>
        <v>0</v>
      </c>
    </row>
    <row r="58" spans="2:7" ht="38.25" x14ac:dyDescent="0.2">
      <c r="B58" s="26"/>
      <c r="C58" s="20"/>
      <c r="D58" s="32" t="s">
        <v>55</v>
      </c>
      <c r="E58" s="4"/>
      <c r="F58" s="4"/>
      <c r="G58" s="8"/>
    </row>
    <row r="59" spans="2:7" x14ac:dyDescent="0.2">
      <c r="B59" s="29" t="s">
        <v>27</v>
      </c>
      <c r="C59" s="34">
        <f>'Aantallen (uitstaande) bestand'!D34</f>
        <v>5</v>
      </c>
      <c r="D59" s="29" t="s">
        <v>28</v>
      </c>
      <c r="E59" s="56">
        <v>0</v>
      </c>
      <c r="F59" s="9" t="s">
        <v>29</v>
      </c>
      <c r="G59" s="7">
        <f>E59*C59*12</f>
        <v>0</v>
      </c>
    </row>
    <row r="60" spans="2:7" ht="25.5" x14ac:dyDescent="0.2">
      <c r="B60" s="26"/>
      <c r="C60" s="33"/>
      <c r="D60" s="32" t="s">
        <v>56</v>
      </c>
      <c r="E60" s="4"/>
      <c r="F60" s="4"/>
      <c r="G60" s="8"/>
    </row>
    <row r="61" spans="2:7" x14ac:dyDescent="0.2">
      <c r="B61" s="29" t="s">
        <v>27</v>
      </c>
      <c r="C61" s="30">
        <f>'Aantallen (uitstaande) bestand'!D35</f>
        <v>21</v>
      </c>
      <c r="D61" s="29" t="s">
        <v>28</v>
      </c>
      <c r="E61" s="56">
        <v>0</v>
      </c>
      <c r="F61" s="9" t="s">
        <v>29</v>
      </c>
      <c r="G61" s="7">
        <f>E61*C61*12</f>
        <v>0</v>
      </c>
    </row>
    <row r="62" spans="2:7" ht="25.5" x14ac:dyDescent="0.2">
      <c r="B62" s="26"/>
      <c r="C62" s="33"/>
      <c r="D62" s="32" t="s">
        <v>57</v>
      </c>
      <c r="E62" s="4"/>
      <c r="F62" s="4"/>
      <c r="G62" s="8"/>
    </row>
    <row r="63" spans="2:7" x14ac:dyDescent="0.2">
      <c r="B63" s="29" t="s">
        <v>27</v>
      </c>
      <c r="C63" s="30">
        <f>'Aantallen (uitstaande) bestand'!D36</f>
        <v>70</v>
      </c>
      <c r="D63" s="29" t="s">
        <v>28</v>
      </c>
      <c r="E63" s="56">
        <v>0</v>
      </c>
      <c r="F63" s="9" t="s">
        <v>29</v>
      </c>
      <c r="G63" s="7">
        <f>E63*C63*12</f>
        <v>0</v>
      </c>
    </row>
    <row r="64" spans="2:7" ht="25.5" x14ac:dyDescent="0.2">
      <c r="B64" s="26"/>
      <c r="C64" s="33"/>
      <c r="D64" s="32" t="s">
        <v>58</v>
      </c>
      <c r="E64" s="4"/>
      <c r="F64" s="4"/>
      <c r="G64" s="8"/>
    </row>
    <row r="65" spans="2:7" x14ac:dyDescent="0.2">
      <c r="B65" s="29" t="s">
        <v>27</v>
      </c>
      <c r="C65" s="30">
        <f>'Aantallen (uitstaande) bestand'!D37</f>
        <v>35</v>
      </c>
      <c r="D65" s="29" t="s">
        <v>28</v>
      </c>
      <c r="E65" s="56">
        <v>0</v>
      </c>
      <c r="F65" s="9" t="s">
        <v>29</v>
      </c>
      <c r="G65" s="7">
        <f>E65*C65*12</f>
        <v>0</v>
      </c>
    </row>
    <row r="66" spans="2:7" ht="25.5" x14ac:dyDescent="0.2">
      <c r="B66" s="26"/>
      <c r="C66" s="33"/>
      <c r="D66" s="32" t="s">
        <v>59</v>
      </c>
      <c r="E66" s="4"/>
      <c r="F66" s="4"/>
      <c r="G66" s="8"/>
    </row>
    <row r="67" spans="2:7" x14ac:dyDescent="0.2">
      <c r="B67" s="29" t="s">
        <v>27</v>
      </c>
      <c r="C67" s="34">
        <f>'Aantallen (uitstaande) bestand'!D38</f>
        <v>135</v>
      </c>
      <c r="D67" s="29" t="s">
        <v>28</v>
      </c>
      <c r="E67" s="56">
        <v>0</v>
      </c>
      <c r="F67" s="7" t="s">
        <v>29</v>
      </c>
      <c r="G67" s="7">
        <f>E67*C67*12</f>
        <v>0</v>
      </c>
    </row>
    <row r="68" spans="2:7" ht="38.25" x14ac:dyDescent="0.2">
      <c r="B68" s="26"/>
      <c r="C68" s="33"/>
      <c r="D68" s="32" t="s">
        <v>60</v>
      </c>
      <c r="E68" s="4"/>
      <c r="F68" s="4"/>
      <c r="G68" s="8"/>
    </row>
    <row r="69" spans="2:7" x14ac:dyDescent="0.2">
      <c r="B69" s="29" t="s">
        <v>27</v>
      </c>
      <c r="C69" s="34">
        <f>'Aantallen (uitstaande) bestand'!D39</f>
        <v>86</v>
      </c>
      <c r="D69" s="29" t="s">
        <v>28</v>
      </c>
      <c r="E69" s="56">
        <v>0</v>
      </c>
      <c r="F69" s="7" t="s">
        <v>29</v>
      </c>
      <c r="G69" s="7">
        <f>E69*C69*12</f>
        <v>0</v>
      </c>
    </row>
    <row r="70" spans="2:7" ht="25.5" x14ac:dyDescent="0.2">
      <c r="B70" s="26"/>
      <c r="C70" s="33"/>
      <c r="D70" s="32" t="s">
        <v>61</v>
      </c>
      <c r="E70" s="4"/>
      <c r="F70" s="4"/>
      <c r="G70" s="8"/>
    </row>
    <row r="71" spans="2:7" x14ac:dyDescent="0.2">
      <c r="B71" s="29" t="s">
        <v>27</v>
      </c>
      <c r="C71" s="34">
        <f>'Aantallen (uitstaande) bestand'!D40</f>
        <v>1</v>
      </c>
      <c r="D71" s="29" t="s">
        <v>28</v>
      </c>
      <c r="E71" s="56">
        <v>0</v>
      </c>
      <c r="F71" s="7" t="s">
        <v>29</v>
      </c>
      <c r="G71" s="7">
        <f>E71*C71*12</f>
        <v>0</v>
      </c>
    </row>
    <row r="74" spans="2:7" ht="42.75" x14ac:dyDescent="0.2">
      <c r="B74" s="37" t="s">
        <v>62</v>
      </c>
      <c r="C74" s="38">
        <f>SUM(C7,C9,C11,C13,C15,C17,C19,C21,C23,C25,C27,C29,C31,C33,C35,C37,C39,C41,C43,C45,C47,C49,C51,C53,C55,C57,C59,C61,C63,C65,C67,C69,C71,)</f>
        <v>3219</v>
      </c>
      <c r="D74" s="39" t="s">
        <v>63</v>
      </c>
      <c r="E74" s="39"/>
      <c r="F74" s="39"/>
      <c r="G74" s="40">
        <f>SUM(G7,G9,G11,G13,G15,G17,G19,G21,G23,G25,G27,G29,G31,G33,G35,G37,G39,G41,G43,G45,G47,G49,G51,G53,G55,G57,G59,G61,G63,G65,G67,G69,G71)</f>
        <v>0</v>
      </c>
    </row>
    <row r="75" spans="2:7" ht="39" customHeight="1" thickBot="1" x14ac:dyDescent="0.25">
      <c r="B75" s="27"/>
      <c r="C75" s="20"/>
      <c r="D75" s="20"/>
      <c r="E75" s="41"/>
      <c r="F75" s="41"/>
      <c r="G75" s="12"/>
    </row>
    <row r="76" spans="2:7" ht="31.5" customHeight="1" thickBot="1" x14ac:dyDescent="0.25">
      <c r="B76" s="42"/>
      <c r="C76" s="43"/>
      <c r="D76" s="44"/>
      <c r="E76" s="45">
        <f>'€67,-'!G74</f>
        <v>2588076</v>
      </c>
      <c r="F76" s="44" t="s">
        <v>64</v>
      </c>
      <c r="G76" s="46"/>
    </row>
    <row r="77" spans="2:7" ht="31.5" customHeight="1" thickBot="1" x14ac:dyDescent="0.25">
      <c r="B77" s="42"/>
      <c r="C77" s="43"/>
      <c r="D77" s="47" t="s">
        <v>65</v>
      </c>
      <c r="E77" s="45">
        <f>'€85,-'!G74</f>
        <v>3283380</v>
      </c>
      <c r="F77" s="44" t="s">
        <v>66</v>
      </c>
      <c r="G77" s="46"/>
    </row>
    <row r="78" spans="2:7" x14ac:dyDescent="0.2">
      <c r="B78" s="48"/>
      <c r="C78" s="49"/>
      <c r="D78" s="49"/>
      <c r="E78" s="13"/>
      <c r="F78" s="13"/>
      <c r="G78" s="14"/>
    </row>
    <row r="79" spans="2:7" x14ac:dyDescent="0.2">
      <c r="B79" s="48"/>
      <c r="C79" s="49"/>
      <c r="D79" s="49"/>
      <c r="E79" s="13"/>
      <c r="F79" s="13"/>
      <c r="G79" s="13"/>
    </row>
    <row r="80" spans="2:7" x14ac:dyDescent="0.2">
      <c r="B80" s="48"/>
      <c r="C80" s="49"/>
      <c r="D80" s="49"/>
      <c r="E80" s="13"/>
      <c r="F80" s="13"/>
      <c r="G80" s="13"/>
    </row>
    <row r="81" spans="2:7" x14ac:dyDescent="0.2">
      <c r="B81" s="48"/>
      <c r="C81" s="49"/>
      <c r="G81" s="15"/>
    </row>
    <row r="82" spans="2:7" x14ac:dyDescent="0.2">
      <c r="B82" s="50" t="s">
        <v>67</v>
      </c>
      <c r="C82" s="51"/>
      <c r="D82" s="57"/>
      <c r="E82" s="58"/>
      <c r="F82" s="59"/>
      <c r="G82" s="49"/>
    </row>
    <row r="83" spans="2:7" x14ac:dyDescent="0.2">
      <c r="B83" s="52"/>
      <c r="C83" s="53"/>
      <c r="D83" s="60"/>
      <c r="E83" s="61"/>
      <c r="F83" s="62"/>
      <c r="G83" s="13"/>
    </row>
    <row r="84" spans="2:7" x14ac:dyDescent="0.2">
      <c r="B84" s="50" t="s">
        <v>68</v>
      </c>
      <c r="C84" s="51"/>
      <c r="D84" s="57"/>
      <c r="E84" s="58"/>
      <c r="F84" s="59"/>
      <c r="G84" s="13"/>
    </row>
    <row r="85" spans="2:7" x14ac:dyDescent="0.2">
      <c r="B85" s="52"/>
      <c r="C85" s="53"/>
      <c r="D85" s="60"/>
      <c r="E85" s="61"/>
      <c r="F85" s="62"/>
      <c r="G85" s="13"/>
    </row>
    <row r="86" spans="2:7" x14ac:dyDescent="0.2">
      <c r="B86" s="50" t="s">
        <v>69</v>
      </c>
      <c r="C86" s="51"/>
      <c r="D86" s="57"/>
      <c r="E86" s="58"/>
      <c r="F86" s="59"/>
      <c r="G86" s="13"/>
    </row>
    <row r="87" spans="2:7" x14ac:dyDescent="0.2">
      <c r="B87" s="52"/>
      <c r="C87" s="53"/>
      <c r="D87" s="60"/>
      <c r="E87" s="61"/>
      <c r="F87" s="62"/>
      <c r="G87" s="13"/>
    </row>
    <row r="88" spans="2:7" x14ac:dyDescent="0.2">
      <c r="B88" s="50" t="s">
        <v>70</v>
      </c>
      <c r="C88" s="51"/>
      <c r="D88" s="57"/>
      <c r="E88" s="58"/>
      <c r="F88" s="59"/>
      <c r="G88" s="13"/>
    </row>
    <row r="89" spans="2:7" x14ac:dyDescent="0.2">
      <c r="B89" s="52"/>
      <c r="C89" s="53"/>
      <c r="D89" s="60"/>
      <c r="E89" s="61"/>
      <c r="F89" s="62"/>
      <c r="G89" s="13"/>
    </row>
    <row r="90" spans="2:7" x14ac:dyDescent="0.2">
      <c r="B90" s="50" t="s">
        <v>71</v>
      </c>
      <c r="C90" s="51"/>
      <c r="D90" s="57"/>
      <c r="E90" s="58"/>
      <c r="F90" s="59"/>
      <c r="G90" s="13"/>
    </row>
    <row r="91" spans="2:7" x14ac:dyDescent="0.2">
      <c r="B91" s="52"/>
      <c r="C91" s="53"/>
      <c r="D91" s="60"/>
      <c r="E91" s="61"/>
      <c r="F91" s="62"/>
      <c r="G91" s="13"/>
    </row>
    <row r="92" spans="2:7" ht="15.75" customHeight="1" x14ac:dyDescent="0.2">
      <c r="B92" s="50" t="s">
        <v>72</v>
      </c>
      <c r="C92" s="51"/>
      <c r="D92" s="57"/>
      <c r="E92" s="58"/>
      <c r="F92" s="59"/>
      <c r="G92" s="13"/>
    </row>
    <row r="93" spans="2:7" x14ac:dyDescent="0.2">
      <c r="B93" s="54"/>
      <c r="C93" s="55"/>
      <c r="D93" s="63"/>
      <c r="E93" s="64"/>
      <c r="F93" s="65"/>
      <c r="G93" s="13"/>
    </row>
    <row r="94" spans="2:7" x14ac:dyDescent="0.2">
      <c r="B94" s="54"/>
      <c r="C94" s="55"/>
      <c r="D94" s="63"/>
      <c r="E94" s="64"/>
      <c r="F94" s="65"/>
      <c r="G94" s="13"/>
    </row>
    <row r="95" spans="2:7" x14ac:dyDescent="0.2">
      <c r="B95" s="52"/>
      <c r="C95" s="53"/>
      <c r="D95" s="60"/>
      <c r="E95" s="61"/>
      <c r="F95" s="62"/>
      <c r="G95" s="13"/>
    </row>
  </sheetData>
  <sheetProtection algorithmName="SHA-512" hashValue="9m/1FmvcdFbMO2ejDtwcJLbTF/TIg76EwVmXtawGzW/SrheZDW7Wyp1cByK8grypolWaC8aHlO7QpKq/vD9JoQ==" saltValue="JigBG4Emox91zAb4G5dL2A==" spinCount="100000" sheet="1" objects="1" scenarios="1"/>
  <protectedRanges>
    <protectedRange sqref="D82:F95 E27:F27 E33:F33 E31:F31 E71:F71 E69:F69 E67:F67 E29:F29" name="Bereik2"/>
    <protectedRange sqref="E13:F13 E15:F15 E17:F17 E51:F51 E57:F57 E61:F61 E63:F63 E65:F65 E19:F19 E21:F25 E55:F55 E59:F59 E45:F45 E47:F47 E49:F49 E43:F43 E35:F35 E39:F39 E41:F41 E53:F53 E37:F37 E11:F11 E9:F9 E7:F7" name="Bereik1"/>
  </protectedRanges>
  <mergeCells count="16">
    <mergeCell ref="D84:F85"/>
    <mergeCell ref="D86:F87"/>
    <mergeCell ref="D88:F89"/>
    <mergeCell ref="D90:F91"/>
    <mergeCell ref="D92:F95"/>
    <mergeCell ref="B90:C91"/>
    <mergeCell ref="B92:C95"/>
    <mergeCell ref="B84:C85"/>
    <mergeCell ref="B86:C87"/>
    <mergeCell ref="B88:C89"/>
    <mergeCell ref="B82:C83"/>
    <mergeCell ref="B2:D2"/>
    <mergeCell ref="B4:G4"/>
    <mergeCell ref="B5:C5"/>
    <mergeCell ref="D82:F83"/>
    <mergeCell ref="D74:F74"/>
  </mergeCells>
  <pageMargins left="0.7" right="0.7" top="0.75" bottom="0.75" header="0.3" footer="0.3"/>
  <pageSetup paperSize="9" scale="68" orientation="portrait" r:id="rId1"/>
  <headerFooter>
    <oddFooter>&amp;L© CBP; september 2013</oddFooter>
  </headerFooter>
  <rowBreaks count="1" manualBreakCount="1">
    <brk id="50" min="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F88B-0E54-4FF0-869A-4F368EA9B600}">
  <dimension ref="B2:G81"/>
  <sheetViews>
    <sheetView showGridLines="0" workbookViewId="0">
      <selection activeCell="D14" sqref="D14"/>
    </sheetView>
  </sheetViews>
  <sheetFormatPr defaultColWidth="8.85546875" defaultRowHeight="14.25" x14ac:dyDescent="0.2"/>
  <cols>
    <col min="1" max="1" width="8.85546875" style="18"/>
    <col min="2" max="2" width="12.85546875" style="18" customWidth="1"/>
    <col min="3" max="3" width="15.7109375" style="18" customWidth="1"/>
    <col min="4" max="4" width="59.140625" style="18" customWidth="1"/>
    <col min="5" max="5" width="18.5703125" style="18" customWidth="1"/>
    <col min="6" max="6" width="17.5703125" style="18" customWidth="1"/>
    <col min="7" max="7" width="18.28515625" style="18" customWidth="1"/>
    <col min="8" max="8" width="8.85546875" style="18"/>
    <col min="9" max="9" width="46" style="18" customWidth="1"/>
    <col min="10" max="16384" width="8.85546875" style="18"/>
  </cols>
  <sheetData>
    <row r="2" spans="2:7" ht="18" x14ac:dyDescent="0.2">
      <c r="B2" s="16" t="s">
        <v>19</v>
      </c>
      <c r="C2" s="17"/>
      <c r="D2" s="17"/>
      <c r="E2" s="1"/>
      <c r="F2" s="1"/>
      <c r="G2" s="2"/>
    </row>
    <row r="3" spans="2:7" x14ac:dyDescent="0.2">
      <c r="B3" s="19"/>
      <c r="C3" s="20"/>
      <c r="D3" s="20"/>
      <c r="E3" s="3"/>
      <c r="F3" s="3"/>
      <c r="G3" s="3"/>
    </row>
    <row r="4" spans="2:7" ht="15" customHeight="1" x14ac:dyDescent="0.2">
      <c r="B4" s="21" t="s">
        <v>73</v>
      </c>
      <c r="C4" s="22"/>
      <c r="D4" s="22"/>
      <c r="E4" s="22"/>
      <c r="F4" s="22"/>
      <c r="G4" s="23"/>
    </row>
    <row r="5" spans="2:7" ht="63.75" x14ac:dyDescent="0.2">
      <c r="B5" s="24" t="s">
        <v>21</v>
      </c>
      <c r="C5" s="24"/>
      <c r="D5" s="25" t="s">
        <v>22</v>
      </c>
      <c r="E5" s="25" t="s">
        <v>23</v>
      </c>
      <c r="F5" s="25" t="s">
        <v>24</v>
      </c>
      <c r="G5" s="25" t="s">
        <v>25</v>
      </c>
    </row>
    <row r="6" spans="2:7" ht="25.5" x14ac:dyDescent="0.2">
      <c r="B6" s="26"/>
      <c r="C6" s="27"/>
      <c r="D6" s="28" t="s">
        <v>26</v>
      </c>
      <c r="E6" s="4"/>
      <c r="F6" s="4"/>
      <c r="G6" s="5"/>
    </row>
    <row r="7" spans="2:7" x14ac:dyDescent="0.2">
      <c r="B7" s="29" t="s">
        <v>27</v>
      </c>
      <c r="C7" s="30">
        <f>'Aantallen (uitstaande) bestand'!D8</f>
        <v>334</v>
      </c>
      <c r="D7" s="29" t="s">
        <v>28</v>
      </c>
      <c r="E7" s="7">
        <v>67</v>
      </c>
      <c r="F7" s="6" t="s">
        <v>29</v>
      </c>
      <c r="G7" s="7">
        <f>E7*C7*12</f>
        <v>268536</v>
      </c>
    </row>
    <row r="8" spans="2:7" ht="38.25" x14ac:dyDescent="0.2">
      <c r="B8" s="26"/>
      <c r="C8" s="31"/>
      <c r="D8" s="32" t="s">
        <v>30</v>
      </c>
      <c r="E8" s="4"/>
      <c r="F8" s="4"/>
      <c r="G8" s="8"/>
    </row>
    <row r="9" spans="2:7" x14ac:dyDescent="0.2">
      <c r="B9" s="29" t="s">
        <v>27</v>
      </c>
      <c r="C9" s="30">
        <f>'Aantallen (uitstaande) bestand'!D9</f>
        <v>87</v>
      </c>
      <c r="D9" s="29" t="s">
        <v>28</v>
      </c>
      <c r="E9" s="7">
        <v>67</v>
      </c>
      <c r="F9" s="9" t="s">
        <v>29</v>
      </c>
      <c r="G9" s="7">
        <f>E9*C9*12</f>
        <v>69948</v>
      </c>
    </row>
    <row r="10" spans="2:7" ht="38.25" x14ac:dyDescent="0.2">
      <c r="B10" s="26"/>
      <c r="C10" s="33"/>
      <c r="D10" s="32" t="s">
        <v>31</v>
      </c>
      <c r="E10" s="4"/>
      <c r="F10" s="4"/>
      <c r="G10" s="8"/>
    </row>
    <row r="11" spans="2:7" x14ac:dyDescent="0.2">
      <c r="B11" s="29" t="s">
        <v>27</v>
      </c>
      <c r="C11" s="30">
        <f>'Aantallen (uitstaande) bestand'!D10</f>
        <v>477</v>
      </c>
      <c r="D11" s="29" t="s">
        <v>28</v>
      </c>
      <c r="E11" s="7">
        <v>67</v>
      </c>
      <c r="F11" s="9" t="s">
        <v>29</v>
      </c>
      <c r="G11" s="7">
        <f>E11*C11*12</f>
        <v>383508</v>
      </c>
    </row>
    <row r="12" spans="2:7" ht="25.5" x14ac:dyDescent="0.2">
      <c r="B12" s="26"/>
      <c r="C12" s="33"/>
      <c r="D12" s="32" t="s">
        <v>32</v>
      </c>
      <c r="E12" s="4"/>
      <c r="F12" s="4"/>
      <c r="G12" s="8"/>
    </row>
    <row r="13" spans="2:7" x14ac:dyDescent="0.2">
      <c r="B13" s="29" t="s">
        <v>27</v>
      </c>
      <c r="C13" s="30">
        <f>'Aantallen (uitstaande) bestand'!D11</f>
        <v>154</v>
      </c>
      <c r="D13" s="29" t="s">
        <v>28</v>
      </c>
      <c r="E13" s="7">
        <v>67</v>
      </c>
      <c r="F13" s="9" t="s">
        <v>29</v>
      </c>
      <c r="G13" s="7">
        <f>E13*C13*12</f>
        <v>123816</v>
      </c>
    </row>
    <row r="14" spans="2:7" ht="25.5" x14ac:dyDescent="0.2">
      <c r="B14" s="26"/>
      <c r="C14" s="33"/>
      <c r="D14" s="32" t="s">
        <v>33</v>
      </c>
      <c r="E14" s="4"/>
      <c r="F14" s="4"/>
      <c r="G14" s="8"/>
    </row>
    <row r="15" spans="2:7" x14ac:dyDescent="0.2">
      <c r="B15" s="29" t="s">
        <v>27</v>
      </c>
      <c r="C15" s="30">
        <f>'Aantallen (uitstaande) bestand'!D12</f>
        <v>53</v>
      </c>
      <c r="D15" s="29" t="s">
        <v>28</v>
      </c>
      <c r="E15" s="7">
        <v>67</v>
      </c>
      <c r="F15" s="9" t="s">
        <v>29</v>
      </c>
      <c r="G15" s="7">
        <f>E15*C15*12</f>
        <v>42612</v>
      </c>
    </row>
    <row r="16" spans="2:7" ht="25.5" x14ac:dyDescent="0.2">
      <c r="B16" s="26"/>
      <c r="C16" s="33"/>
      <c r="D16" s="32" t="s">
        <v>34</v>
      </c>
      <c r="E16" s="4"/>
      <c r="F16" s="4"/>
      <c r="G16" s="8"/>
    </row>
    <row r="17" spans="2:7" x14ac:dyDescent="0.2">
      <c r="B17" s="29" t="s">
        <v>27</v>
      </c>
      <c r="C17" s="30">
        <f>'Aantallen (uitstaande) bestand'!D13</f>
        <v>66</v>
      </c>
      <c r="D17" s="29" t="s">
        <v>28</v>
      </c>
      <c r="E17" s="7">
        <v>67</v>
      </c>
      <c r="F17" s="9" t="s">
        <v>29</v>
      </c>
      <c r="G17" s="7">
        <f>E17*C17*12</f>
        <v>53064</v>
      </c>
    </row>
    <row r="18" spans="2:7" ht="25.5" x14ac:dyDescent="0.2">
      <c r="B18" s="26"/>
      <c r="C18" s="33"/>
      <c r="D18" s="32" t="s">
        <v>35</v>
      </c>
      <c r="E18" s="4"/>
      <c r="F18" s="4"/>
      <c r="G18" s="8"/>
    </row>
    <row r="19" spans="2:7" x14ac:dyDescent="0.2">
      <c r="B19" s="29" t="s">
        <v>27</v>
      </c>
      <c r="C19" s="30">
        <f>'Aantallen (uitstaande) bestand'!D14</f>
        <v>105</v>
      </c>
      <c r="D19" s="29" t="s">
        <v>28</v>
      </c>
      <c r="E19" s="7">
        <v>67</v>
      </c>
      <c r="F19" s="9" t="s">
        <v>29</v>
      </c>
      <c r="G19" s="7">
        <f>E19*C19*12</f>
        <v>84420</v>
      </c>
    </row>
    <row r="20" spans="2:7" ht="25.5" x14ac:dyDescent="0.2">
      <c r="B20" s="26"/>
      <c r="C20" s="33"/>
      <c r="D20" s="32" t="s">
        <v>36</v>
      </c>
      <c r="E20" s="4"/>
      <c r="F20" s="4"/>
      <c r="G20" s="8"/>
    </row>
    <row r="21" spans="2:7" x14ac:dyDescent="0.2">
      <c r="B21" s="29" t="s">
        <v>27</v>
      </c>
      <c r="C21" s="30">
        <f>'Aantallen (uitstaande) bestand'!D15</f>
        <v>35</v>
      </c>
      <c r="D21" s="29" t="s">
        <v>28</v>
      </c>
      <c r="E21" s="7">
        <v>67</v>
      </c>
      <c r="F21" s="9" t="s">
        <v>29</v>
      </c>
      <c r="G21" s="7">
        <f>E21*C21*12</f>
        <v>28140</v>
      </c>
    </row>
    <row r="22" spans="2:7" ht="25.5" x14ac:dyDescent="0.2">
      <c r="B22" s="26"/>
      <c r="C22" s="20"/>
      <c r="D22" s="32" t="s">
        <v>37</v>
      </c>
      <c r="E22" s="4"/>
      <c r="F22" s="4"/>
      <c r="G22" s="8"/>
    </row>
    <row r="23" spans="2:7" x14ac:dyDescent="0.2">
      <c r="B23" s="29" t="s">
        <v>27</v>
      </c>
      <c r="C23" s="34">
        <f>'Aantallen (uitstaande) bestand'!D16</f>
        <v>20</v>
      </c>
      <c r="D23" s="29" t="s">
        <v>28</v>
      </c>
      <c r="E23" s="7">
        <v>67</v>
      </c>
      <c r="F23" s="9" t="s">
        <v>29</v>
      </c>
      <c r="G23" s="7">
        <f>E23*C23*12</f>
        <v>16080</v>
      </c>
    </row>
    <row r="24" spans="2:7" ht="25.5" x14ac:dyDescent="0.2">
      <c r="B24" s="26"/>
      <c r="C24" s="20"/>
      <c r="D24" s="32" t="s">
        <v>38</v>
      </c>
      <c r="E24" s="4"/>
      <c r="F24" s="4"/>
      <c r="G24" s="8"/>
    </row>
    <row r="25" spans="2:7" x14ac:dyDescent="0.2">
      <c r="B25" s="29" t="s">
        <v>27</v>
      </c>
      <c r="C25" s="34">
        <f>'Aantallen (uitstaande) bestand'!D17</f>
        <v>44</v>
      </c>
      <c r="D25" s="29" t="s">
        <v>28</v>
      </c>
      <c r="E25" s="7">
        <v>67</v>
      </c>
      <c r="F25" s="9" t="s">
        <v>29</v>
      </c>
      <c r="G25" s="7">
        <f>E25*C25*12</f>
        <v>35376</v>
      </c>
    </row>
    <row r="26" spans="2:7" ht="25.5" x14ac:dyDescent="0.2">
      <c r="B26" s="26"/>
      <c r="C26" s="20"/>
      <c r="D26" s="32" t="s">
        <v>39</v>
      </c>
      <c r="E26" s="4"/>
      <c r="F26" s="4"/>
      <c r="G26" s="8"/>
    </row>
    <row r="27" spans="2:7" x14ac:dyDescent="0.2">
      <c r="B27" s="35" t="s">
        <v>27</v>
      </c>
      <c r="C27" s="30">
        <f>'Aantallen (uitstaande) bestand'!D18</f>
        <v>28</v>
      </c>
      <c r="D27" s="35" t="s">
        <v>28</v>
      </c>
      <c r="E27" s="7">
        <v>67</v>
      </c>
      <c r="F27" s="7" t="s">
        <v>29</v>
      </c>
      <c r="G27" s="7">
        <f>E27*C27*12</f>
        <v>22512</v>
      </c>
    </row>
    <row r="28" spans="2:7" ht="25.5" x14ac:dyDescent="0.2">
      <c r="B28" s="26"/>
      <c r="C28" s="20"/>
      <c r="D28" s="32" t="s">
        <v>40</v>
      </c>
      <c r="E28" s="4"/>
      <c r="F28" s="4"/>
      <c r="G28" s="10"/>
    </row>
    <row r="29" spans="2:7" x14ac:dyDescent="0.2">
      <c r="B29" s="29" t="s">
        <v>27</v>
      </c>
      <c r="C29" s="34">
        <f>'Aantallen (uitstaande) bestand'!D19</f>
        <v>16</v>
      </c>
      <c r="D29" s="29" t="s">
        <v>28</v>
      </c>
      <c r="E29" s="7">
        <v>67</v>
      </c>
      <c r="F29" s="11" t="s">
        <v>29</v>
      </c>
      <c r="G29" s="11">
        <f>E29*C29*12</f>
        <v>12864</v>
      </c>
    </row>
    <row r="30" spans="2:7" ht="25.5" x14ac:dyDescent="0.2">
      <c r="B30" s="26"/>
      <c r="C30" s="20"/>
      <c r="D30" s="32" t="s">
        <v>41</v>
      </c>
      <c r="E30" s="4"/>
      <c r="F30" s="4"/>
      <c r="G30" s="8"/>
    </row>
    <row r="31" spans="2:7" x14ac:dyDescent="0.2">
      <c r="B31" s="29" t="s">
        <v>27</v>
      </c>
      <c r="C31" s="34">
        <f>'Aantallen (uitstaande) bestand'!D20</f>
        <v>26</v>
      </c>
      <c r="D31" s="29" t="s">
        <v>28</v>
      </c>
      <c r="E31" s="7">
        <v>67</v>
      </c>
      <c r="F31" s="9" t="s">
        <v>29</v>
      </c>
      <c r="G31" s="7">
        <f>E31*C31*12</f>
        <v>20904</v>
      </c>
    </row>
    <row r="32" spans="2:7" ht="25.5" x14ac:dyDescent="0.2">
      <c r="B32" s="26"/>
      <c r="C32" s="20"/>
      <c r="D32" s="32" t="s">
        <v>42</v>
      </c>
      <c r="E32" s="4"/>
      <c r="F32" s="4"/>
      <c r="G32" s="8"/>
    </row>
    <row r="33" spans="2:7" x14ac:dyDescent="0.2">
      <c r="B33" s="29" t="s">
        <v>27</v>
      </c>
      <c r="C33" s="34">
        <f>'Aantallen (uitstaande) bestand'!D21</f>
        <v>86</v>
      </c>
      <c r="D33" s="29" t="s">
        <v>28</v>
      </c>
      <c r="E33" s="7">
        <v>67</v>
      </c>
      <c r="F33" s="9" t="s">
        <v>29</v>
      </c>
      <c r="G33" s="7">
        <f>E33*C33*12</f>
        <v>69144</v>
      </c>
    </row>
    <row r="34" spans="2:7" ht="40.9" customHeight="1" x14ac:dyDescent="0.2">
      <c r="B34" s="26"/>
      <c r="C34" s="20"/>
      <c r="D34" s="32" t="s">
        <v>43</v>
      </c>
      <c r="E34" s="4"/>
      <c r="F34" s="4"/>
      <c r="G34" s="8"/>
    </row>
    <row r="35" spans="2:7" x14ac:dyDescent="0.2">
      <c r="B35" s="29" t="s">
        <v>27</v>
      </c>
      <c r="C35" s="34">
        <f>'Aantallen (uitstaande) bestand'!D22</f>
        <v>5</v>
      </c>
      <c r="D35" s="29" t="s">
        <v>28</v>
      </c>
      <c r="E35" s="7">
        <v>67</v>
      </c>
      <c r="F35" s="9" t="s">
        <v>29</v>
      </c>
      <c r="G35" s="7">
        <f>E35*C35*12</f>
        <v>4020</v>
      </c>
    </row>
    <row r="36" spans="2:7" ht="25.5" x14ac:dyDescent="0.2">
      <c r="B36" s="26"/>
      <c r="C36" s="20"/>
      <c r="D36" s="32" t="s">
        <v>44</v>
      </c>
      <c r="E36" s="4"/>
      <c r="F36" s="4"/>
      <c r="G36" s="8"/>
    </row>
    <row r="37" spans="2:7" x14ac:dyDescent="0.2">
      <c r="B37" s="29" t="s">
        <v>27</v>
      </c>
      <c r="C37" s="36">
        <f>'Aantallen (uitstaande) bestand'!D23</f>
        <v>46</v>
      </c>
      <c r="D37" s="29" t="s">
        <v>28</v>
      </c>
      <c r="E37" s="7">
        <v>67</v>
      </c>
      <c r="F37" s="9" t="s">
        <v>29</v>
      </c>
      <c r="G37" s="7">
        <f>E37*C37*12</f>
        <v>36984</v>
      </c>
    </row>
    <row r="38" spans="2:7" ht="38.25" x14ac:dyDescent="0.2">
      <c r="B38" s="26"/>
      <c r="C38" s="20"/>
      <c r="D38" s="32" t="s">
        <v>45</v>
      </c>
      <c r="E38" s="4"/>
      <c r="F38" s="4"/>
      <c r="G38" s="8"/>
    </row>
    <row r="39" spans="2:7" x14ac:dyDescent="0.2">
      <c r="B39" s="29" t="s">
        <v>27</v>
      </c>
      <c r="C39" s="36">
        <f>'Aantallen (uitstaande) bestand'!D24</f>
        <v>5</v>
      </c>
      <c r="D39" s="29" t="s">
        <v>28</v>
      </c>
      <c r="E39" s="7">
        <v>67</v>
      </c>
      <c r="F39" s="9" t="s">
        <v>29</v>
      </c>
      <c r="G39" s="7">
        <f>E39*C39*12</f>
        <v>4020</v>
      </c>
    </row>
    <row r="40" spans="2:7" ht="38.25" x14ac:dyDescent="0.2">
      <c r="B40" s="26"/>
      <c r="C40" s="20"/>
      <c r="D40" s="32" t="s">
        <v>46</v>
      </c>
      <c r="E40" s="4"/>
      <c r="F40" s="4"/>
      <c r="G40" s="8"/>
    </row>
    <row r="41" spans="2:7" x14ac:dyDescent="0.2">
      <c r="B41" s="29" t="s">
        <v>27</v>
      </c>
      <c r="C41" s="36">
        <f>'Aantallen (uitstaande) bestand'!D25</f>
        <v>121</v>
      </c>
      <c r="D41" s="29" t="s">
        <v>28</v>
      </c>
      <c r="E41" s="7">
        <v>67</v>
      </c>
      <c r="F41" s="9" t="s">
        <v>29</v>
      </c>
      <c r="G41" s="7">
        <f>E41*C41*12</f>
        <v>97284</v>
      </c>
    </row>
    <row r="42" spans="2:7" ht="38.25" x14ac:dyDescent="0.2">
      <c r="B42" s="26"/>
      <c r="C42" s="20"/>
      <c r="D42" s="32" t="s">
        <v>47</v>
      </c>
      <c r="E42" s="4"/>
      <c r="F42" s="4"/>
      <c r="G42" s="8"/>
    </row>
    <row r="43" spans="2:7" x14ac:dyDescent="0.2">
      <c r="B43" s="29" t="s">
        <v>27</v>
      </c>
      <c r="C43" s="34">
        <f>'Aantallen (uitstaande) bestand'!D26</f>
        <v>5</v>
      </c>
      <c r="D43" s="29" t="s">
        <v>28</v>
      </c>
      <c r="E43" s="7">
        <v>67</v>
      </c>
      <c r="F43" s="9" t="s">
        <v>29</v>
      </c>
      <c r="G43" s="7">
        <f>E43*C43*12</f>
        <v>4020</v>
      </c>
    </row>
    <row r="44" spans="2:7" ht="38.25" x14ac:dyDescent="0.2">
      <c r="B44" s="26"/>
      <c r="C44" s="20"/>
      <c r="D44" s="32" t="s">
        <v>48</v>
      </c>
      <c r="E44" s="4"/>
      <c r="F44" s="4"/>
      <c r="G44" s="8"/>
    </row>
    <row r="45" spans="2:7" x14ac:dyDescent="0.2">
      <c r="B45" s="29" t="s">
        <v>27</v>
      </c>
      <c r="C45" s="36">
        <f>'Aantallen (uitstaande) bestand'!D27</f>
        <v>79</v>
      </c>
      <c r="D45" s="29" t="s">
        <v>28</v>
      </c>
      <c r="E45" s="7">
        <v>67</v>
      </c>
      <c r="F45" s="9" t="s">
        <v>29</v>
      </c>
      <c r="G45" s="7">
        <f>E45*C45*12</f>
        <v>63516</v>
      </c>
    </row>
    <row r="46" spans="2:7" ht="38.25" x14ac:dyDescent="0.2">
      <c r="B46" s="26"/>
      <c r="C46" s="20"/>
      <c r="D46" s="32" t="s">
        <v>49</v>
      </c>
      <c r="E46" s="4"/>
      <c r="F46" s="4"/>
      <c r="G46" s="8"/>
    </row>
    <row r="47" spans="2:7" x14ac:dyDescent="0.2">
      <c r="B47" s="29" t="s">
        <v>27</v>
      </c>
      <c r="C47" s="34">
        <f>'Aantallen (uitstaande) bestand'!D28</f>
        <v>5</v>
      </c>
      <c r="D47" s="29" t="s">
        <v>28</v>
      </c>
      <c r="E47" s="7">
        <v>67</v>
      </c>
      <c r="F47" s="9" t="s">
        <v>29</v>
      </c>
      <c r="G47" s="7">
        <f>E47*C47*12</f>
        <v>4020</v>
      </c>
    </row>
    <row r="48" spans="2:7" ht="25.5" x14ac:dyDescent="0.2">
      <c r="B48" s="26"/>
      <c r="C48" s="20"/>
      <c r="D48" s="32" t="s">
        <v>50</v>
      </c>
      <c r="E48" s="4"/>
      <c r="F48" s="4"/>
      <c r="G48" s="8"/>
    </row>
    <row r="49" spans="2:7" x14ac:dyDescent="0.2">
      <c r="B49" s="29" t="s">
        <v>27</v>
      </c>
      <c r="C49" s="34">
        <f>'Aantallen (uitstaande) bestand'!D29</f>
        <v>30</v>
      </c>
      <c r="D49" s="29" t="s">
        <v>28</v>
      </c>
      <c r="E49" s="7">
        <v>67</v>
      </c>
      <c r="F49" s="9" t="s">
        <v>29</v>
      </c>
      <c r="G49" s="7">
        <f>E49*C49*12</f>
        <v>24120</v>
      </c>
    </row>
    <row r="50" spans="2:7" ht="38.25" x14ac:dyDescent="0.2">
      <c r="B50" s="26"/>
      <c r="C50" s="20"/>
      <c r="D50" s="32" t="s">
        <v>51</v>
      </c>
      <c r="E50" s="4"/>
      <c r="F50" s="4"/>
      <c r="G50" s="8"/>
    </row>
    <row r="51" spans="2:7" x14ac:dyDescent="0.2">
      <c r="B51" s="29" t="s">
        <v>27</v>
      </c>
      <c r="C51" s="30">
        <f>'Aantallen (uitstaande) bestand'!D30</f>
        <v>53</v>
      </c>
      <c r="D51" s="29" t="s">
        <v>28</v>
      </c>
      <c r="E51" s="7">
        <v>67</v>
      </c>
      <c r="F51" s="9" t="s">
        <v>29</v>
      </c>
      <c r="G51" s="7">
        <f>E51*C51*12</f>
        <v>42612</v>
      </c>
    </row>
    <row r="52" spans="2:7" ht="25.5" x14ac:dyDescent="0.2">
      <c r="B52" s="26"/>
      <c r="C52" s="33"/>
      <c r="D52" s="32" t="s">
        <v>52</v>
      </c>
      <c r="E52" s="4"/>
      <c r="F52" s="4"/>
      <c r="G52" s="8"/>
    </row>
    <row r="53" spans="2:7" x14ac:dyDescent="0.2">
      <c r="B53" s="29" t="s">
        <v>27</v>
      </c>
      <c r="C53" s="34">
        <f>'Aantallen (uitstaande) bestand'!D31</f>
        <v>647</v>
      </c>
      <c r="D53" s="29" t="s">
        <v>28</v>
      </c>
      <c r="E53" s="7">
        <v>67</v>
      </c>
      <c r="F53" s="9" t="s">
        <v>29</v>
      </c>
      <c r="G53" s="7">
        <f>E53*C53*12</f>
        <v>520188</v>
      </c>
    </row>
    <row r="54" spans="2:7" ht="25.5" x14ac:dyDescent="0.2">
      <c r="B54" s="26"/>
      <c r="C54" s="33"/>
      <c r="D54" s="32" t="s">
        <v>53</v>
      </c>
      <c r="E54" s="4"/>
      <c r="F54" s="4"/>
      <c r="G54" s="8"/>
    </row>
    <row r="55" spans="2:7" x14ac:dyDescent="0.2">
      <c r="B55" s="29" t="s">
        <v>27</v>
      </c>
      <c r="C55" s="34">
        <f>'Aantallen (uitstaande) bestand'!D32</f>
        <v>5</v>
      </c>
      <c r="D55" s="29" t="s">
        <v>28</v>
      </c>
      <c r="E55" s="7">
        <v>67</v>
      </c>
      <c r="F55" s="9" t="s">
        <v>29</v>
      </c>
      <c r="G55" s="7">
        <f>E55*C55*12</f>
        <v>4020</v>
      </c>
    </row>
    <row r="56" spans="2:7" ht="25.5" x14ac:dyDescent="0.2">
      <c r="B56" s="26"/>
      <c r="C56" s="20"/>
      <c r="D56" s="32" t="s">
        <v>54</v>
      </c>
      <c r="E56" s="4"/>
      <c r="F56" s="4"/>
      <c r="G56" s="8"/>
    </row>
    <row r="57" spans="2:7" x14ac:dyDescent="0.2">
      <c r="B57" s="29" t="s">
        <v>27</v>
      </c>
      <c r="C57" s="34">
        <f>'Aantallen (uitstaande) bestand'!D33</f>
        <v>334</v>
      </c>
      <c r="D57" s="29" t="s">
        <v>28</v>
      </c>
      <c r="E57" s="7">
        <v>67</v>
      </c>
      <c r="F57" s="7" t="s">
        <v>29</v>
      </c>
      <c r="G57" s="7">
        <f>E57*C57*12</f>
        <v>268536</v>
      </c>
    </row>
    <row r="58" spans="2:7" ht="38.25" x14ac:dyDescent="0.2">
      <c r="B58" s="26"/>
      <c r="C58" s="20"/>
      <c r="D58" s="32" t="s">
        <v>55</v>
      </c>
      <c r="E58" s="4"/>
      <c r="F58" s="4"/>
      <c r="G58" s="8"/>
    </row>
    <row r="59" spans="2:7" x14ac:dyDescent="0.2">
      <c r="B59" s="29" t="s">
        <v>27</v>
      </c>
      <c r="C59" s="34">
        <f>'Aantallen (uitstaande) bestand'!D34</f>
        <v>5</v>
      </c>
      <c r="D59" s="29" t="s">
        <v>28</v>
      </c>
      <c r="E59" s="7">
        <v>67</v>
      </c>
      <c r="F59" s="7" t="s">
        <v>29</v>
      </c>
      <c r="G59" s="7">
        <f>E59*C59*12</f>
        <v>4020</v>
      </c>
    </row>
    <row r="60" spans="2:7" ht="25.5" x14ac:dyDescent="0.2">
      <c r="B60" s="26"/>
      <c r="C60" s="33"/>
      <c r="D60" s="32" t="s">
        <v>56</v>
      </c>
      <c r="E60" s="4"/>
      <c r="F60" s="4"/>
      <c r="G60" s="8"/>
    </row>
    <row r="61" spans="2:7" x14ac:dyDescent="0.2">
      <c r="B61" s="29" t="s">
        <v>27</v>
      </c>
      <c r="C61" s="30">
        <f>'Aantallen (uitstaande) bestand'!D35</f>
        <v>21</v>
      </c>
      <c r="D61" s="29" t="s">
        <v>28</v>
      </c>
      <c r="E61" s="7">
        <v>67</v>
      </c>
      <c r="F61" s="7" t="s">
        <v>29</v>
      </c>
      <c r="G61" s="7">
        <f>E61*C61*12</f>
        <v>16884</v>
      </c>
    </row>
    <row r="62" spans="2:7" ht="25.5" x14ac:dyDescent="0.2">
      <c r="B62" s="26"/>
      <c r="C62" s="33"/>
      <c r="D62" s="32" t="s">
        <v>57</v>
      </c>
      <c r="E62" s="4"/>
      <c r="F62" s="4"/>
      <c r="G62" s="8"/>
    </row>
    <row r="63" spans="2:7" x14ac:dyDescent="0.2">
      <c r="B63" s="29" t="s">
        <v>27</v>
      </c>
      <c r="C63" s="30">
        <f>'Aantallen (uitstaande) bestand'!D36</f>
        <v>70</v>
      </c>
      <c r="D63" s="29" t="s">
        <v>28</v>
      </c>
      <c r="E63" s="7">
        <v>67</v>
      </c>
      <c r="F63" s="7" t="s">
        <v>29</v>
      </c>
      <c r="G63" s="7">
        <f>E63*C63*12</f>
        <v>56280</v>
      </c>
    </row>
    <row r="64" spans="2:7" ht="25.5" x14ac:dyDescent="0.2">
      <c r="B64" s="26"/>
      <c r="C64" s="33"/>
      <c r="D64" s="32" t="s">
        <v>58</v>
      </c>
      <c r="E64" s="4"/>
      <c r="F64" s="4"/>
      <c r="G64" s="8"/>
    </row>
    <row r="65" spans="2:7" x14ac:dyDescent="0.2">
      <c r="B65" s="29" t="s">
        <v>27</v>
      </c>
      <c r="C65" s="30">
        <f>'Aantallen (uitstaande) bestand'!D37</f>
        <v>35</v>
      </c>
      <c r="D65" s="29" t="s">
        <v>28</v>
      </c>
      <c r="E65" s="7">
        <v>67</v>
      </c>
      <c r="F65" s="7" t="s">
        <v>29</v>
      </c>
      <c r="G65" s="7">
        <f>E65*C65*12</f>
        <v>28140</v>
      </c>
    </row>
    <row r="66" spans="2:7" ht="25.5" x14ac:dyDescent="0.2">
      <c r="B66" s="26"/>
      <c r="C66" s="33"/>
      <c r="D66" s="32" t="s">
        <v>59</v>
      </c>
      <c r="E66" s="4"/>
      <c r="F66" s="4"/>
      <c r="G66" s="8"/>
    </row>
    <row r="67" spans="2:7" x14ac:dyDescent="0.2">
      <c r="B67" s="29" t="s">
        <v>27</v>
      </c>
      <c r="C67" s="34">
        <f>'Aantallen (uitstaande) bestand'!D38</f>
        <v>135</v>
      </c>
      <c r="D67" s="29" t="s">
        <v>28</v>
      </c>
      <c r="E67" s="7">
        <v>67</v>
      </c>
      <c r="F67" s="7" t="s">
        <v>29</v>
      </c>
      <c r="G67" s="7">
        <f>E67*C67*12</f>
        <v>108540</v>
      </c>
    </row>
    <row r="68" spans="2:7" ht="38.25" x14ac:dyDescent="0.2">
      <c r="B68" s="26"/>
      <c r="C68" s="33"/>
      <c r="D68" s="32" t="s">
        <v>60</v>
      </c>
      <c r="E68" s="4"/>
      <c r="F68" s="4"/>
      <c r="G68" s="8"/>
    </row>
    <row r="69" spans="2:7" x14ac:dyDescent="0.2">
      <c r="B69" s="29" t="s">
        <v>27</v>
      </c>
      <c r="C69" s="34">
        <f>'Aantallen (uitstaande) bestand'!D39</f>
        <v>86</v>
      </c>
      <c r="D69" s="29" t="s">
        <v>28</v>
      </c>
      <c r="E69" s="7">
        <v>67</v>
      </c>
      <c r="F69" s="7" t="s">
        <v>29</v>
      </c>
      <c r="G69" s="7">
        <f>E69*C69*12</f>
        <v>69144</v>
      </c>
    </row>
    <row r="70" spans="2:7" ht="25.5" x14ac:dyDescent="0.2">
      <c r="B70" s="26"/>
      <c r="C70" s="33"/>
      <c r="D70" s="32" t="s">
        <v>61</v>
      </c>
      <c r="E70" s="4"/>
      <c r="F70" s="4"/>
      <c r="G70" s="8"/>
    </row>
    <row r="71" spans="2:7" x14ac:dyDescent="0.2">
      <c r="B71" s="29" t="s">
        <v>27</v>
      </c>
      <c r="C71" s="34">
        <f>'Aantallen (uitstaande) bestand'!D40</f>
        <v>1</v>
      </c>
      <c r="D71" s="29" t="s">
        <v>28</v>
      </c>
      <c r="E71" s="7">
        <v>67</v>
      </c>
      <c r="F71" s="7" t="s">
        <v>29</v>
      </c>
      <c r="G71" s="7">
        <f>E71*C71*12</f>
        <v>804</v>
      </c>
    </row>
    <row r="74" spans="2:7" ht="42.75" x14ac:dyDescent="0.2">
      <c r="B74" s="37" t="s">
        <v>62</v>
      </c>
      <c r="C74" s="38">
        <f>SUM(C7,C9,C11,C13,C15,C17,C19,C21,C23,C25,C27,C29,C31,C33,C35,C37,C39,C41,C43,C45,C47,C49,C51,C53,C55,C57,C59,C61,C63,C65,C67,C69,C71,)</f>
        <v>3219</v>
      </c>
      <c r="D74" s="39" t="s">
        <v>74</v>
      </c>
      <c r="E74" s="39"/>
      <c r="F74" s="39"/>
      <c r="G74" s="40">
        <f>SUM(G7,G9,G11,G13,G15,G17,G19,G21,G23,G25,G27,G29,G31,G33,G35,G37,G39,G41,G43,G45,G47,G49,G51,G53,G55,G57,G59,G61,G63,G65,G67,G69,G71)</f>
        <v>2588076</v>
      </c>
    </row>
    <row r="75" spans="2:7" x14ac:dyDescent="0.2">
      <c r="C75" s="20"/>
    </row>
    <row r="76" spans="2:7" ht="18" x14ac:dyDescent="0.2">
      <c r="C76" s="97"/>
      <c r="G76" s="98"/>
    </row>
    <row r="77" spans="2:7" ht="18" x14ac:dyDescent="0.2">
      <c r="C77" s="97"/>
    </row>
    <row r="78" spans="2:7" x14ac:dyDescent="0.2">
      <c r="C78" s="49"/>
    </row>
    <row r="79" spans="2:7" x14ac:dyDescent="0.2">
      <c r="C79" s="49"/>
    </row>
    <row r="80" spans="2:7" x14ac:dyDescent="0.2">
      <c r="C80" s="49"/>
    </row>
    <row r="81" spans="3:3" x14ac:dyDescent="0.2">
      <c r="C81" s="49"/>
    </row>
  </sheetData>
  <sheetProtection algorithmName="SHA-512" hashValue="De9ajFcvn9+curWPH9I56POao4UjvsEFrcl7NzqL6OIZ9rUZSmdpCWEZXgUKP55zw0f22SDGLRRt/koHXruSug==" saltValue="fBOkcRh7io3Sx/+LSyCFZg==" spinCount="100000" sheet="1" objects="1" scenarios="1"/>
  <protectedRanges>
    <protectedRange sqref="E9 E7 E11 E13 E15 E17 E19 E21 E23 E25 E27:F27 E29 E31:F31 E33 E35 E37 E39 E41 E43 E45 E47 E49 E51 E53 E55 E57:F57 E59:F59 E61:F61 E63:F63 E65:F65 E67:F67 E69:F69 E71:F71" name="Bereik2_1"/>
    <protectedRange sqref="F7 F9 F13 F15 F17 F43 F49 F51 F11 F53 F55 F19 E22:F22 F45 F47 F33 F35 F37 E40:F40 F41 F39 F25 E24:F24 F23 F21" name="Bereik1_1"/>
    <protectedRange sqref="F29" name="Bereik2"/>
  </protectedRanges>
  <mergeCells count="4">
    <mergeCell ref="B2:D2"/>
    <mergeCell ref="B4:G4"/>
    <mergeCell ref="B5:C5"/>
    <mergeCell ref="D74:F7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EF7A-8260-42C7-8356-62B39BB0B265}">
  <dimension ref="B2:G81"/>
  <sheetViews>
    <sheetView showGridLines="0" workbookViewId="0">
      <selection activeCell="D14" sqref="D14"/>
    </sheetView>
  </sheetViews>
  <sheetFormatPr defaultColWidth="8.85546875" defaultRowHeight="14.25" x14ac:dyDescent="0.2"/>
  <cols>
    <col min="1" max="1" width="8.85546875" style="18"/>
    <col min="2" max="2" width="12.85546875" style="18" customWidth="1"/>
    <col min="3" max="3" width="15.7109375" style="18" customWidth="1"/>
    <col min="4" max="4" width="59.140625" style="18" customWidth="1"/>
    <col min="5" max="5" width="18.5703125" style="18" customWidth="1"/>
    <col min="6" max="6" width="17.5703125" style="18" customWidth="1"/>
    <col min="7" max="7" width="18.28515625" style="18" customWidth="1"/>
    <col min="8" max="8" width="8.85546875" style="18"/>
    <col min="9" max="9" width="46" style="18" customWidth="1"/>
    <col min="10" max="16384" width="8.85546875" style="18"/>
  </cols>
  <sheetData>
    <row r="2" spans="2:7" s="18" customFormat="1" ht="18" x14ac:dyDescent="0.2">
      <c r="B2" s="16" t="s">
        <v>19</v>
      </c>
      <c r="C2" s="17"/>
      <c r="D2" s="17"/>
      <c r="E2" s="1"/>
      <c r="F2" s="1"/>
      <c r="G2" s="2"/>
    </row>
    <row r="3" spans="2:7" s="18" customFormat="1" x14ac:dyDescent="0.2">
      <c r="B3" s="19"/>
      <c r="C3" s="20"/>
      <c r="D3" s="20"/>
      <c r="E3" s="3"/>
      <c r="F3" s="3"/>
      <c r="G3" s="3"/>
    </row>
    <row r="4" spans="2:7" s="18" customFormat="1" ht="15" customHeight="1" x14ac:dyDescent="0.2">
      <c r="B4" s="21" t="s">
        <v>73</v>
      </c>
      <c r="C4" s="22"/>
      <c r="D4" s="22"/>
      <c r="E4" s="22"/>
      <c r="F4" s="22"/>
      <c r="G4" s="23"/>
    </row>
    <row r="5" spans="2:7" s="18" customFormat="1" ht="63.75" x14ac:dyDescent="0.2">
      <c r="B5" s="24" t="s">
        <v>21</v>
      </c>
      <c r="C5" s="24"/>
      <c r="D5" s="25" t="s">
        <v>22</v>
      </c>
      <c r="E5" s="25" t="s">
        <v>23</v>
      </c>
      <c r="F5" s="25" t="s">
        <v>24</v>
      </c>
      <c r="G5" s="25" t="s">
        <v>25</v>
      </c>
    </row>
    <row r="6" spans="2:7" s="18" customFormat="1" ht="25.5" x14ac:dyDescent="0.2">
      <c r="B6" s="26"/>
      <c r="C6" s="27"/>
      <c r="D6" s="28" t="s">
        <v>26</v>
      </c>
      <c r="E6" s="4"/>
      <c r="F6" s="4"/>
      <c r="G6" s="5"/>
    </row>
    <row r="7" spans="2:7" s="18" customFormat="1" x14ac:dyDescent="0.2">
      <c r="B7" s="29" t="s">
        <v>27</v>
      </c>
      <c r="C7" s="30">
        <f>'Aantallen (uitstaande) bestand'!D8</f>
        <v>334</v>
      </c>
      <c r="D7" s="29" t="s">
        <v>28</v>
      </c>
      <c r="E7" s="7">
        <v>85</v>
      </c>
      <c r="F7" s="6" t="s">
        <v>29</v>
      </c>
      <c r="G7" s="7">
        <f>E7*C7*12</f>
        <v>340680</v>
      </c>
    </row>
    <row r="8" spans="2:7" s="18" customFormat="1" ht="38.25" x14ac:dyDescent="0.2">
      <c r="B8" s="26"/>
      <c r="C8" s="31"/>
      <c r="D8" s="32" t="s">
        <v>30</v>
      </c>
      <c r="E8" s="4"/>
      <c r="F8" s="4"/>
      <c r="G8" s="8"/>
    </row>
    <row r="9" spans="2:7" s="18" customFormat="1" x14ac:dyDescent="0.2">
      <c r="B9" s="29" t="s">
        <v>27</v>
      </c>
      <c r="C9" s="30">
        <f>'Aantallen (uitstaande) bestand'!D9</f>
        <v>87</v>
      </c>
      <c r="D9" s="29" t="s">
        <v>28</v>
      </c>
      <c r="E9" s="7">
        <v>85</v>
      </c>
      <c r="F9" s="9" t="s">
        <v>29</v>
      </c>
      <c r="G9" s="7">
        <f>E9*C9*12</f>
        <v>88740</v>
      </c>
    </row>
    <row r="10" spans="2:7" s="18" customFormat="1" ht="38.25" x14ac:dyDescent="0.2">
      <c r="B10" s="26"/>
      <c r="C10" s="33"/>
      <c r="D10" s="32" t="s">
        <v>31</v>
      </c>
      <c r="E10" s="4"/>
      <c r="F10" s="4"/>
      <c r="G10" s="8"/>
    </row>
    <row r="11" spans="2:7" s="18" customFormat="1" x14ac:dyDescent="0.2">
      <c r="B11" s="29" t="s">
        <v>27</v>
      </c>
      <c r="C11" s="30">
        <f>'Aantallen (uitstaande) bestand'!D10</f>
        <v>477</v>
      </c>
      <c r="D11" s="29" t="s">
        <v>28</v>
      </c>
      <c r="E11" s="7">
        <v>85</v>
      </c>
      <c r="F11" s="9" t="s">
        <v>29</v>
      </c>
      <c r="G11" s="7">
        <f>E11*C11*12</f>
        <v>486540</v>
      </c>
    </row>
    <row r="12" spans="2:7" s="18" customFormat="1" ht="25.5" x14ac:dyDescent="0.2">
      <c r="B12" s="26"/>
      <c r="C12" s="33"/>
      <c r="D12" s="32" t="s">
        <v>32</v>
      </c>
      <c r="E12" s="4"/>
      <c r="F12" s="4"/>
      <c r="G12" s="8"/>
    </row>
    <row r="13" spans="2:7" s="18" customFormat="1" x14ac:dyDescent="0.2">
      <c r="B13" s="29" t="s">
        <v>27</v>
      </c>
      <c r="C13" s="30">
        <f>'Aantallen (uitstaande) bestand'!D11</f>
        <v>154</v>
      </c>
      <c r="D13" s="29" t="s">
        <v>28</v>
      </c>
      <c r="E13" s="7">
        <v>85</v>
      </c>
      <c r="F13" s="9" t="s">
        <v>29</v>
      </c>
      <c r="G13" s="7">
        <f>E13*C13*12</f>
        <v>157080</v>
      </c>
    </row>
    <row r="14" spans="2:7" s="18" customFormat="1" ht="25.5" x14ac:dyDescent="0.2">
      <c r="B14" s="26"/>
      <c r="C14" s="33"/>
      <c r="D14" s="32" t="s">
        <v>33</v>
      </c>
      <c r="E14" s="4"/>
      <c r="F14" s="4"/>
      <c r="G14" s="8"/>
    </row>
    <row r="15" spans="2:7" s="18" customFormat="1" x14ac:dyDescent="0.2">
      <c r="B15" s="29" t="s">
        <v>27</v>
      </c>
      <c r="C15" s="30">
        <f>'Aantallen (uitstaande) bestand'!D12</f>
        <v>53</v>
      </c>
      <c r="D15" s="29" t="s">
        <v>28</v>
      </c>
      <c r="E15" s="7">
        <v>85</v>
      </c>
      <c r="F15" s="9" t="s">
        <v>29</v>
      </c>
      <c r="G15" s="7">
        <f>E15*C15*12</f>
        <v>54060</v>
      </c>
    </row>
    <row r="16" spans="2:7" s="18" customFormat="1" ht="25.5" x14ac:dyDescent="0.2">
      <c r="B16" s="26"/>
      <c r="C16" s="33"/>
      <c r="D16" s="32" t="s">
        <v>34</v>
      </c>
      <c r="E16" s="4"/>
      <c r="F16" s="4"/>
      <c r="G16" s="8"/>
    </row>
    <row r="17" spans="2:7" s="18" customFormat="1" x14ac:dyDescent="0.2">
      <c r="B17" s="29" t="s">
        <v>27</v>
      </c>
      <c r="C17" s="30">
        <f>'Aantallen (uitstaande) bestand'!D13</f>
        <v>66</v>
      </c>
      <c r="D17" s="29" t="s">
        <v>28</v>
      </c>
      <c r="E17" s="7">
        <v>85</v>
      </c>
      <c r="F17" s="9" t="s">
        <v>29</v>
      </c>
      <c r="G17" s="7">
        <f>E17*C17*12</f>
        <v>67320</v>
      </c>
    </row>
    <row r="18" spans="2:7" s="18" customFormat="1" ht="25.5" x14ac:dyDescent="0.2">
      <c r="B18" s="26"/>
      <c r="C18" s="33"/>
      <c r="D18" s="32" t="s">
        <v>35</v>
      </c>
      <c r="E18" s="4"/>
      <c r="F18" s="4"/>
      <c r="G18" s="8"/>
    </row>
    <row r="19" spans="2:7" s="18" customFormat="1" x14ac:dyDescent="0.2">
      <c r="B19" s="29" t="s">
        <v>27</v>
      </c>
      <c r="C19" s="30">
        <f>'Aantallen (uitstaande) bestand'!D14</f>
        <v>105</v>
      </c>
      <c r="D19" s="29" t="s">
        <v>28</v>
      </c>
      <c r="E19" s="7">
        <v>85</v>
      </c>
      <c r="F19" s="9" t="s">
        <v>29</v>
      </c>
      <c r="G19" s="7">
        <f>E19*C19*12</f>
        <v>107100</v>
      </c>
    </row>
    <row r="20" spans="2:7" s="18" customFormat="1" ht="25.5" x14ac:dyDescent="0.2">
      <c r="B20" s="26"/>
      <c r="C20" s="33"/>
      <c r="D20" s="32" t="s">
        <v>36</v>
      </c>
      <c r="E20" s="4"/>
      <c r="F20" s="4"/>
      <c r="G20" s="8"/>
    </row>
    <row r="21" spans="2:7" s="18" customFormat="1" x14ac:dyDescent="0.2">
      <c r="B21" s="29" t="s">
        <v>27</v>
      </c>
      <c r="C21" s="30">
        <f>'Aantallen (uitstaande) bestand'!D15</f>
        <v>35</v>
      </c>
      <c r="D21" s="29" t="s">
        <v>28</v>
      </c>
      <c r="E21" s="7">
        <v>85</v>
      </c>
      <c r="F21" s="9" t="s">
        <v>29</v>
      </c>
      <c r="G21" s="7">
        <f>E21*C21*12</f>
        <v>35700</v>
      </c>
    </row>
    <row r="22" spans="2:7" s="18" customFormat="1" ht="25.5" x14ac:dyDescent="0.2">
      <c r="B22" s="26"/>
      <c r="C22" s="20"/>
      <c r="D22" s="32" t="s">
        <v>37</v>
      </c>
      <c r="E22" s="4"/>
      <c r="F22" s="4"/>
      <c r="G22" s="8"/>
    </row>
    <row r="23" spans="2:7" s="18" customFormat="1" x14ac:dyDescent="0.2">
      <c r="B23" s="29" t="s">
        <v>27</v>
      </c>
      <c r="C23" s="34">
        <f>'Aantallen (uitstaande) bestand'!D16</f>
        <v>20</v>
      </c>
      <c r="D23" s="29" t="s">
        <v>28</v>
      </c>
      <c r="E23" s="7">
        <v>85</v>
      </c>
      <c r="F23" s="9" t="s">
        <v>29</v>
      </c>
      <c r="G23" s="7">
        <f>E23*C23*12</f>
        <v>20400</v>
      </c>
    </row>
    <row r="24" spans="2:7" s="18" customFormat="1" ht="25.5" x14ac:dyDescent="0.2">
      <c r="B24" s="26"/>
      <c r="C24" s="20"/>
      <c r="D24" s="32" t="s">
        <v>38</v>
      </c>
      <c r="E24" s="4"/>
      <c r="F24" s="4"/>
      <c r="G24" s="8"/>
    </row>
    <row r="25" spans="2:7" s="18" customFormat="1" x14ac:dyDescent="0.2">
      <c r="B25" s="29" t="s">
        <v>27</v>
      </c>
      <c r="C25" s="34">
        <f>'Aantallen (uitstaande) bestand'!D17</f>
        <v>44</v>
      </c>
      <c r="D25" s="29" t="s">
        <v>28</v>
      </c>
      <c r="E25" s="7">
        <v>85</v>
      </c>
      <c r="F25" s="9" t="s">
        <v>29</v>
      </c>
      <c r="G25" s="7">
        <f>E25*C25*12</f>
        <v>44880</v>
      </c>
    </row>
    <row r="26" spans="2:7" s="18" customFormat="1" ht="25.5" x14ac:dyDescent="0.2">
      <c r="B26" s="26"/>
      <c r="C26" s="20"/>
      <c r="D26" s="32" t="s">
        <v>39</v>
      </c>
      <c r="E26" s="4"/>
      <c r="F26" s="4"/>
      <c r="G26" s="8"/>
    </row>
    <row r="27" spans="2:7" s="18" customFormat="1" x14ac:dyDescent="0.2">
      <c r="B27" s="35" t="s">
        <v>27</v>
      </c>
      <c r="C27" s="30">
        <f>'Aantallen (uitstaande) bestand'!D18</f>
        <v>28</v>
      </c>
      <c r="D27" s="35" t="s">
        <v>28</v>
      </c>
      <c r="E27" s="7">
        <v>85</v>
      </c>
      <c r="F27" s="7" t="s">
        <v>29</v>
      </c>
      <c r="G27" s="7">
        <f>E27*C27*12</f>
        <v>28560</v>
      </c>
    </row>
    <row r="28" spans="2:7" s="18" customFormat="1" ht="25.5" x14ac:dyDescent="0.2">
      <c r="B28" s="26"/>
      <c r="C28" s="20"/>
      <c r="D28" s="32" t="s">
        <v>40</v>
      </c>
      <c r="E28" s="4"/>
      <c r="F28" s="4"/>
      <c r="G28" s="10"/>
    </row>
    <row r="29" spans="2:7" s="18" customFormat="1" x14ac:dyDescent="0.2">
      <c r="B29" s="29" t="s">
        <v>27</v>
      </c>
      <c r="C29" s="34">
        <f>'Aantallen (uitstaande) bestand'!D19</f>
        <v>16</v>
      </c>
      <c r="D29" s="29" t="s">
        <v>28</v>
      </c>
      <c r="E29" s="7">
        <v>85</v>
      </c>
      <c r="F29" s="11" t="s">
        <v>29</v>
      </c>
      <c r="G29" s="11">
        <f>E29*C29*12</f>
        <v>16320</v>
      </c>
    </row>
    <row r="30" spans="2:7" s="18" customFormat="1" ht="25.5" x14ac:dyDescent="0.2">
      <c r="B30" s="26"/>
      <c r="C30" s="20"/>
      <c r="D30" s="32" t="s">
        <v>41</v>
      </c>
      <c r="E30" s="4"/>
      <c r="F30" s="4"/>
      <c r="G30" s="8"/>
    </row>
    <row r="31" spans="2:7" s="18" customFormat="1" x14ac:dyDescent="0.2">
      <c r="B31" s="29" t="s">
        <v>27</v>
      </c>
      <c r="C31" s="34">
        <f>'Aantallen (uitstaande) bestand'!D20</f>
        <v>26</v>
      </c>
      <c r="D31" s="29" t="s">
        <v>28</v>
      </c>
      <c r="E31" s="7">
        <v>85</v>
      </c>
      <c r="F31" s="9" t="s">
        <v>29</v>
      </c>
      <c r="G31" s="7">
        <f>E31*C31*12</f>
        <v>26520</v>
      </c>
    </row>
    <row r="32" spans="2:7" s="18" customFormat="1" ht="25.5" x14ac:dyDescent="0.2">
      <c r="B32" s="26"/>
      <c r="C32" s="20"/>
      <c r="D32" s="32" t="s">
        <v>42</v>
      </c>
      <c r="E32" s="4"/>
      <c r="F32" s="4"/>
      <c r="G32" s="8"/>
    </row>
    <row r="33" spans="2:7" s="18" customFormat="1" x14ac:dyDescent="0.2">
      <c r="B33" s="29" t="s">
        <v>27</v>
      </c>
      <c r="C33" s="34">
        <f>'Aantallen (uitstaande) bestand'!D21</f>
        <v>86</v>
      </c>
      <c r="D33" s="29" t="s">
        <v>28</v>
      </c>
      <c r="E33" s="7">
        <v>85</v>
      </c>
      <c r="F33" s="9" t="s">
        <v>29</v>
      </c>
      <c r="G33" s="7">
        <f>E33*C33*12</f>
        <v>87720</v>
      </c>
    </row>
    <row r="34" spans="2:7" s="18" customFormat="1" ht="40.9" customHeight="1" x14ac:dyDescent="0.2">
      <c r="B34" s="26"/>
      <c r="C34" s="20"/>
      <c r="D34" s="32" t="s">
        <v>43</v>
      </c>
      <c r="E34" s="4"/>
      <c r="F34" s="4"/>
      <c r="G34" s="8"/>
    </row>
    <row r="35" spans="2:7" s="18" customFormat="1" x14ac:dyDescent="0.2">
      <c r="B35" s="29" t="s">
        <v>27</v>
      </c>
      <c r="C35" s="34">
        <f>'Aantallen (uitstaande) bestand'!D22</f>
        <v>5</v>
      </c>
      <c r="D35" s="29" t="s">
        <v>28</v>
      </c>
      <c r="E35" s="7">
        <v>85</v>
      </c>
      <c r="F35" s="9" t="s">
        <v>29</v>
      </c>
      <c r="G35" s="7">
        <f>E35*C35*12</f>
        <v>5100</v>
      </c>
    </row>
    <row r="36" spans="2:7" s="18" customFormat="1" ht="25.5" x14ac:dyDescent="0.2">
      <c r="B36" s="26"/>
      <c r="C36" s="20"/>
      <c r="D36" s="32" t="s">
        <v>44</v>
      </c>
      <c r="E36" s="4"/>
      <c r="F36" s="4"/>
      <c r="G36" s="8"/>
    </row>
    <row r="37" spans="2:7" s="18" customFormat="1" x14ac:dyDescent="0.2">
      <c r="B37" s="29" t="s">
        <v>27</v>
      </c>
      <c r="C37" s="36">
        <f>'Aantallen (uitstaande) bestand'!D23</f>
        <v>46</v>
      </c>
      <c r="D37" s="29" t="s">
        <v>28</v>
      </c>
      <c r="E37" s="7">
        <v>85</v>
      </c>
      <c r="F37" s="9" t="s">
        <v>29</v>
      </c>
      <c r="G37" s="7">
        <f>E37*C37*12</f>
        <v>46920</v>
      </c>
    </row>
    <row r="38" spans="2:7" s="18" customFormat="1" ht="38.25" x14ac:dyDescent="0.2">
      <c r="B38" s="26"/>
      <c r="C38" s="20"/>
      <c r="D38" s="32" t="s">
        <v>45</v>
      </c>
      <c r="E38" s="4"/>
      <c r="F38" s="4"/>
      <c r="G38" s="8"/>
    </row>
    <row r="39" spans="2:7" s="18" customFormat="1" x14ac:dyDescent="0.2">
      <c r="B39" s="29" t="s">
        <v>27</v>
      </c>
      <c r="C39" s="36">
        <f>'Aantallen (uitstaande) bestand'!D24</f>
        <v>5</v>
      </c>
      <c r="D39" s="29" t="s">
        <v>28</v>
      </c>
      <c r="E39" s="7">
        <v>85</v>
      </c>
      <c r="F39" s="9" t="s">
        <v>29</v>
      </c>
      <c r="G39" s="7">
        <f>E39*C39*12</f>
        <v>5100</v>
      </c>
    </row>
    <row r="40" spans="2:7" s="18" customFormat="1" ht="38.25" x14ac:dyDescent="0.2">
      <c r="B40" s="26"/>
      <c r="C40" s="20"/>
      <c r="D40" s="32" t="s">
        <v>46</v>
      </c>
      <c r="E40" s="4"/>
      <c r="F40" s="4"/>
      <c r="G40" s="8"/>
    </row>
    <row r="41" spans="2:7" s="18" customFormat="1" x14ac:dyDescent="0.2">
      <c r="B41" s="29" t="s">
        <v>27</v>
      </c>
      <c r="C41" s="36">
        <f>'Aantallen (uitstaande) bestand'!D25</f>
        <v>121</v>
      </c>
      <c r="D41" s="29" t="s">
        <v>28</v>
      </c>
      <c r="E41" s="7">
        <v>85</v>
      </c>
      <c r="F41" s="9" t="s">
        <v>29</v>
      </c>
      <c r="G41" s="7">
        <f>E41*C41*12</f>
        <v>123420</v>
      </c>
    </row>
    <row r="42" spans="2:7" s="18" customFormat="1" ht="38.25" x14ac:dyDescent="0.2">
      <c r="B42" s="26"/>
      <c r="C42" s="20"/>
      <c r="D42" s="32" t="s">
        <v>47</v>
      </c>
      <c r="E42" s="4"/>
      <c r="F42" s="4"/>
      <c r="G42" s="8"/>
    </row>
    <row r="43" spans="2:7" s="18" customFormat="1" x14ac:dyDescent="0.2">
      <c r="B43" s="29" t="s">
        <v>27</v>
      </c>
      <c r="C43" s="34">
        <f>'Aantallen (uitstaande) bestand'!D26</f>
        <v>5</v>
      </c>
      <c r="D43" s="29" t="s">
        <v>28</v>
      </c>
      <c r="E43" s="7">
        <v>85</v>
      </c>
      <c r="F43" s="9" t="s">
        <v>29</v>
      </c>
      <c r="G43" s="7">
        <f>E43*C43*12</f>
        <v>5100</v>
      </c>
    </row>
    <row r="44" spans="2:7" s="18" customFormat="1" ht="38.25" x14ac:dyDescent="0.2">
      <c r="B44" s="26"/>
      <c r="C44" s="20"/>
      <c r="D44" s="32" t="s">
        <v>48</v>
      </c>
      <c r="E44" s="4"/>
      <c r="F44" s="4"/>
      <c r="G44" s="8"/>
    </row>
    <row r="45" spans="2:7" s="18" customFormat="1" x14ac:dyDescent="0.2">
      <c r="B45" s="29" t="s">
        <v>27</v>
      </c>
      <c r="C45" s="36">
        <f>'Aantallen (uitstaande) bestand'!D27</f>
        <v>79</v>
      </c>
      <c r="D45" s="29" t="s">
        <v>28</v>
      </c>
      <c r="E45" s="7">
        <v>85</v>
      </c>
      <c r="F45" s="9" t="s">
        <v>29</v>
      </c>
      <c r="G45" s="7">
        <f>E45*C45*12</f>
        <v>80580</v>
      </c>
    </row>
    <row r="46" spans="2:7" s="18" customFormat="1" ht="38.25" x14ac:dyDescent="0.2">
      <c r="B46" s="26"/>
      <c r="C46" s="20"/>
      <c r="D46" s="32" t="s">
        <v>49</v>
      </c>
      <c r="E46" s="4"/>
      <c r="F46" s="4"/>
      <c r="G46" s="8"/>
    </row>
    <row r="47" spans="2:7" s="18" customFormat="1" x14ac:dyDescent="0.2">
      <c r="B47" s="29" t="s">
        <v>27</v>
      </c>
      <c r="C47" s="34">
        <f>'Aantallen (uitstaande) bestand'!D28</f>
        <v>5</v>
      </c>
      <c r="D47" s="29" t="s">
        <v>28</v>
      </c>
      <c r="E47" s="7">
        <v>85</v>
      </c>
      <c r="F47" s="9" t="s">
        <v>29</v>
      </c>
      <c r="G47" s="7">
        <f>E47*C47*12</f>
        <v>5100</v>
      </c>
    </row>
    <row r="48" spans="2:7" s="18" customFormat="1" ht="25.5" x14ac:dyDescent="0.2">
      <c r="B48" s="26"/>
      <c r="C48" s="20"/>
      <c r="D48" s="32" t="s">
        <v>50</v>
      </c>
      <c r="E48" s="4"/>
      <c r="F48" s="4"/>
      <c r="G48" s="8"/>
    </row>
    <row r="49" spans="2:7" s="18" customFormat="1" x14ac:dyDescent="0.2">
      <c r="B49" s="29" t="s">
        <v>27</v>
      </c>
      <c r="C49" s="34">
        <f>'Aantallen (uitstaande) bestand'!D29</f>
        <v>30</v>
      </c>
      <c r="D49" s="29" t="s">
        <v>28</v>
      </c>
      <c r="E49" s="7">
        <v>85</v>
      </c>
      <c r="F49" s="9" t="s">
        <v>29</v>
      </c>
      <c r="G49" s="7">
        <f>E49*C49*12</f>
        <v>30600</v>
      </c>
    </row>
    <row r="50" spans="2:7" s="18" customFormat="1" ht="38.25" x14ac:dyDescent="0.2">
      <c r="B50" s="26"/>
      <c r="C50" s="20"/>
      <c r="D50" s="32" t="s">
        <v>51</v>
      </c>
      <c r="E50" s="4"/>
      <c r="F50" s="4"/>
      <c r="G50" s="8"/>
    </row>
    <row r="51" spans="2:7" s="18" customFormat="1" x14ac:dyDescent="0.2">
      <c r="B51" s="29" t="s">
        <v>27</v>
      </c>
      <c r="C51" s="30">
        <f>'Aantallen (uitstaande) bestand'!D30</f>
        <v>53</v>
      </c>
      <c r="D51" s="29" t="s">
        <v>28</v>
      </c>
      <c r="E51" s="7">
        <v>85</v>
      </c>
      <c r="F51" s="9" t="s">
        <v>29</v>
      </c>
      <c r="G51" s="7">
        <f>E51*C51*12</f>
        <v>54060</v>
      </c>
    </row>
    <row r="52" spans="2:7" s="18" customFormat="1" ht="25.5" x14ac:dyDescent="0.2">
      <c r="B52" s="26"/>
      <c r="C52" s="33"/>
      <c r="D52" s="32" t="s">
        <v>52</v>
      </c>
      <c r="E52" s="4"/>
      <c r="F52" s="4"/>
      <c r="G52" s="8"/>
    </row>
    <row r="53" spans="2:7" s="18" customFormat="1" x14ac:dyDescent="0.2">
      <c r="B53" s="29" t="s">
        <v>27</v>
      </c>
      <c r="C53" s="34">
        <f>'Aantallen (uitstaande) bestand'!D31</f>
        <v>647</v>
      </c>
      <c r="D53" s="29" t="s">
        <v>28</v>
      </c>
      <c r="E53" s="7">
        <v>85</v>
      </c>
      <c r="F53" s="9" t="s">
        <v>29</v>
      </c>
      <c r="G53" s="7">
        <f>E53*C53*12</f>
        <v>659940</v>
      </c>
    </row>
    <row r="54" spans="2:7" s="18" customFormat="1" ht="25.5" x14ac:dyDescent="0.2">
      <c r="B54" s="26"/>
      <c r="C54" s="33"/>
      <c r="D54" s="32" t="s">
        <v>53</v>
      </c>
      <c r="E54" s="4"/>
      <c r="F54" s="4"/>
      <c r="G54" s="8"/>
    </row>
    <row r="55" spans="2:7" s="18" customFormat="1" x14ac:dyDescent="0.2">
      <c r="B55" s="29" t="s">
        <v>27</v>
      </c>
      <c r="C55" s="34">
        <f>'Aantallen (uitstaande) bestand'!D32</f>
        <v>5</v>
      </c>
      <c r="D55" s="29" t="s">
        <v>28</v>
      </c>
      <c r="E55" s="7">
        <v>85</v>
      </c>
      <c r="F55" s="9" t="s">
        <v>29</v>
      </c>
      <c r="G55" s="7">
        <f>E55*C55*12</f>
        <v>5100</v>
      </c>
    </row>
    <row r="56" spans="2:7" s="18" customFormat="1" ht="25.5" x14ac:dyDescent="0.2">
      <c r="B56" s="26"/>
      <c r="C56" s="20"/>
      <c r="D56" s="32" t="s">
        <v>54</v>
      </c>
      <c r="E56" s="4"/>
      <c r="F56" s="4"/>
      <c r="G56" s="8"/>
    </row>
    <row r="57" spans="2:7" s="18" customFormat="1" x14ac:dyDescent="0.2">
      <c r="B57" s="29" t="s">
        <v>27</v>
      </c>
      <c r="C57" s="34">
        <f>'Aantallen (uitstaande) bestand'!D33</f>
        <v>334</v>
      </c>
      <c r="D57" s="29" t="s">
        <v>28</v>
      </c>
      <c r="E57" s="7">
        <v>85</v>
      </c>
      <c r="F57" s="7" t="s">
        <v>29</v>
      </c>
      <c r="G57" s="7">
        <f>E57*C57*12</f>
        <v>340680</v>
      </c>
    </row>
    <row r="58" spans="2:7" s="18" customFormat="1" ht="38.25" x14ac:dyDescent="0.2">
      <c r="B58" s="26"/>
      <c r="C58" s="20"/>
      <c r="D58" s="32" t="s">
        <v>55</v>
      </c>
      <c r="E58" s="4"/>
      <c r="F58" s="4"/>
      <c r="G58" s="8"/>
    </row>
    <row r="59" spans="2:7" s="18" customFormat="1" x14ac:dyDescent="0.2">
      <c r="B59" s="29" t="s">
        <v>27</v>
      </c>
      <c r="C59" s="34">
        <f>'Aantallen (uitstaande) bestand'!D34</f>
        <v>5</v>
      </c>
      <c r="D59" s="29" t="s">
        <v>28</v>
      </c>
      <c r="E59" s="7">
        <v>85</v>
      </c>
      <c r="F59" s="7" t="s">
        <v>29</v>
      </c>
      <c r="G59" s="7">
        <f>E59*C59*12</f>
        <v>5100</v>
      </c>
    </row>
    <row r="60" spans="2:7" s="18" customFormat="1" ht="25.5" x14ac:dyDescent="0.2">
      <c r="B60" s="26"/>
      <c r="C60" s="33"/>
      <c r="D60" s="32" t="s">
        <v>56</v>
      </c>
      <c r="E60" s="4"/>
      <c r="F60" s="4"/>
      <c r="G60" s="8"/>
    </row>
    <row r="61" spans="2:7" s="18" customFormat="1" x14ac:dyDescent="0.2">
      <c r="B61" s="29" t="s">
        <v>27</v>
      </c>
      <c r="C61" s="30">
        <f>'Aantallen (uitstaande) bestand'!D35</f>
        <v>21</v>
      </c>
      <c r="D61" s="29" t="s">
        <v>28</v>
      </c>
      <c r="E61" s="7">
        <v>85</v>
      </c>
      <c r="F61" s="7" t="s">
        <v>29</v>
      </c>
      <c r="G61" s="7">
        <f>E61*C61*12</f>
        <v>21420</v>
      </c>
    </row>
    <row r="62" spans="2:7" s="18" customFormat="1" ht="25.5" x14ac:dyDescent="0.2">
      <c r="B62" s="26"/>
      <c r="C62" s="33"/>
      <c r="D62" s="32" t="s">
        <v>57</v>
      </c>
      <c r="E62" s="4"/>
      <c r="F62" s="4"/>
      <c r="G62" s="8"/>
    </row>
    <row r="63" spans="2:7" s="18" customFormat="1" x14ac:dyDescent="0.2">
      <c r="B63" s="29" t="s">
        <v>27</v>
      </c>
      <c r="C63" s="30">
        <f>'Aantallen (uitstaande) bestand'!D36</f>
        <v>70</v>
      </c>
      <c r="D63" s="29" t="s">
        <v>28</v>
      </c>
      <c r="E63" s="7">
        <v>85</v>
      </c>
      <c r="F63" s="7" t="s">
        <v>29</v>
      </c>
      <c r="G63" s="7">
        <f>E63*C63*12</f>
        <v>71400</v>
      </c>
    </row>
    <row r="64" spans="2:7" s="18" customFormat="1" ht="25.5" x14ac:dyDescent="0.2">
      <c r="B64" s="26"/>
      <c r="C64" s="33"/>
      <c r="D64" s="32" t="s">
        <v>58</v>
      </c>
      <c r="E64" s="4"/>
      <c r="F64" s="4"/>
      <c r="G64" s="8"/>
    </row>
    <row r="65" spans="2:7" s="18" customFormat="1" x14ac:dyDescent="0.2">
      <c r="B65" s="29" t="s">
        <v>27</v>
      </c>
      <c r="C65" s="30">
        <f>'Aantallen (uitstaande) bestand'!D37</f>
        <v>35</v>
      </c>
      <c r="D65" s="29" t="s">
        <v>28</v>
      </c>
      <c r="E65" s="7">
        <v>85</v>
      </c>
      <c r="F65" s="7" t="s">
        <v>29</v>
      </c>
      <c r="G65" s="7">
        <f>E65*C65*12</f>
        <v>35700</v>
      </c>
    </row>
    <row r="66" spans="2:7" s="18" customFormat="1" ht="25.5" x14ac:dyDescent="0.2">
      <c r="B66" s="26"/>
      <c r="C66" s="33"/>
      <c r="D66" s="32" t="s">
        <v>59</v>
      </c>
      <c r="E66" s="4"/>
      <c r="F66" s="4"/>
      <c r="G66" s="8"/>
    </row>
    <row r="67" spans="2:7" s="18" customFormat="1" x14ac:dyDescent="0.2">
      <c r="B67" s="29" t="s">
        <v>27</v>
      </c>
      <c r="C67" s="34">
        <f>'Aantallen (uitstaande) bestand'!D38</f>
        <v>135</v>
      </c>
      <c r="D67" s="29" t="s">
        <v>28</v>
      </c>
      <c r="E67" s="7">
        <v>85</v>
      </c>
      <c r="F67" s="7" t="s">
        <v>29</v>
      </c>
      <c r="G67" s="7">
        <f>E67*C67*12</f>
        <v>137700</v>
      </c>
    </row>
    <row r="68" spans="2:7" s="18" customFormat="1" ht="38.25" x14ac:dyDescent="0.2">
      <c r="B68" s="26"/>
      <c r="C68" s="33"/>
      <c r="D68" s="32" t="s">
        <v>60</v>
      </c>
      <c r="E68" s="4"/>
      <c r="F68" s="4"/>
      <c r="G68" s="8"/>
    </row>
    <row r="69" spans="2:7" s="18" customFormat="1" x14ac:dyDescent="0.2">
      <c r="B69" s="29" t="s">
        <v>27</v>
      </c>
      <c r="C69" s="34">
        <f>'Aantallen (uitstaande) bestand'!D39</f>
        <v>86</v>
      </c>
      <c r="D69" s="29" t="s">
        <v>28</v>
      </c>
      <c r="E69" s="7">
        <v>85</v>
      </c>
      <c r="F69" s="7" t="s">
        <v>29</v>
      </c>
      <c r="G69" s="7">
        <f>E69*C69*12</f>
        <v>87720</v>
      </c>
    </row>
    <row r="70" spans="2:7" s="18" customFormat="1" ht="25.5" x14ac:dyDescent="0.2">
      <c r="B70" s="26"/>
      <c r="C70" s="33"/>
      <c r="D70" s="32" t="s">
        <v>61</v>
      </c>
      <c r="E70" s="4"/>
      <c r="F70" s="4"/>
      <c r="G70" s="8"/>
    </row>
    <row r="71" spans="2:7" s="18" customFormat="1" x14ac:dyDescent="0.2">
      <c r="B71" s="29" t="s">
        <v>27</v>
      </c>
      <c r="C71" s="34">
        <f>'Aantallen (uitstaande) bestand'!D40</f>
        <v>1</v>
      </c>
      <c r="D71" s="29" t="s">
        <v>28</v>
      </c>
      <c r="E71" s="7">
        <v>85</v>
      </c>
      <c r="F71" s="7" t="s">
        <v>29</v>
      </c>
      <c r="G71" s="7">
        <f>E71*C71*12</f>
        <v>1020</v>
      </c>
    </row>
    <row r="74" spans="2:7" s="18" customFormat="1" ht="42.75" x14ac:dyDescent="0.2">
      <c r="B74" s="37" t="s">
        <v>62</v>
      </c>
      <c r="C74" s="38">
        <f>SUM(C7,C9,C11,C13,C15,C17,C19,C21,C23,C25,C27,C29,C31,C33,C35,C37,C39,C41,C43,C45,C47,C49,C51,C53,C55,C57,C59,C61,C63,C65,C67,C69,C71,)</f>
        <v>3219</v>
      </c>
      <c r="D74" s="39" t="s">
        <v>75</v>
      </c>
      <c r="E74" s="39"/>
      <c r="F74" s="39"/>
      <c r="G74" s="40">
        <f>SUM(G7,G9,G11,G13,G15,G17,G19,G21,G23,G25,G27,G29,G31,G33,G35,G37,G39,G41,G43,G45,G47,G49,G51,G53,G55,G57,G59,G61,G63,G65,G67,G69,G71)</f>
        <v>3283380</v>
      </c>
    </row>
    <row r="75" spans="2:7" s="18" customFormat="1" x14ac:dyDescent="0.2">
      <c r="C75" s="20"/>
    </row>
    <row r="76" spans="2:7" s="18" customFormat="1" ht="18" x14ac:dyDescent="0.2">
      <c r="C76" s="97"/>
    </row>
    <row r="77" spans="2:7" s="18" customFormat="1" ht="18" x14ac:dyDescent="0.2">
      <c r="C77" s="97"/>
    </row>
    <row r="78" spans="2:7" s="18" customFormat="1" x14ac:dyDescent="0.2">
      <c r="C78" s="49"/>
    </row>
    <row r="79" spans="2:7" s="18" customFormat="1" x14ac:dyDescent="0.2">
      <c r="C79" s="49"/>
    </row>
    <row r="80" spans="2:7" s="18" customFormat="1" x14ac:dyDescent="0.2">
      <c r="C80" s="49"/>
    </row>
    <row r="81" spans="3:3" s="18" customFormat="1" x14ac:dyDescent="0.2">
      <c r="C81" s="49"/>
    </row>
  </sheetData>
  <sheetProtection algorithmName="SHA-512" hashValue="Z8NLhwmAPS24myHvdm5L6WwWUMhbASYbN0a+xlxyrT3mfVcgGZ65ls27JqEYxioNQ7jHOqrlo3SPGhnLi7Comg==" saltValue="40vCqkBQxAcqD5Tlww+otA==" spinCount="100000" sheet="1" objects="1" scenarios="1"/>
  <protectedRanges>
    <protectedRange sqref="E7 E9 E11 E13 E15 E17 E19 E21 E23 E25 E27:F27 E29 E31:F31 E33 E35 E37 E39 E41 E43 E45 E47 E49 E51 E53 E55 E57:F57 E59:F59 E61:F61 E63:F63 E65:F65 E67:F67 E69:F69 E71:F71" name="Bereik2_1_3"/>
    <protectedRange sqref="F7 F9 F13 F15 F17 F43 F49 F51 F11 F53 F55 F19 E22:F22 F45 F47 F33 F35 F37 E40:F40 F41 F39 F25 E24:F24 F23 F21" name="Bereik1_1_3"/>
    <protectedRange sqref="F29" name="Bereik2_4"/>
  </protectedRanges>
  <mergeCells count="4">
    <mergeCell ref="B2:D2"/>
    <mergeCell ref="B4:G4"/>
    <mergeCell ref="B5:C5"/>
    <mergeCell ref="D74:F7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9231-8C44-4A30-BFB4-96B3E603AE25}">
  <dimension ref="B2:E42"/>
  <sheetViews>
    <sheetView showGridLines="0" topLeftCell="A21" zoomScaleNormal="100" workbookViewId="0">
      <selection activeCell="C35" sqref="C35"/>
    </sheetView>
  </sheetViews>
  <sheetFormatPr defaultColWidth="11" defaultRowHeight="14.25" x14ac:dyDescent="0.2"/>
  <cols>
    <col min="1" max="1" width="11" style="18"/>
    <col min="2" max="2" width="13.28515625" style="18" customWidth="1"/>
    <col min="3" max="3" width="125.7109375" style="18" customWidth="1"/>
    <col min="4" max="4" width="14" style="18" customWidth="1"/>
    <col min="5" max="16384" width="11" style="18"/>
  </cols>
  <sheetData>
    <row r="2" spans="2:5" s="18" customFormat="1" ht="18" x14ac:dyDescent="0.25">
      <c r="B2" s="99" t="s">
        <v>76</v>
      </c>
      <c r="C2" s="99"/>
    </row>
    <row r="4" spans="2:5" s="18" customFormat="1" x14ac:dyDescent="0.2">
      <c r="B4" s="100"/>
      <c r="C4" s="100"/>
    </row>
    <row r="5" spans="2:5" s="18" customFormat="1" ht="15" thickBot="1" x14ac:dyDescent="0.25"/>
    <row r="6" spans="2:5" s="18" customFormat="1" ht="15" x14ac:dyDescent="0.2">
      <c r="B6" s="101" t="s">
        <v>77</v>
      </c>
      <c r="C6" s="102"/>
      <c r="D6" s="103"/>
    </row>
    <row r="7" spans="2:5" s="96" customFormat="1" ht="15" thickBot="1" x14ac:dyDescent="0.25">
      <c r="B7" s="104"/>
      <c r="C7" s="105"/>
      <c r="D7" s="106">
        <v>45597</v>
      </c>
      <c r="E7" s="107"/>
    </row>
    <row r="8" spans="2:5" s="18" customFormat="1" x14ac:dyDescent="0.2">
      <c r="B8" s="108" t="s">
        <v>78</v>
      </c>
      <c r="C8" s="109" t="s">
        <v>79</v>
      </c>
      <c r="D8" s="110">
        <v>334</v>
      </c>
      <c r="E8" s="96"/>
    </row>
    <row r="9" spans="2:5" s="18" customFormat="1" x14ac:dyDescent="0.2">
      <c r="B9" s="111" t="s">
        <v>80</v>
      </c>
      <c r="C9" s="112" t="s">
        <v>81</v>
      </c>
      <c r="D9" s="112">
        <v>87</v>
      </c>
    </row>
    <row r="10" spans="2:5" s="18" customFormat="1" x14ac:dyDescent="0.2">
      <c r="B10" s="111" t="s">
        <v>82</v>
      </c>
      <c r="C10" s="112" t="s">
        <v>83</v>
      </c>
      <c r="D10" s="112">
        <v>477</v>
      </c>
    </row>
    <row r="11" spans="2:5" s="18" customFormat="1" x14ac:dyDescent="0.2">
      <c r="B11" s="111" t="s">
        <v>84</v>
      </c>
      <c r="C11" s="113" t="s">
        <v>85</v>
      </c>
      <c r="D11" s="112">
        <v>154</v>
      </c>
    </row>
    <row r="12" spans="2:5" s="18" customFormat="1" x14ac:dyDescent="0.2">
      <c r="B12" s="111" t="s">
        <v>86</v>
      </c>
      <c r="C12" s="112" t="s">
        <v>87</v>
      </c>
      <c r="D12" s="112">
        <v>53</v>
      </c>
    </row>
    <row r="13" spans="2:5" s="18" customFormat="1" x14ac:dyDescent="0.2">
      <c r="B13" s="111" t="s">
        <v>88</v>
      </c>
      <c r="C13" s="112" t="s">
        <v>89</v>
      </c>
      <c r="D13" s="112">
        <v>66</v>
      </c>
    </row>
    <row r="14" spans="2:5" s="18" customFormat="1" x14ac:dyDescent="0.2">
      <c r="B14" s="111" t="s">
        <v>90</v>
      </c>
      <c r="C14" s="112" t="s">
        <v>91</v>
      </c>
      <c r="D14" s="112">
        <v>105</v>
      </c>
    </row>
    <row r="15" spans="2:5" s="18" customFormat="1" x14ac:dyDescent="0.2">
      <c r="B15" s="111" t="s">
        <v>92</v>
      </c>
      <c r="C15" s="112" t="s">
        <v>93</v>
      </c>
      <c r="D15" s="112">
        <v>35</v>
      </c>
    </row>
    <row r="16" spans="2:5" s="18" customFormat="1" x14ac:dyDescent="0.2">
      <c r="B16" s="111" t="s">
        <v>94</v>
      </c>
      <c r="C16" s="112" t="s">
        <v>95</v>
      </c>
      <c r="D16" s="112">
        <v>20</v>
      </c>
    </row>
    <row r="17" spans="2:4" s="18" customFormat="1" x14ac:dyDescent="0.2">
      <c r="B17" s="111" t="s">
        <v>96</v>
      </c>
      <c r="C17" s="112" t="s">
        <v>97</v>
      </c>
      <c r="D17" s="112">
        <v>44</v>
      </c>
    </row>
    <row r="18" spans="2:4" s="18" customFormat="1" x14ac:dyDescent="0.2">
      <c r="B18" s="111" t="s">
        <v>98</v>
      </c>
      <c r="C18" s="112" t="s">
        <v>99</v>
      </c>
      <c r="D18" s="112">
        <v>28</v>
      </c>
    </row>
    <row r="19" spans="2:4" s="18" customFormat="1" x14ac:dyDescent="0.2">
      <c r="B19" s="111" t="s">
        <v>100</v>
      </c>
      <c r="C19" s="112" t="s">
        <v>101</v>
      </c>
      <c r="D19" s="112">
        <v>16</v>
      </c>
    </row>
    <row r="20" spans="2:4" s="18" customFormat="1" x14ac:dyDescent="0.2">
      <c r="B20" s="111" t="s">
        <v>102</v>
      </c>
      <c r="C20" s="112" t="s">
        <v>103</v>
      </c>
      <c r="D20" s="112">
        <v>26</v>
      </c>
    </row>
    <row r="21" spans="2:4" s="18" customFormat="1" x14ac:dyDescent="0.2">
      <c r="B21" s="111" t="s">
        <v>104</v>
      </c>
      <c r="C21" s="112" t="s">
        <v>105</v>
      </c>
      <c r="D21" s="112">
        <v>86</v>
      </c>
    </row>
    <row r="22" spans="2:4" s="18" customFormat="1" x14ac:dyDescent="0.2">
      <c r="B22" s="111" t="s">
        <v>106</v>
      </c>
      <c r="C22" s="112" t="s">
        <v>107</v>
      </c>
      <c r="D22" s="114">
        <v>5</v>
      </c>
    </row>
    <row r="23" spans="2:4" s="18" customFormat="1" x14ac:dyDescent="0.2">
      <c r="B23" s="111" t="s">
        <v>108</v>
      </c>
      <c r="C23" s="112" t="s">
        <v>109</v>
      </c>
      <c r="D23" s="112">
        <f>51-D24</f>
        <v>46</v>
      </c>
    </row>
    <row r="24" spans="2:4" s="18" customFormat="1" x14ac:dyDescent="0.2">
      <c r="B24" s="111" t="s">
        <v>110</v>
      </c>
      <c r="C24" s="112" t="s">
        <v>111</v>
      </c>
      <c r="D24" s="114">
        <v>5</v>
      </c>
    </row>
    <row r="25" spans="2:4" s="18" customFormat="1" x14ac:dyDescent="0.2">
      <c r="B25" s="111" t="s">
        <v>112</v>
      </c>
      <c r="C25" s="112" t="s">
        <v>113</v>
      </c>
      <c r="D25" s="112">
        <v>121</v>
      </c>
    </row>
    <row r="26" spans="2:4" s="18" customFormat="1" x14ac:dyDescent="0.2">
      <c r="B26" s="111" t="s">
        <v>114</v>
      </c>
      <c r="C26" s="112" t="s">
        <v>115</v>
      </c>
      <c r="D26" s="114">
        <v>5</v>
      </c>
    </row>
    <row r="27" spans="2:4" s="18" customFormat="1" x14ac:dyDescent="0.2">
      <c r="B27" s="111" t="s">
        <v>116</v>
      </c>
      <c r="C27" s="112" t="s">
        <v>117</v>
      </c>
      <c r="D27" s="112">
        <f>84-D28</f>
        <v>79</v>
      </c>
    </row>
    <row r="28" spans="2:4" s="18" customFormat="1" x14ac:dyDescent="0.2">
      <c r="B28" s="111" t="s">
        <v>118</v>
      </c>
      <c r="C28" s="112" t="s">
        <v>119</v>
      </c>
      <c r="D28" s="114">
        <v>5</v>
      </c>
    </row>
    <row r="29" spans="2:4" s="18" customFormat="1" x14ac:dyDescent="0.2">
      <c r="B29" s="111" t="s">
        <v>120</v>
      </c>
      <c r="C29" s="112" t="s">
        <v>121</v>
      </c>
      <c r="D29" s="115">
        <v>30</v>
      </c>
    </row>
    <row r="30" spans="2:4" s="18" customFormat="1" x14ac:dyDescent="0.2">
      <c r="B30" s="111" t="s">
        <v>122</v>
      </c>
      <c r="C30" s="112" t="s">
        <v>123</v>
      </c>
      <c r="D30" s="115">
        <v>53</v>
      </c>
    </row>
    <row r="31" spans="2:4" s="18" customFormat="1" x14ac:dyDescent="0.2">
      <c r="B31" s="111" t="s">
        <v>124</v>
      </c>
      <c r="C31" s="112" t="s">
        <v>125</v>
      </c>
      <c r="D31" s="115">
        <f>652-D32</f>
        <v>647</v>
      </c>
    </row>
    <row r="32" spans="2:4" s="18" customFormat="1" x14ac:dyDescent="0.2">
      <c r="B32" s="111" t="s">
        <v>126</v>
      </c>
      <c r="C32" s="112" t="s">
        <v>127</v>
      </c>
      <c r="D32" s="114">
        <v>5</v>
      </c>
    </row>
    <row r="33" spans="2:4" s="18" customFormat="1" x14ac:dyDescent="0.2">
      <c r="B33" s="111" t="s">
        <v>128</v>
      </c>
      <c r="C33" s="112" t="s">
        <v>129</v>
      </c>
      <c r="D33" s="115">
        <f>339-D34</f>
        <v>334</v>
      </c>
    </row>
    <row r="34" spans="2:4" s="18" customFormat="1" x14ac:dyDescent="0.2">
      <c r="B34" s="111" t="s">
        <v>130</v>
      </c>
      <c r="C34" s="112" t="s">
        <v>131</v>
      </c>
      <c r="D34" s="114">
        <v>5</v>
      </c>
    </row>
    <row r="35" spans="2:4" s="18" customFormat="1" x14ac:dyDescent="0.2">
      <c r="B35" s="111" t="s">
        <v>132</v>
      </c>
      <c r="C35" s="112" t="s">
        <v>133</v>
      </c>
      <c r="D35" s="115">
        <v>21</v>
      </c>
    </row>
    <row r="36" spans="2:4" s="18" customFormat="1" x14ac:dyDescent="0.2">
      <c r="B36" s="116" t="s">
        <v>134</v>
      </c>
      <c r="C36" s="117" t="s">
        <v>135</v>
      </c>
      <c r="D36" s="115">
        <v>70</v>
      </c>
    </row>
    <row r="37" spans="2:4" s="18" customFormat="1" x14ac:dyDescent="0.2">
      <c r="B37" s="111" t="s">
        <v>136</v>
      </c>
      <c r="C37" s="112" t="s">
        <v>137</v>
      </c>
      <c r="D37" s="115">
        <v>35</v>
      </c>
    </row>
    <row r="38" spans="2:4" s="18" customFormat="1" x14ac:dyDescent="0.2">
      <c r="B38" s="111" t="s">
        <v>138</v>
      </c>
      <c r="C38" s="112" t="s">
        <v>139</v>
      </c>
      <c r="D38" s="115">
        <v>135</v>
      </c>
    </row>
    <row r="39" spans="2:4" s="18" customFormat="1" x14ac:dyDescent="0.2">
      <c r="B39" s="111" t="s">
        <v>140</v>
      </c>
      <c r="C39" s="112" t="s">
        <v>141</v>
      </c>
      <c r="D39" s="115">
        <v>86</v>
      </c>
    </row>
    <row r="40" spans="2:4" s="18" customFormat="1" ht="15" thickBot="1" x14ac:dyDescent="0.25">
      <c r="B40" s="111" t="s">
        <v>142</v>
      </c>
      <c r="C40" s="112" t="s">
        <v>143</v>
      </c>
      <c r="D40" s="114">
        <v>1</v>
      </c>
    </row>
    <row r="41" spans="2:4" s="18" customFormat="1" ht="15.75" thickBot="1" x14ac:dyDescent="0.3">
      <c r="B41" s="118" t="s">
        <v>144</v>
      </c>
      <c r="C41" s="119"/>
      <c r="D41" s="120">
        <f>SUM(D8:D40)</f>
        <v>3219</v>
      </c>
    </row>
    <row r="42" spans="2:4" s="18" customFormat="1" x14ac:dyDescent="0.2">
      <c r="C42" s="18" t="s">
        <v>145</v>
      </c>
    </row>
  </sheetData>
  <sheetProtection algorithmName="SHA-512" hashValue="e3nsJ005IyvuN71lCETesWrPMB5ElmAaIVcCr7IMOSDiQQ1Oaay2bxIeYtJTw2h3qvqWbLicr1/QtpSmsomP6g==" saltValue="ANyJTbflT/Nz4xEByM9ZHg==" spinCount="100000" sheet="1" objects="1" scenarios="1"/>
  <mergeCells count="5">
    <mergeCell ref="B7:C7"/>
    <mergeCell ref="B41:C41"/>
    <mergeCell ref="B2:C2"/>
    <mergeCell ref="B4:C4"/>
    <mergeCell ref="B6:C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781E431E653D47AB6AED19348D3E7D" ma:contentTypeVersion="6" ma:contentTypeDescription="Create a new document." ma:contentTypeScope="" ma:versionID="1304446c576bf07dd074dc30f363614f">
  <xsd:schema xmlns:xsd="http://www.w3.org/2001/XMLSchema" xmlns:xs="http://www.w3.org/2001/XMLSchema" xmlns:p="http://schemas.microsoft.com/office/2006/metadata/properties" xmlns:ns2="17166c96-0981-4081-a5cc-c3138865b015" xmlns:ns3="fbeb5931-b37a-40be-8365-d5fbd0e0b107" targetNamespace="http://schemas.microsoft.com/office/2006/metadata/properties" ma:root="true" ma:fieldsID="2433f243af078fdf8f9ce0156f7aad09" ns2:_="" ns3:_="">
    <xsd:import namespace="17166c96-0981-4081-a5cc-c3138865b015"/>
    <xsd:import namespace="fbeb5931-b37a-40be-8365-d5fbd0e0b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66c96-0981-4081-a5cc-c3138865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eb5931-b37a-40be-8365-d5fbd0e0b1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39002-BF07-4791-A97B-130D4242789D}">
  <ds:schemaRefs>
    <ds:schemaRef ds:uri="http://purl.org/dc/terms/"/>
    <ds:schemaRef ds:uri="http://schemas.microsoft.com/office/2006/documentManagement/types"/>
    <ds:schemaRef ds:uri="fbeb5931-b37a-40be-8365-d5fbd0e0b107"/>
    <ds:schemaRef ds:uri="http://schemas.openxmlformats.org/package/2006/metadata/core-properties"/>
    <ds:schemaRef ds:uri="http://purl.org/dc/elements/1.1/"/>
    <ds:schemaRef ds:uri="http://schemas.microsoft.com/office/2006/metadata/properties"/>
    <ds:schemaRef ds:uri="17166c96-0981-4081-a5cc-c3138865b015"/>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5CB274E-50B2-42F9-9B1B-27E1753D9A76}">
  <ds:schemaRefs>
    <ds:schemaRef ds:uri="http://schemas.microsoft.com/sharepoint/v3/contenttype/forms"/>
  </ds:schemaRefs>
</ds:datastoreItem>
</file>

<file path=customXml/itemProps3.xml><?xml version="1.0" encoding="utf-8"?>
<ds:datastoreItem xmlns:ds="http://schemas.openxmlformats.org/officeDocument/2006/customXml" ds:itemID="{0C056006-7A06-4B31-9348-C7B05F7D4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66c96-0981-4081-a5cc-c3138865b015"/>
    <ds:schemaRef ds:uri="fbeb5931-b37a-40be-8365-d5fbd0e0b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Leidraad</vt:lpstr>
      <vt:lpstr>Opgave prijzen &amp; tarieven</vt:lpstr>
      <vt:lpstr>€67,-</vt:lpstr>
      <vt:lpstr>€85,-</vt:lpstr>
      <vt:lpstr>Aantallen (uitstaande) bestand</vt:lpstr>
      <vt:lpstr>Voorblad!Afdrukbereik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Combined Business Power B.V.</dc:creator>
  <cp:keywords/>
  <dc:description/>
  <cp:lastModifiedBy>Sabine Weijman</cp:lastModifiedBy>
  <cp:revision/>
  <dcterms:created xsi:type="dcterms:W3CDTF">2013-06-06T11:23:31Z</dcterms:created>
  <dcterms:modified xsi:type="dcterms:W3CDTF">2024-12-17T11:54:14Z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0x010100BC781E431E653D47AB6AED19348D3E7D</vt:lpwstr>
  </property>
</Properties>
</file>