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Signing/Aanbestedingsdocument en bijlagen/Concept/"/>
    </mc:Choice>
  </mc:AlternateContent>
  <xr:revisionPtr revIDLastSave="504" documentId="8_{7F69648F-28F5-4F3E-A6D5-3FC8408C407F}" xr6:coauthVersionLast="47" xr6:coauthVersionMax="47" xr10:uidLastSave="{589FE418-1321-FD4A-B9EF-6941FCB47D13}"/>
  <bookViews>
    <workbookView xWindow="30800" yWindow="520" windowWidth="45500" windowHeight="20120" activeTab="14" xr2:uid="{A4C4273B-8C9C-6A46-83B3-DD115D4FD864}"/>
  </bookViews>
  <sheets>
    <sheet name="Almere" sheetId="1" r:id="rId1"/>
    <sheet name="Barneveld" sheetId="2" r:id="rId2"/>
    <sheet name="Buitenpost" sheetId="15" r:id="rId3"/>
    <sheet name="Dronten" sheetId="3" r:id="rId4"/>
    <sheet name="Ede" sheetId="4" r:id="rId5"/>
    <sheet name="Emmeloord" sheetId="5" r:id="rId6"/>
    <sheet name="Heerenveen" sheetId="12" r:id="rId7"/>
    <sheet name="Kootwijkerbroek" sheetId="6" r:id="rId8"/>
    <sheet name="Leeuwarden" sheetId="13" r:id="rId9"/>
    <sheet name="Lelystad" sheetId="7" r:id="rId10"/>
    <sheet name="Maartensdijk" sheetId="8" r:id="rId11"/>
    <sheet name="Nijkerk" sheetId="9" r:id="rId12"/>
    <sheet name="Sneek" sheetId="14" r:id="rId13"/>
    <sheet name="Velp" sheetId="10" r:id="rId14"/>
    <sheet name="Wageningen" sheetId="11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4" l="1"/>
  <c r="H2" i="10"/>
  <c r="H7" i="7"/>
  <c r="H2" i="7"/>
  <c r="H8" i="5"/>
  <c r="H3" i="5"/>
  <c r="H2" i="5"/>
  <c r="H6" i="4"/>
  <c r="H24" i="3"/>
  <c r="H2" i="1"/>
</calcChain>
</file>

<file path=xl/sharedStrings.xml><?xml version="1.0" encoding="utf-8"?>
<sst xmlns="http://schemas.openxmlformats.org/spreadsheetml/2006/main" count="769" uniqueCount="308">
  <si>
    <t>Plaats</t>
  </si>
  <si>
    <t>Codering F&amp;C</t>
  </si>
  <si>
    <t>Codering H&amp;B</t>
  </si>
  <si>
    <t>Adres</t>
  </si>
  <si>
    <t>Postcode</t>
  </si>
  <si>
    <t>Omschrijving</t>
  </si>
  <si>
    <t>BVO</t>
  </si>
  <si>
    <t>Bouwjaar</t>
  </si>
  <si>
    <t>Aandachtspunten</t>
  </si>
  <si>
    <t>Almere</t>
  </si>
  <si>
    <t>LC006511</t>
  </si>
  <si>
    <t>Heliumweg 1</t>
  </si>
  <si>
    <t>1362 JA</t>
  </si>
  <si>
    <t>Schoolgebouw</t>
  </si>
  <si>
    <t xml:space="preserve">Bevestiging Volkern gevelbekleding aandachtspunt, singning op circa 7 m1 hoogte. </t>
  </si>
  <si>
    <t>LC006551</t>
  </si>
  <si>
    <t>Kas - zit aan schoolgebouw vast</t>
  </si>
  <si>
    <t>LC006581</t>
  </si>
  <si>
    <t>Dierenverblijf</t>
  </si>
  <si>
    <t>LC006541</t>
  </si>
  <si>
    <t>Ambonstraat 5</t>
  </si>
  <si>
    <t>1335 JV</t>
  </si>
  <si>
    <t>Schoolgebouw (huur vanaf 01-10-2024, 6 jaar)</t>
  </si>
  <si>
    <t>LC000619</t>
  </si>
  <si>
    <t>LC000601</t>
  </si>
  <si>
    <t>Arboretum West 98</t>
  </si>
  <si>
    <t>1325 WB</t>
  </si>
  <si>
    <t>Groene gevelbekleding</t>
  </si>
  <si>
    <t>Barneveld</t>
  </si>
  <si>
    <t>LC004001</t>
  </si>
  <si>
    <t>Barnseweg 3</t>
  </si>
  <si>
    <t>3771 RN</t>
  </si>
  <si>
    <t>Schoolgebouw mbo Barneveld</t>
  </si>
  <si>
    <t>1985/2013</t>
  </si>
  <si>
    <t>LC004003</t>
  </si>
  <si>
    <t>Wesselseweg 32A</t>
  </si>
  <si>
    <t>3771 PC</t>
  </si>
  <si>
    <t>Techniekhal</t>
  </si>
  <si>
    <t>LC004004</t>
  </si>
  <si>
    <t>Wesselseweg 32</t>
  </si>
  <si>
    <t>Tijdelijke huisvesting (huur)</t>
  </si>
  <si>
    <t>Toekomstvisie in beraad</t>
  </si>
  <si>
    <t>LC004081</t>
  </si>
  <si>
    <t>Wesselseweg 32-34</t>
  </si>
  <si>
    <t xml:space="preserve">Fauna Nova </t>
  </si>
  <si>
    <t>Mogelijk op korte termijn sloop</t>
  </si>
  <si>
    <t>LC004082</t>
  </si>
  <si>
    <t>Kennel &amp; Cattery</t>
  </si>
  <si>
    <t>LC005083</t>
  </si>
  <si>
    <t>Geitenverblijf</t>
  </si>
  <si>
    <t>LC004084</t>
  </si>
  <si>
    <t>Hoefdierenverblijf</t>
  </si>
  <si>
    <t>LC004085</t>
  </si>
  <si>
    <t>6825 HG</t>
  </si>
  <si>
    <t>Poultry Expertise centrum</t>
  </si>
  <si>
    <t>LC200001</t>
  </si>
  <si>
    <t xml:space="preserve">Gebouw G </t>
  </si>
  <si>
    <t>LC200162</t>
  </si>
  <si>
    <t>LC200161</t>
  </si>
  <si>
    <t>Wesselseweg 34</t>
  </si>
  <si>
    <t>Maalderij + centrale berging)</t>
  </si>
  <si>
    <t>LC204041</t>
  </si>
  <si>
    <t>Wesselseweg 32B</t>
  </si>
  <si>
    <t xml:space="preserve">Logeergebouw de Vallei (COA flat) </t>
  </si>
  <si>
    <t>2016/2021</t>
  </si>
  <si>
    <t>LC004091</t>
  </si>
  <si>
    <t>Werktuigenloods</t>
  </si>
  <si>
    <t>Kapschuur</t>
  </si>
  <si>
    <t>Dronten</t>
  </si>
  <si>
    <t>LC000904</t>
  </si>
  <si>
    <t>Drieslag 4</t>
  </si>
  <si>
    <t>8251 KH</t>
  </si>
  <si>
    <t>Schoolgebouw hbo Dronten</t>
  </si>
  <si>
    <t>Signing glazen schil op 17 m1 hoogte</t>
  </si>
  <si>
    <t>LC000952</t>
  </si>
  <si>
    <t>8251 JZ</t>
  </si>
  <si>
    <t>Kas (warme kas)</t>
  </si>
  <si>
    <t>Drieslag 1</t>
  </si>
  <si>
    <t>LC000902</t>
  </si>
  <si>
    <t>Drieslag 2</t>
  </si>
  <si>
    <t>Gebouw Drieslag United</t>
  </si>
  <si>
    <t>LC000903</t>
  </si>
  <si>
    <t>Drieslag 30</t>
  </si>
  <si>
    <t>ABC Gebouw</t>
  </si>
  <si>
    <t>LC030001</t>
  </si>
  <si>
    <t>LC030002</t>
  </si>
  <si>
    <t>Agripark-Oost 2-4</t>
  </si>
  <si>
    <t xml:space="preserve">B gebouw </t>
  </si>
  <si>
    <t>1989/1993</t>
  </si>
  <si>
    <t>C gebouw (sporthal)</t>
  </si>
  <si>
    <t>Mogelijk op korte termijn slopen / herontwikkelen</t>
  </si>
  <si>
    <t>LC000921</t>
  </si>
  <si>
    <t>Drieslag 1H</t>
  </si>
  <si>
    <t>Studentenhuisvesting (huur)</t>
  </si>
  <si>
    <t>LC000941</t>
  </si>
  <si>
    <t>Drieslag 21</t>
  </si>
  <si>
    <t>Guesthouse</t>
  </si>
  <si>
    <t>LC000991</t>
  </si>
  <si>
    <t>Garageboxen</t>
  </si>
  <si>
    <t>LC007001</t>
  </si>
  <si>
    <t>Wisentweg 10</t>
  </si>
  <si>
    <t>8251 LC</t>
  </si>
  <si>
    <t>Schoolgebouw Aeres MBO Dronten</t>
  </si>
  <si>
    <t>LC007061</t>
  </si>
  <si>
    <t>Wisentweg 13c</t>
  </si>
  <si>
    <t>8251 PB</t>
  </si>
  <si>
    <t>AIC</t>
  </si>
  <si>
    <t>LC07081</t>
  </si>
  <si>
    <t>LC007081</t>
  </si>
  <si>
    <t>Wisentweg 11-13</t>
  </si>
  <si>
    <t>8251 PC</t>
  </si>
  <si>
    <t>Weidestal Farms</t>
  </si>
  <si>
    <t>Tijdelijke huisvesting(huur)</t>
  </si>
  <si>
    <t>LC201061</t>
  </si>
  <si>
    <t>Wisentweg 13a</t>
  </si>
  <si>
    <t xml:space="preserve">Studentenwoning </t>
  </si>
  <si>
    <t>LC007091</t>
  </si>
  <si>
    <t>Veldschuur</t>
  </si>
  <si>
    <t>ASB</t>
  </si>
  <si>
    <t>LC201062</t>
  </si>
  <si>
    <t xml:space="preserve">Varkensstal </t>
  </si>
  <si>
    <t>1997/2013</t>
  </si>
  <si>
    <t>LC201041</t>
  </si>
  <si>
    <t>Studentenwoning (voormalig hulphondenhuis)</t>
  </si>
  <si>
    <t>AF</t>
  </si>
  <si>
    <t>SB</t>
  </si>
  <si>
    <t>LC007082</t>
  </si>
  <si>
    <t>Ligboxstal + nieuwe Flevostal</t>
  </si>
  <si>
    <t>LC201084</t>
  </si>
  <si>
    <t>Pluimveestal</t>
  </si>
  <si>
    <t>LC007093</t>
  </si>
  <si>
    <t>Bewaarloods</t>
  </si>
  <si>
    <t>LC007094</t>
  </si>
  <si>
    <t>Werkplaats</t>
  </si>
  <si>
    <t>LC201064</t>
  </si>
  <si>
    <t>Wisentweg 11a</t>
  </si>
  <si>
    <t>Loods voertuigen</t>
  </si>
  <si>
    <t>LC201063</t>
  </si>
  <si>
    <t>Paardenplaats</t>
  </si>
  <si>
    <t>Ede</t>
  </si>
  <si>
    <t>LC000501</t>
  </si>
  <si>
    <t>Bovenbuurtweg 27</t>
  </si>
  <si>
    <t>6717 XA</t>
  </si>
  <si>
    <t>Bestuursbureau + mbo Ede</t>
  </si>
  <si>
    <t>LC003001</t>
  </si>
  <si>
    <t>Zandlaan 31</t>
  </si>
  <si>
    <t>6717 LN</t>
  </si>
  <si>
    <t>Schoolgebouw vmbo Ede</t>
  </si>
  <si>
    <t>LC003051</t>
  </si>
  <si>
    <t>Kas</t>
  </si>
  <si>
    <t>LC003081</t>
  </si>
  <si>
    <t xml:space="preserve">Dierenverblijf </t>
  </si>
  <si>
    <t>Tech</t>
  </si>
  <si>
    <t>LC202002</t>
  </si>
  <si>
    <t>Zandlaan 29</t>
  </si>
  <si>
    <t xml:space="preserve">T1 Techniekhal </t>
  </si>
  <si>
    <t>LC202003</t>
  </si>
  <si>
    <t xml:space="preserve">T2 Technologie </t>
  </si>
  <si>
    <t>LC202091</t>
  </si>
  <si>
    <t xml:space="preserve">Kapschuur </t>
  </si>
  <si>
    <t>Emmeloord</t>
  </si>
  <si>
    <t>LC001001</t>
  </si>
  <si>
    <t>De Balkan 16</t>
  </si>
  <si>
    <t>8303 GZ</t>
  </si>
  <si>
    <t>Schoolgebouw (v)mbo Emmeloord</t>
  </si>
  <si>
    <t>LC001003</t>
  </si>
  <si>
    <t>LC001051</t>
  </si>
  <si>
    <t>LC001052</t>
  </si>
  <si>
    <t>Tunnelkas</t>
  </si>
  <si>
    <t>LC001081</t>
  </si>
  <si>
    <t>Dierenverblijf steen</t>
  </si>
  <si>
    <t>LC001082</t>
  </si>
  <si>
    <t>Dierenverblijf hout</t>
  </si>
  <si>
    <t>LC001111</t>
  </si>
  <si>
    <t>Scandinaviëlaan 33</t>
  </si>
  <si>
    <t>9303 GN</t>
  </si>
  <si>
    <t>Schoolgebouw pro Emmeloord</t>
  </si>
  <si>
    <t>Mogelijk op korte termijn uitbereiding</t>
  </si>
  <si>
    <t>LC001091</t>
  </si>
  <si>
    <t>Kaploods</t>
  </si>
  <si>
    <t>Kootwijkerbroek</t>
  </si>
  <si>
    <t>LC004588</t>
  </si>
  <si>
    <t>LC004519</t>
  </si>
  <si>
    <t>Kapweg 30</t>
  </si>
  <si>
    <t>3774 RD</t>
  </si>
  <si>
    <t>Schoolgebouw Hippisch Centrum Kootwijkerbroek</t>
  </si>
  <si>
    <t>LC004541</t>
  </si>
  <si>
    <t>Graafhorstweg 20</t>
  </si>
  <si>
    <t>3774 RB</t>
  </si>
  <si>
    <t>Woonhuis</t>
  </si>
  <si>
    <t>LC04542</t>
  </si>
  <si>
    <t>Graafhorstweg 20C</t>
  </si>
  <si>
    <t>Logiesverblijven</t>
  </si>
  <si>
    <t>LC004543</t>
  </si>
  <si>
    <t>Graafhorstweg 20A</t>
  </si>
  <si>
    <t>Appartementen boven stal</t>
  </si>
  <si>
    <t>LC004544</t>
  </si>
  <si>
    <t>Appartementen naast de rijhal</t>
  </si>
  <si>
    <t>LC004518</t>
  </si>
  <si>
    <t>Kantine</t>
  </si>
  <si>
    <t>Rijhal</t>
  </si>
  <si>
    <t>LC004549</t>
  </si>
  <si>
    <t>Stallen</t>
  </si>
  <si>
    <t>Stapmolen</t>
  </si>
  <si>
    <t>Logeer kraal</t>
  </si>
  <si>
    <t>Overkapping buitenbaan</t>
  </si>
  <si>
    <t>Paddocs</t>
  </si>
  <si>
    <t>Hoefsmederij</t>
  </si>
  <si>
    <t>Lelystad</t>
  </si>
  <si>
    <t>LC006001</t>
  </si>
  <si>
    <t>Tjalk 25-58</t>
  </si>
  <si>
    <t>8232 MB</t>
  </si>
  <si>
    <t>Schoolgebouw vmbo Lelystad</t>
  </si>
  <si>
    <t>LC006002</t>
  </si>
  <si>
    <t>Gymzaal</t>
  </si>
  <si>
    <t>LC006051</t>
  </si>
  <si>
    <t>LC006082</t>
  </si>
  <si>
    <t>LC006081</t>
  </si>
  <si>
    <t>Dierenverblijf groene ark</t>
  </si>
  <si>
    <t>LC006061</t>
  </si>
  <si>
    <t>Tijdelijke huisvesting (huur, 8 lokalen)</t>
  </si>
  <si>
    <t>Maartensdijk</t>
  </si>
  <si>
    <t>LC005501</t>
  </si>
  <si>
    <t>Dierenriem 2</t>
  </si>
  <si>
    <t>3738 TR</t>
  </si>
  <si>
    <t>Schoolgebouw vmbo Maartensdijk</t>
  </si>
  <si>
    <t>?</t>
  </si>
  <si>
    <t>Tijdelijke huisvesting (eigendom, 2 lokalen)</t>
  </si>
  <si>
    <t>LC005581</t>
  </si>
  <si>
    <t>Nijkerk</t>
  </si>
  <si>
    <t>LC009001</t>
  </si>
  <si>
    <t>Luxoolseweg 1</t>
  </si>
  <si>
    <t>3862 WH</t>
  </si>
  <si>
    <t>Schoolgebouw (v)mbo Nijkerk</t>
  </si>
  <si>
    <t>2002/2020</t>
  </si>
  <si>
    <t>LC009002</t>
  </si>
  <si>
    <t>Tijdelijke huisvesting (huur, 8 lokalen) vanaf 01-09-2023 max. 10 jaar</t>
  </si>
  <si>
    <t>LC009081</t>
  </si>
  <si>
    <t>LC009091</t>
  </si>
  <si>
    <t>Loods</t>
  </si>
  <si>
    <t>LC009051</t>
  </si>
  <si>
    <t>Velp</t>
  </si>
  <si>
    <t>LC008001</t>
  </si>
  <si>
    <t>Pinkenbergseweg 5F</t>
  </si>
  <si>
    <t>6881 BA</t>
  </si>
  <si>
    <t>Schoolgebouw (v)mbo Velp</t>
  </si>
  <si>
    <t>LC008002</t>
  </si>
  <si>
    <t>Gymzaal - zit aan schoolgebouw vast</t>
  </si>
  <si>
    <t>LC008081</t>
  </si>
  <si>
    <t>LC008051</t>
  </si>
  <si>
    <t>LC008052</t>
  </si>
  <si>
    <t>Alteveer 18B</t>
  </si>
  <si>
    <t>6881 BK</t>
  </si>
  <si>
    <t>Kas Alteveer</t>
  </si>
  <si>
    <t>Wageningen</t>
  </si>
  <si>
    <t>LC010001</t>
  </si>
  <si>
    <t>Mansholtlaan 18</t>
  </si>
  <si>
    <t>6708 PA</t>
  </si>
  <si>
    <t>Schoolgebouw hbo Wageningen</t>
  </si>
  <si>
    <t>LC010091</t>
  </si>
  <si>
    <t>Tuinpaviljoen</t>
  </si>
  <si>
    <t>Heerenveen</t>
  </si>
  <si>
    <t>LC002001</t>
  </si>
  <si>
    <t>Domela Nieuwenhuisweg 3</t>
  </si>
  <si>
    <t>8448 GK</t>
  </si>
  <si>
    <t>Schoolgebouw (v)mbo Heerenveen</t>
  </si>
  <si>
    <t>Signing op circa 7 m1 hoogte</t>
  </si>
  <si>
    <t>LC002002</t>
  </si>
  <si>
    <t xml:space="preserve">Semi permanente huisvesting </t>
  </si>
  <si>
    <t>Mogelijk op korte termijn herontwikkelen</t>
  </si>
  <si>
    <t>LC002051</t>
  </si>
  <si>
    <t>Kas + dierenverblijf</t>
  </si>
  <si>
    <t>Leeuwarden</t>
  </si>
  <si>
    <t>LC002101</t>
  </si>
  <si>
    <t>Jansoniusstraat 2</t>
  </si>
  <si>
    <t>8934 BM</t>
  </si>
  <si>
    <t xml:space="preserve">Schoolgebouw vmbo Leeuwarden </t>
  </si>
  <si>
    <t>Geplande renovatie</t>
  </si>
  <si>
    <t>Gymzalen - zit aan schoolgebouw vast</t>
  </si>
  <si>
    <t xml:space="preserve">Semi-permanent </t>
  </si>
  <si>
    <t>LC002181</t>
  </si>
  <si>
    <t>LC002102</t>
  </si>
  <si>
    <t>Jansoniusstraat 2A</t>
  </si>
  <si>
    <t>Schoolgebouw mbo Leeuwarden</t>
  </si>
  <si>
    <t>LC002113</t>
  </si>
  <si>
    <t>Huizemerlaan 61</t>
  </si>
  <si>
    <t>8934 BD</t>
  </si>
  <si>
    <t>Schoolgebouw praktijkgebouw</t>
  </si>
  <si>
    <t>Sneek</t>
  </si>
  <si>
    <t>LC002201</t>
  </si>
  <si>
    <t>Harste 2</t>
  </si>
  <si>
    <t>8602 JX</t>
  </si>
  <si>
    <t>Schoolgebouw vmbo Sneek</t>
  </si>
  <si>
    <t xml:space="preserve">Gevelbekleding hoogbouw wordt op korte termijn vervangen. </t>
  </si>
  <si>
    <t>LC003351</t>
  </si>
  <si>
    <t>LC002281</t>
  </si>
  <si>
    <t>Buitenpost</t>
  </si>
  <si>
    <t>LC002301</t>
  </si>
  <si>
    <t>Proff. Wassenberghstraat 3</t>
  </si>
  <si>
    <t>9285 PS</t>
  </si>
  <si>
    <t xml:space="preserve">Schoolgebouw (v)mbo Buitenpost  </t>
  </si>
  <si>
    <t>Geplande renovatie op korte termijn</t>
  </si>
  <si>
    <t>LC002302</t>
  </si>
  <si>
    <t>LC002351</t>
  </si>
  <si>
    <t>LC002381</t>
  </si>
  <si>
    <t>LC002382</t>
  </si>
  <si>
    <t xml:space="preserve">Paardenstal </t>
  </si>
  <si>
    <t>LC002391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</si>
</sst>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rgb="FFFF0000"/>
      <name val="Verdan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2" fillId="3" borderId="0" xfId="0" applyFont="1" applyFill="1"/>
    <xf numFmtId="164" fontId="2" fillId="3" borderId="0" xfId="1" applyNumberFormat="1" applyFont="1" applyFill="1"/>
    <xf numFmtId="0" fontId="4" fillId="3" borderId="0" xfId="0" applyFont="1" applyFill="1"/>
    <xf numFmtId="0" fontId="2" fillId="4" borderId="0" xfId="0" applyFont="1" applyFill="1"/>
    <xf numFmtId="164" fontId="2" fillId="4" borderId="0" xfId="1" applyNumberFormat="1" applyFont="1" applyFill="1"/>
    <xf numFmtId="0" fontId="5" fillId="3" borderId="0" xfId="0" applyFont="1" applyFill="1"/>
    <xf numFmtId="164" fontId="5" fillId="3" borderId="0" xfId="1" applyNumberFormat="1" applyFont="1" applyFill="1"/>
    <xf numFmtId="0" fontId="6" fillId="3" borderId="0" xfId="0" applyFont="1" applyFill="1"/>
    <xf numFmtId="0" fontId="5" fillId="4" borderId="0" xfId="0" applyFont="1" applyFill="1"/>
    <xf numFmtId="164" fontId="5" fillId="4" borderId="0" xfId="1" applyNumberFormat="1" applyFont="1" applyFill="1"/>
    <xf numFmtId="0" fontId="6" fillId="4" borderId="0" xfId="0" applyFont="1" applyFill="1"/>
    <xf numFmtId="0" fontId="4" fillId="4" borderId="0" xfId="0" applyFont="1" applyFill="1"/>
    <xf numFmtId="164" fontId="7" fillId="4" borderId="0" xfId="1" applyNumberFormat="1" applyFont="1" applyFill="1"/>
    <xf numFmtId="0" fontId="8" fillId="4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CDAB-EAD5-F944-B067-EB73867F3626}">
  <dimension ref="A1:K111"/>
  <sheetViews>
    <sheetView showGridLines="0" topLeftCell="C1" zoomScale="109" zoomScaleNormal="147" workbookViewId="0">
      <selection activeCell="G12" sqref="G12"/>
    </sheetView>
  </sheetViews>
  <sheetFormatPr baseColWidth="10" defaultColWidth="11.1640625" defaultRowHeight="15.75" customHeight="1" x14ac:dyDescent="0.2"/>
  <cols>
    <col min="1" max="1" width="14.6640625" style="1" bestFit="1" customWidth="1"/>
    <col min="2" max="2" width="13.83203125" style="1" bestFit="1" customWidth="1"/>
    <col min="3" max="3" width="6" style="1" bestFit="1" customWidth="1"/>
    <col min="4" max="4" width="14.1640625" style="1" bestFit="1" customWidth="1"/>
    <col min="5" max="5" width="19.83203125" style="1" bestFit="1" customWidth="1"/>
    <col min="6" max="6" width="9.83203125" style="1" bestFit="1" customWidth="1"/>
    <col min="7" max="7" width="47.33203125" style="1" bestFit="1" customWidth="1"/>
    <col min="8" max="8" width="9.6640625" style="2" bestFit="1" customWidth="1"/>
    <col min="9" max="9" width="10.33203125" style="1" bestFit="1" customWidth="1"/>
    <col min="10" max="10" width="11.1640625" style="1"/>
    <col min="11" max="11" width="83.33203125" style="1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x14ac:dyDescent="0.2">
      <c r="A2" s="8" t="s">
        <v>9</v>
      </c>
      <c r="B2" s="8" t="s">
        <v>10</v>
      </c>
      <c r="C2" s="8">
        <v>1015</v>
      </c>
      <c r="D2" s="8" t="s">
        <v>10</v>
      </c>
      <c r="E2" s="8" t="s">
        <v>11</v>
      </c>
      <c r="F2" s="8" t="s">
        <v>12</v>
      </c>
      <c r="G2" s="8" t="s">
        <v>13</v>
      </c>
      <c r="H2" s="9">
        <f>8339+2850</f>
        <v>11189</v>
      </c>
      <c r="I2" s="8">
        <v>2006</v>
      </c>
      <c r="J2" s="8"/>
      <c r="K2" s="8" t="s">
        <v>14</v>
      </c>
    </row>
    <row r="3" spans="1:11" x14ac:dyDescent="0.2">
      <c r="A3" s="3" t="s">
        <v>9</v>
      </c>
      <c r="B3" s="3"/>
      <c r="C3" s="3">
        <v>1015</v>
      </c>
      <c r="D3" s="3" t="s">
        <v>15</v>
      </c>
      <c r="E3" s="3" t="s">
        <v>11</v>
      </c>
      <c r="F3" s="3" t="s">
        <v>12</v>
      </c>
      <c r="G3" s="3" t="s">
        <v>16</v>
      </c>
      <c r="H3" s="4">
        <v>832</v>
      </c>
      <c r="I3" s="3">
        <v>2017</v>
      </c>
      <c r="J3" s="3"/>
      <c r="K3" s="3"/>
    </row>
    <row r="4" spans="1:11" x14ac:dyDescent="0.2">
      <c r="A4" s="3" t="s">
        <v>9</v>
      </c>
      <c r="B4" s="3" t="s">
        <v>10</v>
      </c>
      <c r="C4" s="3">
        <v>1015</v>
      </c>
      <c r="D4" s="3" t="s">
        <v>17</v>
      </c>
      <c r="E4" s="3" t="s">
        <v>11</v>
      </c>
      <c r="F4" s="3" t="s">
        <v>12</v>
      </c>
      <c r="G4" s="3" t="s">
        <v>18</v>
      </c>
      <c r="H4" s="4">
        <v>154</v>
      </c>
      <c r="I4" s="3">
        <v>2007</v>
      </c>
      <c r="J4" s="3"/>
      <c r="K4" s="3"/>
    </row>
    <row r="5" spans="1:11" x14ac:dyDescent="0.2">
      <c r="A5" s="11" t="s">
        <v>9</v>
      </c>
      <c r="B5" s="13" t="s">
        <v>19</v>
      </c>
      <c r="C5" s="11">
        <v>1015</v>
      </c>
      <c r="D5" s="11" t="s">
        <v>19</v>
      </c>
      <c r="E5" s="11" t="s">
        <v>20</v>
      </c>
      <c r="F5" s="11" t="s">
        <v>21</v>
      </c>
      <c r="G5" s="11" t="s">
        <v>22</v>
      </c>
      <c r="H5" s="12">
        <v>3402</v>
      </c>
      <c r="I5" s="11"/>
      <c r="J5" s="11"/>
      <c r="K5" s="11"/>
    </row>
    <row r="6" spans="1:11" x14ac:dyDescent="0.2">
      <c r="A6" s="8" t="s">
        <v>9</v>
      </c>
      <c r="B6" s="10" t="s">
        <v>23</v>
      </c>
      <c r="C6" s="8">
        <v>1015</v>
      </c>
      <c r="D6" s="8" t="s">
        <v>24</v>
      </c>
      <c r="E6" s="8" t="s">
        <v>25</v>
      </c>
      <c r="F6" s="8" t="s">
        <v>26</v>
      </c>
      <c r="G6" s="8" t="s">
        <v>13</v>
      </c>
      <c r="H6" s="9">
        <v>4020</v>
      </c>
      <c r="I6" s="8">
        <v>2021</v>
      </c>
      <c r="J6" s="8"/>
      <c r="K6" s="8" t="s">
        <v>27</v>
      </c>
    </row>
    <row r="13" spans="1:11" x14ac:dyDescent="0.2"/>
    <row r="14" spans="1:11" x14ac:dyDescent="0.2"/>
    <row r="15" spans="1:11" x14ac:dyDescent="0.2"/>
    <row r="16" spans="1:11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</sheetData>
  <sheetProtection algorithmName="SHA-512" hashValue="jEu6Q7u1bsmJVGZkk67o0EmZdRPL7LLOMvOXyLLq0aGiLGm8YDygJcT6qN4ebxIjo/bFivURYxNCsaJpM8EqKg==" saltValue="y1l6dKmf/+ANy067AJTM6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3E6B-3EF6-234E-88AF-DC0C47908B9A}">
  <dimension ref="A1:K14"/>
  <sheetViews>
    <sheetView showGridLines="0" workbookViewId="0">
      <selection activeCell="G11" sqref="G11"/>
    </sheetView>
  </sheetViews>
  <sheetFormatPr baseColWidth="10" defaultRowHeight="16" x14ac:dyDescent="0.2"/>
  <cols>
    <col min="1" max="1" width="10.664062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7.83203125" bestFit="1" customWidth="1"/>
    <col min="6" max="6" width="9.83203125" bestFit="1" customWidth="1"/>
    <col min="7" max="7" width="32" bestFit="1" customWidth="1"/>
    <col min="8" max="8" width="8.1640625" bestFit="1" customWidth="1"/>
    <col min="9" max="9" width="11.6640625" bestFit="1" customWidth="1"/>
    <col min="11" max="11" width="27.832031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28</v>
      </c>
      <c r="B2" s="11" t="s">
        <v>29</v>
      </c>
      <c r="C2" s="11">
        <v>1015</v>
      </c>
      <c r="D2" s="11" t="s">
        <v>29</v>
      </c>
      <c r="E2" s="11" t="s">
        <v>30</v>
      </c>
      <c r="F2" s="11" t="s">
        <v>31</v>
      </c>
      <c r="G2" s="11" t="s">
        <v>32</v>
      </c>
      <c r="H2" s="12">
        <v>9008</v>
      </c>
      <c r="I2" s="11" t="s">
        <v>33</v>
      </c>
      <c r="J2" s="11"/>
      <c r="K2" s="11"/>
    </row>
    <row r="3" spans="1:11" ht="15.75" x14ac:dyDescent="0.2">
      <c r="A3" s="6" t="s">
        <v>28</v>
      </c>
      <c r="B3" s="6" t="s">
        <v>34</v>
      </c>
      <c r="C3" s="6">
        <v>1015</v>
      </c>
      <c r="D3" s="6" t="s">
        <v>34</v>
      </c>
      <c r="E3" s="6" t="s">
        <v>35</v>
      </c>
      <c r="F3" s="6" t="s">
        <v>36</v>
      </c>
      <c r="G3" s="6" t="s">
        <v>37</v>
      </c>
      <c r="H3" s="7">
        <v>913</v>
      </c>
      <c r="I3" s="6">
        <v>2013</v>
      </c>
      <c r="J3" s="6"/>
      <c r="K3" s="6"/>
    </row>
    <row r="4" spans="1:11" ht="15.75" x14ac:dyDescent="0.2">
      <c r="A4" s="6" t="s">
        <v>28</v>
      </c>
      <c r="B4" s="6" t="s">
        <v>38</v>
      </c>
      <c r="C4" s="6">
        <v>1015</v>
      </c>
      <c r="D4" s="6" t="s">
        <v>38</v>
      </c>
      <c r="E4" s="6" t="s">
        <v>39</v>
      </c>
      <c r="F4" s="6" t="s">
        <v>36</v>
      </c>
      <c r="G4" s="6" t="s">
        <v>40</v>
      </c>
      <c r="H4" s="7">
        <v>734</v>
      </c>
      <c r="I4" s="6">
        <v>2018</v>
      </c>
      <c r="J4" s="6"/>
      <c r="K4" s="6" t="s">
        <v>41</v>
      </c>
    </row>
    <row r="5" spans="1:11" ht="15.75" x14ac:dyDescent="0.2">
      <c r="A5" s="6" t="s">
        <v>28</v>
      </c>
      <c r="B5" s="6" t="s">
        <v>42</v>
      </c>
      <c r="C5" s="6">
        <v>1035</v>
      </c>
      <c r="D5" s="6" t="s">
        <v>42</v>
      </c>
      <c r="E5" s="6" t="s">
        <v>43</v>
      </c>
      <c r="F5" s="6" t="s">
        <v>36</v>
      </c>
      <c r="G5" s="6" t="s">
        <v>44</v>
      </c>
      <c r="H5" s="7">
        <v>1497</v>
      </c>
      <c r="I5" s="6" t="s">
        <v>33</v>
      </c>
      <c r="J5" s="6"/>
      <c r="K5" s="6" t="s">
        <v>45</v>
      </c>
    </row>
    <row r="6" spans="1:11" ht="15.75" x14ac:dyDescent="0.2">
      <c r="A6" s="6" t="s">
        <v>28</v>
      </c>
      <c r="B6" s="6" t="s">
        <v>46</v>
      </c>
      <c r="C6" s="6">
        <v>1015</v>
      </c>
      <c r="D6" s="6" t="s">
        <v>46</v>
      </c>
      <c r="E6" s="6" t="s">
        <v>43</v>
      </c>
      <c r="F6" s="6" t="s">
        <v>36</v>
      </c>
      <c r="G6" s="6" t="s">
        <v>47</v>
      </c>
      <c r="H6" s="7">
        <v>843</v>
      </c>
      <c r="I6" s="6">
        <v>2013</v>
      </c>
      <c r="J6" s="6"/>
      <c r="K6" s="6"/>
    </row>
    <row r="7" spans="1:11" ht="15.75" x14ac:dyDescent="0.2">
      <c r="A7" s="6" t="s">
        <v>28</v>
      </c>
      <c r="B7" s="6" t="s">
        <v>48</v>
      </c>
      <c r="C7" s="6">
        <v>1015</v>
      </c>
      <c r="D7" s="6" t="s">
        <v>48</v>
      </c>
      <c r="E7" s="6" t="s">
        <v>39</v>
      </c>
      <c r="F7" s="6" t="s">
        <v>36</v>
      </c>
      <c r="G7" s="6" t="s">
        <v>49</v>
      </c>
      <c r="H7" s="7">
        <v>138</v>
      </c>
      <c r="I7" s="6">
        <v>2018</v>
      </c>
      <c r="J7" s="6"/>
      <c r="K7" s="6"/>
    </row>
    <row r="8" spans="1:11" ht="15.75" x14ac:dyDescent="0.2">
      <c r="A8" s="6" t="s">
        <v>28</v>
      </c>
      <c r="B8" s="6" t="s">
        <v>50</v>
      </c>
      <c r="C8" s="6">
        <v>1015</v>
      </c>
      <c r="D8" s="6" t="s">
        <v>50</v>
      </c>
      <c r="E8" s="6" t="s">
        <v>43</v>
      </c>
      <c r="F8" s="6" t="s">
        <v>36</v>
      </c>
      <c r="G8" s="6" t="s">
        <v>51</v>
      </c>
      <c r="H8" s="7">
        <v>600</v>
      </c>
      <c r="I8" s="6">
        <v>1985</v>
      </c>
      <c r="J8" s="6"/>
      <c r="K8" s="6"/>
    </row>
    <row r="9" spans="1:11" ht="15.75" x14ac:dyDescent="0.2">
      <c r="A9" s="6" t="s">
        <v>28</v>
      </c>
      <c r="B9" s="6" t="s">
        <v>52</v>
      </c>
      <c r="C9" s="6">
        <v>1035</v>
      </c>
      <c r="D9" s="6" t="s">
        <v>52</v>
      </c>
      <c r="E9" s="6" t="s">
        <v>43</v>
      </c>
      <c r="F9" s="6" t="s">
        <v>53</v>
      </c>
      <c r="G9" s="6" t="s">
        <v>54</v>
      </c>
      <c r="H9" s="7">
        <v>897</v>
      </c>
      <c r="I9" s="6">
        <v>2000</v>
      </c>
      <c r="J9" s="6"/>
      <c r="K9" s="6"/>
    </row>
    <row r="10" spans="1:11" ht="15.75" x14ac:dyDescent="0.2">
      <c r="A10" s="6" t="s">
        <v>28</v>
      </c>
      <c r="B10" s="6" t="s">
        <v>55</v>
      </c>
      <c r="C10" s="6">
        <v>1015</v>
      </c>
      <c r="D10" s="6" t="s">
        <v>55</v>
      </c>
      <c r="E10" s="6" t="s">
        <v>43</v>
      </c>
      <c r="F10" s="6" t="s">
        <v>36</v>
      </c>
      <c r="G10" s="6" t="s">
        <v>56</v>
      </c>
      <c r="H10" s="7">
        <v>2754</v>
      </c>
      <c r="I10" s="6">
        <v>2013</v>
      </c>
      <c r="J10" s="6"/>
      <c r="K10" s="6"/>
    </row>
    <row r="11" spans="1:11" ht="15.75" x14ac:dyDescent="0.2">
      <c r="A11" s="6" t="s">
        <v>28</v>
      </c>
      <c r="B11" s="6" t="s">
        <v>57</v>
      </c>
      <c r="C11" s="6">
        <v>1035</v>
      </c>
      <c r="D11" s="6" t="s">
        <v>58</v>
      </c>
      <c r="E11" s="6" t="s">
        <v>59</v>
      </c>
      <c r="F11" s="6" t="s">
        <v>36</v>
      </c>
      <c r="G11" s="6" t="s">
        <v>60</v>
      </c>
      <c r="H11" s="7">
        <v>224</v>
      </c>
      <c r="I11" s="6">
        <v>2013</v>
      </c>
      <c r="J11" s="6"/>
      <c r="K11" s="6"/>
    </row>
    <row r="12" spans="1:11" ht="15.75" x14ac:dyDescent="0.2">
      <c r="A12" s="6" t="s">
        <v>28</v>
      </c>
      <c r="B12" s="6" t="s">
        <v>61</v>
      </c>
      <c r="C12" s="6">
        <v>1035</v>
      </c>
      <c r="D12" s="6" t="s">
        <v>61</v>
      </c>
      <c r="E12" s="6" t="s">
        <v>62</v>
      </c>
      <c r="F12" s="6" t="s">
        <v>36</v>
      </c>
      <c r="G12" s="6" t="s">
        <v>63</v>
      </c>
      <c r="H12" s="7">
        <v>684</v>
      </c>
      <c r="I12" s="6" t="s">
        <v>64</v>
      </c>
      <c r="J12" s="6"/>
      <c r="K12" s="6" t="s">
        <v>41</v>
      </c>
    </row>
    <row r="13" spans="1:11" ht="15.75" x14ac:dyDescent="0.2">
      <c r="A13" s="6" t="s">
        <v>28</v>
      </c>
      <c r="B13" s="6" t="s">
        <v>29</v>
      </c>
      <c r="C13" s="6">
        <v>1015</v>
      </c>
      <c r="D13" s="6" t="s">
        <v>65</v>
      </c>
      <c r="E13" s="6" t="s">
        <v>39</v>
      </c>
      <c r="F13" s="6" t="s">
        <v>36</v>
      </c>
      <c r="G13" s="6" t="s">
        <v>66</v>
      </c>
      <c r="H13" s="7">
        <v>576</v>
      </c>
      <c r="I13" s="6">
        <v>1985</v>
      </c>
      <c r="J13" s="6"/>
      <c r="K13" s="6"/>
    </row>
    <row r="14" spans="1:11" ht="15.75" x14ac:dyDescent="0.2">
      <c r="A14" s="6" t="s">
        <v>28</v>
      </c>
      <c r="B14" s="6" t="s">
        <v>29</v>
      </c>
      <c r="C14" s="6">
        <v>1015</v>
      </c>
      <c r="D14" s="6" t="s">
        <v>65</v>
      </c>
      <c r="E14" s="6" t="s">
        <v>39</v>
      </c>
      <c r="F14" s="6" t="s">
        <v>36</v>
      </c>
      <c r="G14" s="6" t="s">
        <v>67</v>
      </c>
      <c r="H14" s="7">
        <v>190</v>
      </c>
      <c r="I14" s="6"/>
      <c r="J14" s="6"/>
      <c r="K14" s="6"/>
    </row>
  </sheetData>
  <sheetProtection algorithmName="SHA-512" hashValue="Kx8NIE549gF8dgT+tkcQJrn0CPOPn9adlXfc+PVBV5vYvI51tNRERmp39/GkYNvloqspWOQbIPPlXUMGzRB0VA==" saltValue="E28/n556G7jl8DMAw4pBy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A584-4306-8F40-BF37-B30F5ECC663F}">
  <dimension ref="A1:K7"/>
  <sheetViews>
    <sheetView showGridLines="0" workbookViewId="0">
      <selection sqref="A1:K1048576"/>
    </sheetView>
  </sheetViews>
  <sheetFormatPr baseColWidth="10" defaultRowHeight="16" x14ac:dyDescent="0.2"/>
  <cols>
    <col min="1" max="1" width="10" bestFit="1" customWidth="1"/>
    <col min="2" max="2" width="13.83203125" bestFit="1" customWidth="1"/>
    <col min="4" max="4" width="14.1640625" bestFit="1" customWidth="1"/>
    <col min="5" max="5" width="24.33203125" bestFit="1" customWidth="1"/>
    <col min="6" max="6" width="9.83203125" bestFit="1" customWidth="1"/>
    <col min="7" max="7" width="34.6640625" bestFit="1" customWidth="1"/>
    <col min="8" max="8" width="8.1640625" bestFit="1" customWidth="1"/>
    <col min="9" max="9" width="10.33203125" bestFit="1" customWidth="1"/>
    <col min="11" max="11" width="36.16406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6" t="s">
        <v>296</v>
      </c>
      <c r="B2" s="6"/>
      <c r="C2" s="6"/>
      <c r="D2" s="6" t="s">
        <v>297</v>
      </c>
      <c r="E2" s="6" t="s">
        <v>298</v>
      </c>
      <c r="F2" s="6" t="s">
        <v>299</v>
      </c>
      <c r="G2" s="11" t="s">
        <v>300</v>
      </c>
      <c r="H2" s="12">
        <v>3059</v>
      </c>
      <c r="I2" s="11">
        <v>1990</v>
      </c>
      <c r="J2" s="11"/>
      <c r="K2" s="11" t="s">
        <v>301</v>
      </c>
    </row>
    <row r="3" spans="1:11" ht="15.75" x14ac:dyDescent="0.2">
      <c r="A3" s="6" t="s">
        <v>296</v>
      </c>
      <c r="B3" s="6"/>
      <c r="C3" s="6"/>
      <c r="D3" s="6" t="s">
        <v>302</v>
      </c>
      <c r="E3" s="6" t="s">
        <v>298</v>
      </c>
      <c r="F3" s="6" t="s">
        <v>299</v>
      </c>
      <c r="G3" s="6" t="s">
        <v>268</v>
      </c>
      <c r="H3" s="7">
        <v>430</v>
      </c>
      <c r="I3" s="6">
        <v>2008</v>
      </c>
      <c r="J3" s="6"/>
      <c r="K3" s="6"/>
    </row>
    <row r="4" spans="1:11" ht="15.75" x14ac:dyDescent="0.2">
      <c r="A4" s="6" t="s">
        <v>296</v>
      </c>
      <c r="B4" s="6"/>
      <c r="C4" s="6"/>
      <c r="D4" s="6" t="s">
        <v>303</v>
      </c>
      <c r="E4" s="6" t="s">
        <v>298</v>
      </c>
      <c r="F4" s="6" t="s">
        <v>299</v>
      </c>
      <c r="G4" s="6" t="s">
        <v>149</v>
      </c>
      <c r="H4" s="7">
        <v>575</v>
      </c>
      <c r="I4" s="6">
        <v>2010</v>
      </c>
      <c r="J4" s="6"/>
      <c r="K4" s="6"/>
    </row>
    <row r="5" spans="1:11" ht="15.75" x14ac:dyDescent="0.2">
      <c r="A5" s="6" t="s">
        <v>296</v>
      </c>
      <c r="B5" s="6"/>
      <c r="C5" s="6"/>
      <c r="D5" s="6" t="s">
        <v>304</v>
      </c>
      <c r="E5" s="6" t="s">
        <v>298</v>
      </c>
      <c r="F5" s="6" t="s">
        <v>299</v>
      </c>
      <c r="G5" s="6" t="s">
        <v>18</v>
      </c>
      <c r="H5" s="7">
        <v>310</v>
      </c>
      <c r="I5" s="6"/>
      <c r="J5" s="6"/>
      <c r="K5" s="6"/>
    </row>
    <row r="6" spans="1:11" ht="15.75" x14ac:dyDescent="0.2">
      <c r="A6" s="6" t="s">
        <v>296</v>
      </c>
      <c r="B6" s="6"/>
      <c r="C6" s="6"/>
      <c r="D6" s="6" t="s">
        <v>305</v>
      </c>
      <c r="E6" s="6" t="s">
        <v>298</v>
      </c>
      <c r="F6" s="6" t="s">
        <v>299</v>
      </c>
      <c r="G6" s="6" t="s">
        <v>306</v>
      </c>
      <c r="H6" s="7"/>
      <c r="I6" s="6"/>
      <c r="J6" s="6"/>
      <c r="K6" s="6"/>
    </row>
    <row r="7" spans="1:11" ht="15.75" x14ac:dyDescent="0.2">
      <c r="A7" s="6" t="s">
        <v>296</v>
      </c>
      <c r="B7" s="6"/>
      <c r="C7" s="6"/>
      <c r="D7" s="6" t="s">
        <v>307</v>
      </c>
      <c r="E7" s="6" t="s">
        <v>298</v>
      </c>
      <c r="F7" s="6" t="s">
        <v>299</v>
      </c>
      <c r="G7" s="6" t="s">
        <v>159</v>
      </c>
      <c r="H7" s="7"/>
      <c r="I7" s="6"/>
      <c r="J7" s="6"/>
      <c r="K7" s="6"/>
    </row>
  </sheetData>
  <sheetProtection algorithmName="SHA-512" hashValue="TRV3+J6a5DXSvMDVYpCI09hpWmAldilIRIw6cEtFGyOqHCh/tqJIm2QOR6NO3hZQIZYIVLHJ5XmN5JYugqOYnQ==" saltValue="/7FBUM1q5EcsFxVcWX+qA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9944-CE0D-3741-8D07-6AB22F6753B5}">
  <dimension ref="A1:K24"/>
  <sheetViews>
    <sheetView showGridLines="0" workbookViewId="0">
      <selection sqref="A1:XFD1"/>
    </sheetView>
  </sheetViews>
  <sheetFormatPr baseColWidth="10" defaultRowHeight="16" x14ac:dyDescent="0.2"/>
  <cols>
    <col min="1" max="1" width="8.8320312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6.5" bestFit="1" customWidth="1"/>
    <col min="6" max="6" width="9.83203125" bestFit="1" customWidth="1"/>
    <col min="7" max="7" width="40.5" bestFit="1" customWidth="1"/>
    <col min="8" max="8" width="8.1640625" bestFit="1" customWidth="1"/>
    <col min="9" max="9" width="10.33203125" bestFit="1" customWidth="1"/>
    <col min="11" max="11" width="44.16406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3" t="s">
        <v>68</v>
      </c>
      <c r="B2" s="5" t="s">
        <v>74</v>
      </c>
      <c r="C2" s="3">
        <v>1015</v>
      </c>
      <c r="D2" s="3" t="s">
        <v>74</v>
      </c>
      <c r="E2" s="3" t="s">
        <v>70</v>
      </c>
      <c r="F2" s="3" t="s">
        <v>75</v>
      </c>
      <c r="G2" s="3" t="s">
        <v>76</v>
      </c>
      <c r="H2" s="4">
        <v>2925</v>
      </c>
      <c r="I2" s="3">
        <v>2012</v>
      </c>
      <c r="J2" s="3"/>
      <c r="K2" s="3"/>
    </row>
    <row r="3" spans="1:11" ht="15.75" x14ac:dyDescent="0.2">
      <c r="A3" s="3" t="s">
        <v>68</v>
      </c>
      <c r="B3" s="5" t="s">
        <v>78</v>
      </c>
      <c r="C3" s="3">
        <v>1015</v>
      </c>
      <c r="D3" s="3" t="s">
        <v>78</v>
      </c>
      <c r="E3" s="3" t="s">
        <v>79</v>
      </c>
      <c r="F3" s="3" t="s">
        <v>75</v>
      </c>
      <c r="G3" s="3" t="s">
        <v>80</v>
      </c>
      <c r="H3" s="4">
        <v>2935</v>
      </c>
      <c r="I3" s="3">
        <v>1997</v>
      </c>
      <c r="J3" s="3"/>
      <c r="K3" s="3"/>
    </row>
    <row r="4" spans="1:11" ht="15.75" x14ac:dyDescent="0.2">
      <c r="A4" s="11" t="s">
        <v>68</v>
      </c>
      <c r="B4" s="13" t="s">
        <v>81</v>
      </c>
      <c r="C4" s="11">
        <v>1035</v>
      </c>
      <c r="D4" s="11" t="s">
        <v>81</v>
      </c>
      <c r="E4" s="11" t="s">
        <v>82</v>
      </c>
      <c r="F4" s="11" t="s">
        <v>75</v>
      </c>
      <c r="G4" s="11" t="s">
        <v>83</v>
      </c>
      <c r="H4" s="12">
        <v>4000</v>
      </c>
      <c r="I4" s="11">
        <v>1990</v>
      </c>
      <c r="J4" s="11"/>
      <c r="K4" s="11" t="s">
        <v>41</v>
      </c>
    </row>
    <row r="5" spans="1:11" ht="15.75" x14ac:dyDescent="0.2">
      <c r="A5" s="6" t="s">
        <v>68</v>
      </c>
      <c r="B5" s="14" t="s">
        <v>84</v>
      </c>
      <c r="C5" s="6">
        <v>1035</v>
      </c>
      <c r="D5" s="6" t="s">
        <v>85</v>
      </c>
      <c r="E5" s="6" t="s">
        <v>86</v>
      </c>
      <c r="F5" s="6" t="s">
        <v>71</v>
      </c>
      <c r="G5" s="6" t="s">
        <v>87</v>
      </c>
      <c r="H5" s="7">
        <v>3915</v>
      </c>
      <c r="I5" s="6" t="s">
        <v>88</v>
      </c>
      <c r="J5" s="6"/>
      <c r="K5" s="6" t="s">
        <v>41</v>
      </c>
    </row>
    <row r="6" spans="1:11" ht="15.75" x14ac:dyDescent="0.2">
      <c r="A6" s="6" t="s">
        <v>68</v>
      </c>
      <c r="B6" s="14"/>
      <c r="C6" s="6"/>
      <c r="D6" s="6"/>
      <c r="E6" s="6" t="s">
        <v>77</v>
      </c>
      <c r="F6" s="6" t="s">
        <v>75</v>
      </c>
      <c r="G6" s="6" t="s">
        <v>89</v>
      </c>
      <c r="H6" s="7"/>
      <c r="I6" s="6"/>
      <c r="J6" s="6"/>
      <c r="K6" s="6" t="s">
        <v>90</v>
      </c>
    </row>
    <row r="7" spans="1:11" ht="15.75" x14ac:dyDescent="0.2">
      <c r="A7" s="6" t="s">
        <v>68</v>
      </c>
      <c r="B7" s="14"/>
      <c r="C7" s="6"/>
      <c r="D7" s="6" t="s">
        <v>91</v>
      </c>
      <c r="E7" s="6" t="s">
        <v>92</v>
      </c>
      <c r="F7" s="6" t="s">
        <v>75</v>
      </c>
      <c r="G7" s="6" t="s">
        <v>93</v>
      </c>
      <c r="H7" s="7"/>
      <c r="I7" s="6"/>
      <c r="J7" s="6"/>
      <c r="K7" s="6"/>
    </row>
    <row r="8" spans="1:11" ht="15.75" x14ac:dyDescent="0.2">
      <c r="A8" s="6" t="s">
        <v>68</v>
      </c>
      <c r="B8" s="14" t="s">
        <v>94</v>
      </c>
      <c r="C8" s="6">
        <v>1035</v>
      </c>
      <c r="D8" s="6" t="s">
        <v>94</v>
      </c>
      <c r="E8" s="6" t="s">
        <v>95</v>
      </c>
      <c r="F8" s="6" t="s">
        <v>75</v>
      </c>
      <c r="G8" s="6" t="s">
        <v>96</v>
      </c>
      <c r="H8" s="7">
        <v>142</v>
      </c>
      <c r="I8" s="6">
        <v>1978</v>
      </c>
      <c r="J8" s="6"/>
      <c r="K8" s="6"/>
    </row>
    <row r="9" spans="1:11" ht="15.75" x14ac:dyDescent="0.2">
      <c r="A9" s="6" t="s">
        <v>68</v>
      </c>
      <c r="B9" s="14" t="s">
        <v>97</v>
      </c>
      <c r="C9" s="6">
        <v>1035</v>
      </c>
      <c r="D9" s="6" t="s">
        <v>97</v>
      </c>
      <c r="E9" s="6" t="s">
        <v>77</v>
      </c>
      <c r="F9" s="6" t="s">
        <v>75</v>
      </c>
      <c r="G9" s="6" t="s">
        <v>98</v>
      </c>
      <c r="H9" s="7">
        <v>130</v>
      </c>
      <c r="I9" s="6"/>
      <c r="J9" s="6"/>
      <c r="K9" s="6"/>
    </row>
    <row r="10" spans="1:11" ht="15.75" x14ac:dyDescent="0.2">
      <c r="A10" s="8" t="s">
        <v>68</v>
      </c>
      <c r="B10" s="10" t="s">
        <v>99</v>
      </c>
      <c r="C10" s="8">
        <v>1015</v>
      </c>
      <c r="D10" s="8" t="s">
        <v>99</v>
      </c>
      <c r="E10" s="8" t="s">
        <v>100</v>
      </c>
      <c r="F10" s="8" t="s">
        <v>101</v>
      </c>
      <c r="G10" s="8" t="s">
        <v>102</v>
      </c>
      <c r="H10" s="9">
        <v>715</v>
      </c>
      <c r="I10" s="8">
        <v>2009</v>
      </c>
      <c r="J10" s="8"/>
      <c r="K10" s="8"/>
    </row>
    <row r="11" spans="1:11" ht="15.75" x14ac:dyDescent="0.2">
      <c r="A11" s="11" t="s">
        <v>68</v>
      </c>
      <c r="B11" s="13"/>
      <c r="C11" s="11">
        <v>1015</v>
      </c>
      <c r="D11" s="11" t="s">
        <v>103</v>
      </c>
      <c r="E11" s="11" t="s">
        <v>104</v>
      </c>
      <c r="F11" s="11" t="s">
        <v>105</v>
      </c>
      <c r="G11" s="11" t="s">
        <v>106</v>
      </c>
      <c r="H11" s="12">
        <v>4791</v>
      </c>
      <c r="I11" s="11">
        <v>2005</v>
      </c>
      <c r="J11" s="11"/>
      <c r="K11" s="11"/>
    </row>
    <row r="12" spans="1:11" ht="15.75" x14ac:dyDescent="0.2">
      <c r="A12" s="6" t="s">
        <v>68</v>
      </c>
      <c r="B12" s="14" t="s">
        <v>107</v>
      </c>
      <c r="C12" s="6">
        <v>1035</v>
      </c>
      <c r="D12" s="6" t="s">
        <v>108</v>
      </c>
      <c r="E12" s="6" t="s">
        <v>109</v>
      </c>
      <c r="F12" s="6" t="s">
        <v>110</v>
      </c>
      <c r="G12" s="6" t="s">
        <v>111</v>
      </c>
      <c r="H12" s="7">
        <v>2448</v>
      </c>
      <c r="I12" s="6">
        <v>2016</v>
      </c>
      <c r="J12" s="6"/>
      <c r="K12" s="6"/>
    </row>
    <row r="13" spans="1:11" ht="15.75" x14ac:dyDescent="0.2">
      <c r="A13" s="6" t="s">
        <v>68</v>
      </c>
      <c r="B13" s="14"/>
      <c r="C13" s="6">
        <v>1015</v>
      </c>
      <c r="D13" s="6" t="s">
        <v>103</v>
      </c>
      <c r="E13" s="6" t="s">
        <v>104</v>
      </c>
      <c r="F13" s="6" t="s">
        <v>105</v>
      </c>
      <c r="G13" s="6" t="s">
        <v>112</v>
      </c>
      <c r="H13" s="7">
        <v>442</v>
      </c>
      <c r="I13" s="6">
        <v>2022</v>
      </c>
      <c r="J13" s="6"/>
      <c r="K13" s="6"/>
    </row>
    <row r="14" spans="1:11" ht="15.75" x14ac:dyDescent="0.2">
      <c r="A14" s="6" t="s">
        <v>68</v>
      </c>
      <c r="B14" s="14" t="s">
        <v>113</v>
      </c>
      <c r="C14" s="6">
        <v>1035</v>
      </c>
      <c r="D14" s="6" t="s">
        <v>113</v>
      </c>
      <c r="E14" s="6" t="s">
        <v>114</v>
      </c>
      <c r="F14" s="6" t="s">
        <v>105</v>
      </c>
      <c r="G14" s="6" t="s">
        <v>115</v>
      </c>
      <c r="H14" s="7">
        <v>316</v>
      </c>
      <c r="I14" s="6">
        <v>1998</v>
      </c>
      <c r="J14" s="6"/>
      <c r="K14" s="6"/>
    </row>
    <row r="15" spans="1:11" ht="15.75" x14ac:dyDescent="0.2">
      <c r="A15" s="6" t="s">
        <v>68</v>
      </c>
      <c r="B15" s="14"/>
      <c r="C15" s="6">
        <v>1015</v>
      </c>
      <c r="D15" s="6" t="s">
        <v>116</v>
      </c>
      <c r="E15" s="6" t="s">
        <v>104</v>
      </c>
      <c r="F15" s="6"/>
      <c r="G15" s="6" t="s">
        <v>117</v>
      </c>
      <c r="H15" s="7">
        <v>600</v>
      </c>
      <c r="I15" s="6"/>
      <c r="J15" s="6"/>
      <c r="K15" s="6"/>
    </row>
    <row r="16" spans="1:11" ht="15.75" x14ac:dyDescent="0.2">
      <c r="A16" s="6" t="s">
        <v>68</v>
      </c>
      <c r="B16" s="14" t="s">
        <v>118</v>
      </c>
      <c r="C16" s="6">
        <v>1035</v>
      </c>
      <c r="D16" s="6" t="s">
        <v>119</v>
      </c>
      <c r="E16" s="6" t="s">
        <v>114</v>
      </c>
      <c r="F16" s="6" t="s">
        <v>110</v>
      </c>
      <c r="G16" s="6" t="s">
        <v>120</v>
      </c>
      <c r="H16" s="7">
        <v>742</v>
      </c>
      <c r="I16" s="6" t="s">
        <v>121</v>
      </c>
      <c r="J16" s="6"/>
      <c r="K16" s="6"/>
    </row>
    <row r="17" spans="1:11" ht="15.75" x14ac:dyDescent="0.2">
      <c r="A17" s="6" t="s">
        <v>68</v>
      </c>
      <c r="B17" s="14"/>
      <c r="C17" s="6"/>
      <c r="D17" s="6" t="s">
        <v>122</v>
      </c>
      <c r="E17" s="6" t="s">
        <v>109</v>
      </c>
      <c r="F17" s="6" t="s">
        <v>105</v>
      </c>
      <c r="G17" s="6" t="s">
        <v>123</v>
      </c>
      <c r="H17" s="7">
        <v>132</v>
      </c>
      <c r="I17" s="6">
        <v>1968</v>
      </c>
      <c r="J17" s="6"/>
      <c r="K17" s="6"/>
    </row>
    <row r="18" spans="1:11" ht="15.75" x14ac:dyDescent="0.2">
      <c r="A18" s="6" t="s">
        <v>68</v>
      </c>
      <c r="B18" s="14" t="s">
        <v>124</v>
      </c>
      <c r="C18" s="6" t="s">
        <v>125</v>
      </c>
      <c r="D18" s="6" t="s">
        <v>126</v>
      </c>
      <c r="E18" s="6" t="s">
        <v>109</v>
      </c>
      <c r="F18" s="6" t="s">
        <v>105</v>
      </c>
      <c r="G18" s="6" t="s">
        <v>127</v>
      </c>
      <c r="H18" s="7">
        <v>2564</v>
      </c>
      <c r="I18" s="6">
        <v>1997</v>
      </c>
      <c r="J18" s="6"/>
      <c r="K18" s="6"/>
    </row>
    <row r="19" spans="1:11" ht="15.75" x14ac:dyDescent="0.2">
      <c r="A19" s="6" t="s">
        <v>68</v>
      </c>
      <c r="B19" s="14" t="s">
        <v>124</v>
      </c>
      <c r="C19" s="6" t="s">
        <v>125</v>
      </c>
      <c r="D19" s="6" t="s">
        <v>128</v>
      </c>
      <c r="E19" s="6" t="s">
        <v>109</v>
      </c>
      <c r="F19" s="6" t="s">
        <v>105</v>
      </c>
      <c r="G19" s="6" t="s">
        <v>129</v>
      </c>
      <c r="H19" s="7">
        <v>210</v>
      </c>
      <c r="I19" s="6">
        <v>2017</v>
      </c>
      <c r="J19" s="6"/>
      <c r="K19" s="6"/>
    </row>
    <row r="20" spans="1:11" ht="15.75" x14ac:dyDescent="0.2">
      <c r="A20" s="6" t="s">
        <v>68</v>
      </c>
      <c r="B20" s="14" t="s">
        <v>124</v>
      </c>
      <c r="C20" s="6" t="s">
        <v>125</v>
      </c>
      <c r="D20" s="6" t="s">
        <v>130</v>
      </c>
      <c r="E20" s="6" t="s">
        <v>109</v>
      </c>
      <c r="F20" s="6" t="s">
        <v>110</v>
      </c>
      <c r="G20" s="6" t="s">
        <v>131</v>
      </c>
      <c r="H20" s="7">
        <v>1857</v>
      </c>
      <c r="I20" s="6"/>
      <c r="J20" s="6"/>
      <c r="K20" s="6"/>
    </row>
    <row r="21" spans="1:11" ht="15.75" x14ac:dyDescent="0.2">
      <c r="A21" s="6" t="s">
        <v>68</v>
      </c>
      <c r="B21" s="14"/>
      <c r="C21" s="6" t="s">
        <v>125</v>
      </c>
      <c r="D21" s="6" t="s">
        <v>132</v>
      </c>
      <c r="E21" s="6" t="s">
        <v>109</v>
      </c>
      <c r="F21" s="6" t="s">
        <v>110</v>
      </c>
      <c r="G21" s="6" t="s">
        <v>133</v>
      </c>
      <c r="H21" s="7">
        <v>480</v>
      </c>
      <c r="I21" s="6"/>
      <c r="J21" s="6"/>
      <c r="K21" s="6"/>
    </row>
    <row r="22" spans="1:11" ht="15.75" x14ac:dyDescent="0.2">
      <c r="A22" s="6" t="s">
        <v>68</v>
      </c>
      <c r="B22" s="14"/>
      <c r="C22" s="6" t="s">
        <v>125</v>
      </c>
      <c r="D22" s="6" t="s">
        <v>134</v>
      </c>
      <c r="E22" s="6" t="s">
        <v>135</v>
      </c>
      <c r="F22" s="6"/>
      <c r="G22" s="6" t="s">
        <v>136</v>
      </c>
      <c r="H22" s="7">
        <v>880</v>
      </c>
      <c r="I22" s="6">
        <v>2013</v>
      </c>
      <c r="J22" s="6"/>
      <c r="K22" s="6"/>
    </row>
    <row r="23" spans="1:11" ht="15.75" x14ac:dyDescent="0.2">
      <c r="A23" s="6" t="s">
        <v>68</v>
      </c>
      <c r="B23" s="14" t="s">
        <v>124</v>
      </c>
      <c r="C23" s="6" t="s">
        <v>125</v>
      </c>
      <c r="D23" s="6" t="s">
        <v>137</v>
      </c>
      <c r="E23" s="6" t="s">
        <v>135</v>
      </c>
      <c r="F23" s="6"/>
      <c r="G23" s="6" t="s">
        <v>138</v>
      </c>
      <c r="H23" s="7">
        <v>985</v>
      </c>
      <c r="I23" s="6">
        <v>2004</v>
      </c>
      <c r="J23" s="6"/>
      <c r="K23" s="6"/>
    </row>
    <row r="24" spans="1:11" ht="15.75" x14ac:dyDescent="0.2">
      <c r="A24" s="8" t="s">
        <v>68</v>
      </c>
      <c r="B24" s="10" t="s">
        <v>69</v>
      </c>
      <c r="C24" s="8">
        <v>1015</v>
      </c>
      <c r="D24" s="8" t="s">
        <v>69</v>
      </c>
      <c r="E24" s="8" t="s">
        <v>70</v>
      </c>
      <c r="F24" s="8" t="s">
        <v>71</v>
      </c>
      <c r="G24" s="8" t="s">
        <v>72</v>
      </c>
      <c r="H24" s="9">
        <f>6900+1278</f>
        <v>8178</v>
      </c>
      <c r="I24" s="8">
        <v>2012</v>
      </c>
      <c r="J24" s="8"/>
      <c r="K24" s="8" t="s">
        <v>73</v>
      </c>
    </row>
  </sheetData>
  <sheetProtection algorithmName="SHA-512" hashValue="8CUxAPpXZyPRpLpHv32pcE+yqWVqWuZcc5LM5YYkpOSTNXcFyUd8ufKwm9LRDfdpB5NDwBHonDgGrgEMH3X49Q==" saltValue="BdNBGMJDncOwSvYFqcHun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F704-8C31-6F4D-AC56-ECB498721804}">
  <dimension ref="A1:K8"/>
  <sheetViews>
    <sheetView showGridLines="0" workbookViewId="0">
      <selection activeCell="K1" sqref="A1:K1048576"/>
    </sheetView>
  </sheetViews>
  <sheetFormatPr baseColWidth="10" defaultRowHeight="16" x14ac:dyDescent="0.2"/>
  <cols>
    <col min="1" max="1" width="7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9.1640625" bestFit="1" customWidth="1"/>
    <col min="6" max="6" width="9.83203125" bestFit="1" customWidth="1"/>
    <col min="7" max="7" width="27.5" bestFit="1" customWidth="1"/>
    <col min="8" max="8" width="8.1640625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8" t="s">
        <v>139</v>
      </c>
      <c r="B2" s="10" t="s">
        <v>140</v>
      </c>
      <c r="C2" s="8">
        <v>1025</v>
      </c>
      <c r="D2" s="8" t="s">
        <v>140</v>
      </c>
      <c r="E2" s="8" t="s">
        <v>141</v>
      </c>
      <c r="F2" s="8" t="s">
        <v>142</v>
      </c>
      <c r="G2" s="8" t="s">
        <v>143</v>
      </c>
      <c r="H2" s="9">
        <v>3636</v>
      </c>
      <c r="I2" s="8">
        <v>1986</v>
      </c>
      <c r="J2" s="8"/>
      <c r="K2" s="8"/>
    </row>
    <row r="3" spans="1:11" ht="15.75" x14ac:dyDescent="0.2">
      <c r="A3" s="11" t="s">
        <v>139</v>
      </c>
      <c r="B3" s="13" t="s">
        <v>144</v>
      </c>
      <c r="C3" s="11">
        <v>1015</v>
      </c>
      <c r="D3" s="11" t="s">
        <v>144</v>
      </c>
      <c r="E3" s="11" t="s">
        <v>145</v>
      </c>
      <c r="F3" s="11" t="s">
        <v>146</v>
      </c>
      <c r="G3" s="11" t="s">
        <v>147</v>
      </c>
      <c r="H3" s="12">
        <v>5335</v>
      </c>
      <c r="I3" s="11">
        <v>2006</v>
      </c>
      <c r="J3" s="11"/>
      <c r="K3" s="11"/>
    </row>
    <row r="4" spans="1:11" ht="15.75" x14ac:dyDescent="0.2">
      <c r="A4" s="6" t="s">
        <v>139</v>
      </c>
      <c r="B4" s="14" t="s">
        <v>144</v>
      </c>
      <c r="C4" s="6">
        <v>1015</v>
      </c>
      <c r="D4" s="6" t="s">
        <v>148</v>
      </c>
      <c r="E4" s="6" t="s">
        <v>145</v>
      </c>
      <c r="F4" s="6" t="s">
        <v>146</v>
      </c>
      <c r="G4" s="6" t="s">
        <v>149</v>
      </c>
      <c r="H4" s="7">
        <v>468</v>
      </c>
      <c r="I4" s="6"/>
      <c r="J4" s="6"/>
      <c r="K4" s="6"/>
    </row>
    <row r="5" spans="1:11" ht="15.75" x14ac:dyDescent="0.2">
      <c r="A5" s="6" t="s">
        <v>139</v>
      </c>
      <c r="B5" s="14" t="s">
        <v>144</v>
      </c>
      <c r="C5" s="6">
        <v>1015</v>
      </c>
      <c r="D5" s="6" t="s">
        <v>150</v>
      </c>
      <c r="E5" s="6" t="s">
        <v>145</v>
      </c>
      <c r="F5" s="6" t="s">
        <v>146</v>
      </c>
      <c r="G5" s="6" t="s">
        <v>151</v>
      </c>
      <c r="H5" s="7">
        <v>720</v>
      </c>
      <c r="I5" s="6">
        <v>2007</v>
      </c>
      <c r="J5" s="6"/>
      <c r="K5" s="6"/>
    </row>
    <row r="6" spans="1:11" ht="15.75" x14ac:dyDescent="0.2">
      <c r="A6" s="8" t="s">
        <v>139</v>
      </c>
      <c r="B6" s="10"/>
      <c r="C6" s="8" t="s">
        <v>152</v>
      </c>
      <c r="D6" s="8" t="s">
        <v>153</v>
      </c>
      <c r="E6" s="8" t="s">
        <v>154</v>
      </c>
      <c r="F6" s="8" t="s">
        <v>146</v>
      </c>
      <c r="G6" s="8" t="s">
        <v>155</v>
      </c>
      <c r="H6" s="9">
        <f>5300+1062</f>
        <v>6362</v>
      </c>
      <c r="I6" s="8">
        <v>2009</v>
      </c>
      <c r="J6" s="8"/>
      <c r="K6" s="8"/>
    </row>
    <row r="7" spans="1:11" ht="15.75" x14ac:dyDescent="0.2">
      <c r="A7" s="3" t="s">
        <v>139</v>
      </c>
      <c r="B7" s="5"/>
      <c r="C7" s="3" t="s">
        <v>152</v>
      </c>
      <c r="D7" s="3" t="s">
        <v>156</v>
      </c>
      <c r="E7" s="3" t="s">
        <v>154</v>
      </c>
      <c r="F7" s="3" t="s">
        <v>146</v>
      </c>
      <c r="G7" s="3" t="s">
        <v>157</v>
      </c>
      <c r="H7" s="4">
        <v>3000</v>
      </c>
      <c r="I7" s="3">
        <v>1995</v>
      </c>
      <c r="J7" s="3"/>
      <c r="K7" s="3"/>
    </row>
    <row r="8" spans="1:11" ht="15.75" x14ac:dyDescent="0.2">
      <c r="A8" s="3" t="s">
        <v>139</v>
      </c>
      <c r="B8" s="5"/>
      <c r="C8" s="3" t="s">
        <v>152</v>
      </c>
      <c r="D8" s="3" t="s">
        <v>158</v>
      </c>
      <c r="E8" s="3" t="s">
        <v>154</v>
      </c>
      <c r="F8" s="3" t="s">
        <v>146</v>
      </c>
      <c r="G8" s="3" t="s">
        <v>159</v>
      </c>
      <c r="H8" s="4">
        <v>300</v>
      </c>
      <c r="I8" s="3">
        <v>2015</v>
      </c>
      <c r="J8" s="3"/>
      <c r="K8" s="3"/>
    </row>
  </sheetData>
  <sheetProtection algorithmName="SHA-512" hashValue="TErhTEuOFYQC26qGXUckLYYP+qNzoeTwd2Y0wzwLM10TC/Ee1O9Ffu8KYF2pKttm0Wd7bZieh5eaSz3ZYM/zug==" saltValue="pFcgufPLcV1fLJT78Xbl0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C24-1682-8746-AF20-4F6D4A8167A1}">
  <dimension ref="A1:K9"/>
  <sheetViews>
    <sheetView showGridLines="0" workbookViewId="0">
      <selection sqref="A1:XFD1"/>
    </sheetView>
  </sheetViews>
  <sheetFormatPr baseColWidth="10" defaultRowHeight="16" x14ac:dyDescent="0.2"/>
  <cols>
    <col min="1" max="1" width="12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9.5" bestFit="1" customWidth="1"/>
    <col min="6" max="6" width="9.83203125" bestFit="1" customWidth="1"/>
    <col min="7" max="7" width="34.1640625" bestFit="1" customWidth="1"/>
    <col min="8" max="8" width="8.1640625" bestFit="1" customWidth="1"/>
    <col min="9" max="9" width="10.33203125" bestFit="1" customWidth="1"/>
    <col min="11" max="11" width="37.66406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160</v>
      </c>
      <c r="B2" s="11" t="s">
        <v>161</v>
      </c>
      <c r="C2" s="11">
        <v>1015</v>
      </c>
      <c r="D2" s="11" t="s">
        <v>161</v>
      </c>
      <c r="E2" s="11" t="s">
        <v>162</v>
      </c>
      <c r="F2" s="11" t="s">
        <v>163</v>
      </c>
      <c r="G2" s="11" t="s">
        <v>164</v>
      </c>
      <c r="H2" s="12">
        <f>5537+600</f>
        <v>6137</v>
      </c>
      <c r="I2" s="11">
        <v>2001</v>
      </c>
      <c r="J2" s="11"/>
      <c r="K2" s="11"/>
    </row>
    <row r="3" spans="1:11" ht="15.75" x14ac:dyDescent="0.2">
      <c r="A3" s="6" t="s">
        <v>160</v>
      </c>
      <c r="B3" s="6" t="s">
        <v>165</v>
      </c>
      <c r="C3" s="6">
        <v>1015</v>
      </c>
      <c r="D3" s="6" t="s">
        <v>165</v>
      </c>
      <c r="E3" s="6" t="s">
        <v>162</v>
      </c>
      <c r="F3" s="6" t="s">
        <v>163</v>
      </c>
      <c r="G3" s="6" t="s">
        <v>40</v>
      </c>
      <c r="H3" s="7">
        <f>255+226</f>
        <v>481</v>
      </c>
      <c r="I3" s="6"/>
      <c r="J3" s="6"/>
      <c r="K3" s="6"/>
    </row>
    <row r="4" spans="1:11" ht="15.75" x14ac:dyDescent="0.2">
      <c r="A4" s="6" t="s">
        <v>160</v>
      </c>
      <c r="B4" s="6"/>
      <c r="C4" s="6">
        <v>1015</v>
      </c>
      <c r="D4" s="6" t="s">
        <v>166</v>
      </c>
      <c r="E4" s="6" t="s">
        <v>162</v>
      </c>
      <c r="F4" s="6" t="s">
        <v>163</v>
      </c>
      <c r="G4" s="6" t="s">
        <v>149</v>
      </c>
      <c r="H4" s="7">
        <v>441</v>
      </c>
      <c r="I4" s="6"/>
      <c r="J4" s="6"/>
      <c r="K4" s="6"/>
    </row>
    <row r="5" spans="1:11" ht="15.75" x14ac:dyDescent="0.2">
      <c r="A5" s="6" t="s">
        <v>160</v>
      </c>
      <c r="B5" s="6"/>
      <c r="C5" s="6">
        <v>1015</v>
      </c>
      <c r="D5" s="6" t="s">
        <v>167</v>
      </c>
      <c r="E5" s="6" t="s">
        <v>162</v>
      </c>
      <c r="F5" s="6" t="s">
        <v>163</v>
      </c>
      <c r="G5" s="6" t="s">
        <v>168</v>
      </c>
      <c r="H5" s="7">
        <v>48</v>
      </c>
      <c r="I5" s="6"/>
      <c r="J5" s="6"/>
      <c r="K5" s="6"/>
    </row>
    <row r="6" spans="1:11" ht="15.75" x14ac:dyDescent="0.2">
      <c r="A6" s="6" t="s">
        <v>160</v>
      </c>
      <c r="B6" s="6"/>
      <c r="C6" s="6">
        <v>1015</v>
      </c>
      <c r="D6" s="6" t="s">
        <v>169</v>
      </c>
      <c r="E6" s="6" t="s">
        <v>162</v>
      </c>
      <c r="F6" s="6" t="s">
        <v>163</v>
      </c>
      <c r="G6" s="6" t="s">
        <v>170</v>
      </c>
      <c r="H6" s="7">
        <v>108</v>
      </c>
      <c r="I6" s="6">
        <v>2001</v>
      </c>
      <c r="J6" s="6"/>
      <c r="K6" s="6"/>
    </row>
    <row r="7" spans="1:11" ht="15.75" x14ac:dyDescent="0.2">
      <c r="A7" s="6" t="s">
        <v>160</v>
      </c>
      <c r="B7" s="6"/>
      <c r="C7" s="6">
        <v>1015</v>
      </c>
      <c r="D7" s="6" t="s">
        <v>171</v>
      </c>
      <c r="E7" s="6" t="s">
        <v>162</v>
      </c>
      <c r="F7" s="6" t="s">
        <v>163</v>
      </c>
      <c r="G7" s="6" t="s">
        <v>172</v>
      </c>
      <c r="H7" s="7">
        <v>54</v>
      </c>
      <c r="I7" s="6"/>
      <c r="J7" s="6"/>
      <c r="K7" s="6"/>
    </row>
    <row r="8" spans="1:11" ht="15.75" x14ac:dyDescent="0.2">
      <c r="A8" s="8" t="s">
        <v>160</v>
      </c>
      <c r="B8" s="8" t="s">
        <v>173</v>
      </c>
      <c r="C8" s="8">
        <v>1015</v>
      </c>
      <c r="D8" s="8" t="s">
        <v>173</v>
      </c>
      <c r="E8" s="8" t="s">
        <v>174</v>
      </c>
      <c r="F8" s="8" t="s">
        <v>175</v>
      </c>
      <c r="G8" s="8" t="s">
        <v>176</v>
      </c>
      <c r="H8" s="9">
        <f>1660+340</f>
        <v>2000</v>
      </c>
      <c r="I8" s="8">
        <v>2004</v>
      </c>
      <c r="J8" s="8"/>
      <c r="K8" s="8" t="s">
        <v>177</v>
      </c>
    </row>
    <row r="9" spans="1:11" ht="15.75" x14ac:dyDescent="0.2">
      <c r="A9" s="3" t="s">
        <v>160</v>
      </c>
      <c r="B9" s="3"/>
      <c r="C9" s="3">
        <v>1015</v>
      </c>
      <c r="D9" s="3" t="s">
        <v>178</v>
      </c>
      <c r="E9" s="3" t="s">
        <v>162</v>
      </c>
      <c r="F9" s="3" t="s">
        <v>163</v>
      </c>
      <c r="G9" s="3" t="s">
        <v>179</v>
      </c>
      <c r="H9" s="4">
        <v>60</v>
      </c>
      <c r="I9" s="3">
        <v>2004</v>
      </c>
      <c r="J9" s="3"/>
      <c r="K9" s="3"/>
    </row>
  </sheetData>
  <sheetProtection algorithmName="SHA-512" hashValue="tHg4UY531bachrDGvf6qJg6jAyBQlgE6bi9OKWWGOhwcWe6zRDWXNA5yrSEKQ/hCbXGK9MSbPO9uzrPATzmGXw==" saltValue="w1e9gaXzH35Vp5Aj9+fTg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3C1B-8261-774D-B8A6-DADD45DF2265}">
  <dimension ref="A1:K4"/>
  <sheetViews>
    <sheetView showGridLines="0" workbookViewId="0">
      <selection sqref="A1:K1048576"/>
    </sheetView>
  </sheetViews>
  <sheetFormatPr baseColWidth="10" defaultRowHeight="16" x14ac:dyDescent="0.2"/>
  <cols>
    <col min="1" max="1" width="12.5" bestFit="1" customWidth="1"/>
    <col min="2" max="2" width="13.83203125" bestFit="1" customWidth="1"/>
    <col min="4" max="4" width="14.1640625" bestFit="1" customWidth="1"/>
    <col min="5" max="5" width="27" bestFit="1" customWidth="1"/>
    <col min="6" max="6" width="9.83203125" bestFit="1" customWidth="1"/>
    <col min="7" max="7" width="34.6640625" bestFit="1" customWidth="1"/>
    <col min="8" max="8" width="8.1640625" bestFit="1" customWidth="1"/>
    <col min="9" max="9" width="10.33203125" bestFit="1" customWidth="1"/>
    <col min="11" max="11" width="36.332031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261</v>
      </c>
      <c r="B2" s="13"/>
      <c r="C2" s="11"/>
      <c r="D2" s="11" t="s">
        <v>262</v>
      </c>
      <c r="E2" s="11" t="s">
        <v>263</v>
      </c>
      <c r="F2" s="11" t="s">
        <v>264</v>
      </c>
      <c r="G2" s="11" t="s">
        <v>265</v>
      </c>
      <c r="H2" s="12">
        <v>3044</v>
      </c>
      <c r="I2" s="11">
        <v>2004</v>
      </c>
      <c r="J2" s="11"/>
      <c r="K2" s="11" t="s">
        <v>266</v>
      </c>
    </row>
    <row r="3" spans="1:11" ht="15.75" x14ac:dyDescent="0.2">
      <c r="A3" s="6" t="s">
        <v>261</v>
      </c>
      <c r="B3" s="14"/>
      <c r="C3" s="6"/>
      <c r="D3" s="6" t="s">
        <v>267</v>
      </c>
      <c r="E3" s="6" t="s">
        <v>263</v>
      </c>
      <c r="F3" s="6" t="s">
        <v>264</v>
      </c>
      <c r="G3" s="6" t="s">
        <v>268</v>
      </c>
      <c r="H3" s="7">
        <v>384</v>
      </c>
      <c r="I3" s="6">
        <v>2005</v>
      </c>
      <c r="J3" s="6"/>
      <c r="K3" s="16" t="s">
        <v>269</v>
      </c>
    </row>
    <row r="4" spans="1:11" ht="15.75" x14ac:dyDescent="0.2">
      <c r="A4" s="6" t="s">
        <v>261</v>
      </c>
      <c r="B4" s="14"/>
      <c r="C4" s="6"/>
      <c r="D4" s="6" t="s">
        <v>270</v>
      </c>
      <c r="E4" s="6" t="s">
        <v>263</v>
      </c>
      <c r="F4" s="6" t="s">
        <v>264</v>
      </c>
      <c r="G4" s="6" t="s">
        <v>271</v>
      </c>
      <c r="H4" s="7">
        <v>822</v>
      </c>
      <c r="I4" s="6">
        <v>2004</v>
      </c>
      <c r="J4" s="6"/>
      <c r="K4" s="6"/>
    </row>
  </sheetData>
  <sheetProtection algorithmName="SHA-512" hashValue="HICjORQ1ZLAz04sOsrqC9ShuU96il5/nIp/vuIwBNfpTr2zHxjlIcdLA2iAY1tWu+KWD7qhS9WhapV3/kVURNw==" saltValue="nQDCyqGVCYpfRFWqeq3OD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7B815-1931-EC45-B9EC-3C447D7630F6}">
  <dimension ref="A1:K14"/>
  <sheetViews>
    <sheetView showGridLines="0" workbookViewId="0">
      <selection sqref="A1:XFD1"/>
    </sheetView>
  </sheetViews>
  <sheetFormatPr baseColWidth="10" defaultRowHeight="16" x14ac:dyDescent="0.2"/>
  <cols>
    <col min="1" max="1" width="17.3320312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7.33203125" bestFit="1" customWidth="1"/>
    <col min="6" max="6" width="9.83203125" bestFit="1" customWidth="1"/>
    <col min="7" max="7" width="49.5" bestFit="1" customWidth="1"/>
    <col min="8" max="8" width="7.5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180</v>
      </c>
      <c r="B2" s="13" t="s">
        <v>181</v>
      </c>
      <c r="C2" s="11">
        <v>1015</v>
      </c>
      <c r="D2" s="11" t="s">
        <v>182</v>
      </c>
      <c r="E2" s="11" t="s">
        <v>183</v>
      </c>
      <c r="F2" s="11" t="s">
        <v>184</v>
      </c>
      <c r="G2" s="11" t="s">
        <v>185</v>
      </c>
      <c r="H2" s="12">
        <v>996</v>
      </c>
      <c r="I2" s="11"/>
      <c r="J2" s="11"/>
      <c r="K2" s="11"/>
    </row>
    <row r="3" spans="1:11" ht="15.75" x14ac:dyDescent="0.2">
      <c r="A3" s="6" t="s">
        <v>180</v>
      </c>
      <c r="B3" s="14" t="s">
        <v>181</v>
      </c>
      <c r="C3" s="6">
        <v>1035</v>
      </c>
      <c r="D3" s="6" t="s">
        <v>186</v>
      </c>
      <c r="E3" s="6" t="s">
        <v>187</v>
      </c>
      <c r="F3" s="6" t="s">
        <v>188</v>
      </c>
      <c r="G3" s="6" t="s">
        <v>189</v>
      </c>
      <c r="H3" s="7">
        <v>314</v>
      </c>
      <c r="I3" s="6"/>
      <c r="J3" s="6"/>
      <c r="K3" s="6"/>
    </row>
    <row r="4" spans="1:11" ht="15.75" x14ac:dyDescent="0.2">
      <c r="A4" s="6" t="s">
        <v>180</v>
      </c>
      <c r="B4" s="14" t="s">
        <v>181</v>
      </c>
      <c r="C4" s="6">
        <v>1035</v>
      </c>
      <c r="D4" s="6" t="s">
        <v>190</v>
      </c>
      <c r="E4" s="6" t="s">
        <v>191</v>
      </c>
      <c r="F4" s="6" t="s">
        <v>188</v>
      </c>
      <c r="G4" s="6" t="s">
        <v>192</v>
      </c>
      <c r="H4" s="7">
        <v>131</v>
      </c>
      <c r="I4" s="6"/>
      <c r="J4" s="6"/>
      <c r="K4" s="6"/>
    </row>
    <row r="5" spans="1:11" ht="15.75" x14ac:dyDescent="0.2">
      <c r="A5" s="6" t="s">
        <v>180</v>
      </c>
      <c r="B5" s="14" t="s">
        <v>181</v>
      </c>
      <c r="C5" s="6">
        <v>1035</v>
      </c>
      <c r="D5" s="6" t="s">
        <v>193</v>
      </c>
      <c r="E5" s="6" t="s">
        <v>194</v>
      </c>
      <c r="F5" s="6" t="s">
        <v>188</v>
      </c>
      <c r="G5" s="6" t="s">
        <v>195</v>
      </c>
      <c r="H5" s="7">
        <v>105</v>
      </c>
      <c r="I5" s="6"/>
      <c r="J5" s="6"/>
      <c r="K5" s="6"/>
    </row>
    <row r="6" spans="1:11" ht="15.75" x14ac:dyDescent="0.2">
      <c r="A6" s="6" t="s">
        <v>180</v>
      </c>
      <c r="B6" s="14" t="s">
        <v>181</v>
      </c>
      <c r="C6" s="6">
        <v>1035</v>
      </c>
      <c r="D6" s="6" t="s">
        <v>196</v>
      </c>
      <c r="E6" s="6" t="s">
        <v>194</v>
      </c>
      <c r="F6" s="6" t="s">
        <v>188</v>
      </c>
      <c r="G6" s="6" t="s">
        <v>197</v>
      </c>
      <c r="H6" s="7">
        <v>121</v>
      </c>
      <c r="I6" s="6"/>
      <c r="J6" s="6"/>
      <c r="K6" s="6"/>
    </row>
    <row r="7" spans="1:11" ht="15.75" x14ac:dyDescent="0.2">
      <c r="A7" s="6" t="s">
        <v>180</v>
      </c>
      <c r="B7" s="14" t="s">
        <v>181</v>
      </c>
      <c r="C7" s="6">
        <v>1015</v>
      </c>
      <c r="D7" s="6" t="s">
        <v>198</v>
      </c>
      <c r="E7" s="6" t="s">
        <v>187</v>
      </c>
      <c r="F7" s="6" t="s">
        <v>188</v>
      </c>
      <c r="G7" s="6" t="s">
        <v>199</v>
      </c>
      <c r="H7" s="7">
        <v>143</v>
      </c>
      <c r="I7" s="6"/>
      <c r="J7" s="6"/>
      <c r="K7" s="6"/>
    </row>
    <row r="8" spans="1:11" ht="15.75" x14ac:dyDescent="0.2">
      <c r="A8" s="6" t="s">
        <v>180</v>
      </c>
      <c r="B8" s="14" t="s">
        <v>181</v>
      </c>
      <c r="C8" s="6">
        <v>1015</v>
      </c>
      <c r="D8" s="6" t="s">
        <v>181</v>
      </c>
      <c r="E8" s="6" t="s">
        <v>183</v>
      </c>
      <c r="F8" s="6" t="s">
        <v>184</v>
      </c>
      <c r="G8" s="6" t="s">
        <v>200</v>
      </c>
      <c r="H8" s="7">
        <v>1059</v>
      </c>
      <c r="I8" s="6"/>
      <c r="J8" s="6"/>
      <c r="K8" s="6"/>
    </row>
    <row r="9" spans="1:11" ht="15.75" x14ac:dyDescent="0.2">
      <c r="A9" s="6" t="s">
        <v>180</v>
      </c>
      <c r="B9" s="14" t="s">
        <v>181</v>
      </c>
      <c r="C9" s="6">
        <v>1015</v>
      </c>
      <c r="D9" s="6" t="s">
        <v>201</v>
      </c>
      <c r="E9" s="6" t="s">
        <v>183</v>
      </c>
      <c r="F9" s="6" t="s">
        <v>184</v>
      </c>
      <c r="G9" s="6" t="s">
        <v>202</v>
      </c>
      <c r="H9" s="7">
        <v>1137</v>
      </c>
      <c r="I9" s="6"/>
      <c r="J9" s="6"/>
      <c r="K9" s="6"/>
    </row>
    <row r="10" spans="1:11" ht="15.75" x14ac:dyDescent="0.2">
      <c r="A10" s="6" t="s">
        <v>180</v>
      </c>
      <c r="B10" s="14" t="s">
        <v>181</v>
      </c>
      <c r="C10" s="6">
        <v>1015</v>
      </c>
      <c r="D10" s="6"/>
      <c r="E10" s="6" t="s">
        <v>183</v>
      </c>
      <c r="F10" s="6" t="s">
        <v>184</v>
      </c>
      <c r="G10" s="6" t="s">
        <v>203</v>
      </c>
      <c r="H10" s="7">
        <v>240</v>
      </c>
      <c r="I10" s="6"/>
      <c r="J10" s="6"/>
      <c r="K10" s="6"/>
    </row>
    <row r="11" spans="1:11" ht="15.75" x14ac:dyDescent="0.2">
      <c r="A11" s="6" t="s">
        <v>180</v>
      </c>
      <c r="B11" s="14" t="s">
        <v>181</v>
      </c>
      <c r="C11" s="6">
        <v>1015</v>
      </c>
      <c r="D11" s="6"/>
      <c r="E11" s="6" t="s">
        <v>183</v>
      </c>
      <c r="F11" s="6" t="s">
        <v>184</v>
      </c>
      <c r="G11" s="6" t="s">
        <v>204</v>
      </c>
      <c r="H11" s="7">
        <v>200</v>
      </c>
      <c r="I11" s="6"/>
      <c r="J11" s="6"/>
      <c r="K11" s="6"/>
    </row>
    <row r="12" spans="1:11" ht="15.75" x14ac:dyDescent="0.2">
      <c r="A12" s="6" t="s">
        <v>180</v>
      </c>
      <c r="B12" s="14" t="s">
        <v>181</v>
      </c>
      <c r="C12" s="6">
        <v>1015</v>
      </c>
      <c r="D12" s="6"/>
      <c r="E12" s="6" t="s">
        <v>183</v>
      </c>
      <c r="F12" s="6" t="s">
        <v>184</v>
      </c>
      <c r="G12" s="6" t="s">
        <v>205</v>
      </c>
      <c r="H12" s="7">
        <v>2000</v>
      </c>
      <c r="I12" s="6">
        <v>2019</v>
      </c>
      <c r="J12" s="6"/>
      <c r="K12" s="6"/>
    </row>
    <row r="13" spans="1:11" ht="15.75" x14ac:dyDescent="0.2">
      <c r="A13" s="6" t="s">
        <v>180</v>
      </c>
      <c r="B13" s="14" t="s">
        <v>181</v>
      </c>
      <c r="C13" s="6">
        <v>1015</v>
      </c>
      <c r="D13" s="6"/>
      <c r="E13" s="6" t="s">
        <v>183</v>
      </c>
      <c r="F13" s="6" t="s">
        <v>184</v>
      </c>
      <c r="G13" s="6" t="s">
        <v>206</v>
      </c>
      <c r="H13" s="7">
        <v>648</v>
      </c>
      <c r="I13" s="6">
        <v>2019</v>
      </c>
      <c r="J13" s="6"/>
      <c r="K13" s="6"/>
    </row>
    <row r="14" spans="1:11" ht="15.75" x14ac:dyDescent="0.2">
      <c r="A14" s="6" t="s">
        <v>180</v>
      </c>
      <c r="B14" s="14" t="s">
        <v>181</v>
      </c>
      <c r="C14" s="6">
        <v>1015</v>
      </c>
      <c r="D14" s="6"/>
      <c r="E14" s="6" t="s">
        <v>183</v>
      </c>
      <c r="F14" s="6" t="s">
        <v>184</v>
      </c>
      <c r="G14" s="6" t="s">
        <v>207</v>
      </c>
      <c r="H14" s="7"/>
      <c r="I14" s="6"/>
      <c r="J14" s="6"/>
      <c r="K14" s="6"/>
    </row>
  </sheetData>
  <sheetProtection algorithmName="SHA-512" hashValue="p/h4hQhjgGNODYUgVYw/PhLztSzQo12HmQsxLDnnSXFs/e0hNOWkHMJrq48ItkGY1/Sd3mzbC9/zzvJliH9gCQ==" saltValue="7bNrVkv23fWEfUMPubeQu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949A-1BA6-FF48-B0DA-92F88F329A79}">
  <dimension ref="A1:K7"/>
  <sheetViews>
    <sheetView showGridLines="0" workbookViewId="0">
      <selection sqref="A1:K1048576"/>
    </sheetView>
  </sheetViews>
  <sheetFormatPr baseColWidth="10" defaultRowHeight="16" x14ac:dyDescent="0.2"/>
  <cols>
    <col min="1" max="1" width="12.83203125" bestFit="1" customWidth="1"/>
    <col min="2" max="2" width="13.83203125" bestFit="1" customWidth="1"/>
    <col min="4" max="4" width="14.1640625" bestFit="1" customWidth="1"/>
    <col min="5" max="5" width="19.5" bestFit="1" customWidth="1"/>
    <col min="6" max="6" width="9.83203125" bestFit="1" customWidth="1"/>
    <col min="7" max="7" width="34.33203125" bestFit="1" customWidth="1"/>
    <col min="8" max="8" width="8.1640625" bestFit="1" customWidth="1"/>
    <col min="9" max="9" width="10.33203125" bestFit="1" customWidth="1"/>
    <col min="11" max="11" width="36.33203125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8" t="s">
        <v>272</v>
      </c>
      <c r="B2" s="8"/>
      <c r="C2" s="8"/>
      <c r="D2" s="8" t="s">
        <v>273</v>
      </c>
      <c r="E2" s="8" t="s">
        <v>274</v>
      </c>
      <c r="F2" s="8" t="s">
        <v>275</v>
      </c>
      <c r="G2" s="8" t="s">
        <v>276</v>
      </c>
      <c r="H2" s="9">
        <v>4668</v>
      </c>
      <c r="I2" s="8">
        <v>1972</v>
      </c>
      <c r="J2" s="8"/>
      <c r="K2" s="8" t="s">
        <v>277</v>
      </c>
    </row>
    <row r="3" spans="1:11" ht="15.75" x14ac:dyDescent="0.2">
      <c r="A3" s="3" t="s">
        <v>272</v>
      </c>
      <c r="B3" s="3"/>
      <c r="C3" s="3"/>
      <c r="D3" s="3" t="s">
        <v>273</v>
      </c>
      <c r="E3" s="3" t="s">
        <v>274</v>
      </c>
      <c r="F3" s="3" t="s">
        <v>275</v>
      </c>
      <c r="G3" s="3" t="s">
        <v>278</v>
      </c>
      <c r="H3" s="4">
        <v>411</v>
      </c>
      <c r="I3" s="3"/>
      <c r="J3" s="3"/>
      <c r="K3" s="3"/>
    </row>
    <row r="4" spans="1:11" ht="15.75" x14ac:dyDescent="0.2">
      <c r="A4" s="3" t="s">
        <v>272</v>
      </c>
      <c r="B4" s="3"/>
      <c r="C4" s="3"/>
      <c r="D4" s="3" t="s">
        <v>273</v>
      </c>
      <c r="E4" s="3" t="s">
        <v>274</v>
      </c>
      <c r="F4" s="3" t="s">
        <v>275</v>
      </c>
      <c r="G4" s="3" t="s">
        <v>279</v>
      </c>
      <c r="H4" s="4">
        <v>450</v>
      </c>
      <c r="I4" s="3"/>
      <c r="J4" s="3"/>
      <c r="K4" s="3" t="s">
        <v>269</v>
      </c>
    </row>
    <row r="5" spans="1:11" ht="15.75" x14ac:dyDescent="0.2">
      <c r="A5" s="3" t="s">
        <v>272</v>
      </c>
      <c r="B5" s="3"/>
      <c r="C5" s="3"/>
      <c r="D5" s="3" t="s">
        <v>280</v>
      </c>
      <c r="E5" s="3" t="s">
        <v>274</v>
      </c>
      <c r="F5" s="3" t="s">
        <v>275</v>
      </c>
      <c r="G5" s="3" t="s">
        <v>151</v>
      </c>
      <c r="H5" s="4">
        <v>335</v>
      </c>
      <c r="I5" s="3">
        <v>2003</v>
      </c>
      <c r="J5" s="3"/>
      <c r="K5" s="3"/>
    </row>
    <row r="6" spans="1:11" ht="15.75" x14ac:dyDescent="0.2">
      <c r="A6" s="11" t="s">
        <v>272</v>
      </c>
      <c r="B6" s="11"/>
      <c r="C6" s="11"/>
      <c r="D6" s="11" t="s">
        <v>281</v>
      </c>
      <c r="E6" s="11" t="s">
        <v>282</v>
      </c>
      <c r="F6" s="11" t="s">
        <v>275</v>
      </c>
      <c r="G6" s="11" t="s">
        <v>283</v>
      </c>
      <c r="H6" s="12">
        <v>6457</v>
      </c>
      <c r="I6" s="11">
        <v>1997</v>
      </c>
      <c r="J6" s="11"/>
      <c r="K6" s="11"/>
    </row>
    <row r="7" spans="1:11" ht="15.75" x14ac:dyDescent="0.2">
      <c r="A7" s="6" t="s">
        <v>272</v>
      </c>
      <c r="B7" s="6"/>
      <c r="C7" s="6"/>
      <c r="D7" s="6" t="s">
        <v>284</v>
      </c>
      <c r="E7" s="6" t="s">
        <v>285</v>
      </c>
      <c r="F7" s="6" t="s">
        <v>286</v>
      </c>
      <c r="G7" s="6" t="s">
        <v>287</v>
      </c>
      <c r="H7" s="7">
        <v>218</v>
      </c>
      <c r="I7" s="6">
        <v>1930</v>
      </c>
      <c r="J7" s="6"/>
      <c r="K7" s="6"/>
    </row>
  </sheetData>
  <sheetProtection algorithmName="SHA-512" hashValue="ffzhqA/71x2X4DGgksK/INBb6Ha8zh2kr3UMTywwrCQT6KQ5P5qwi+7QxT+oMSsICmtbB0LYsEQc9SPh9TDyAQ==" saltValue="MTBNexL6CT4Ec7q9D1JAjw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65CD-042A-C246-821A-0A0EBAF054FD}">
  <dimension ref="A1:K12"/>
  <sheetViews>
    <sheetView showGridLines="0" workbookViewId="0">
      <selection activeCell="J9" sqref="J9"/>
    </sheetView>
  </sheetViews>
  <sheetFormatPr baseColWidth="10" defaultRowHeight="16" x14ac:dyDescent="0.2"/>
  <cols>
    <col min="1" max="1" width="9.164062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1.83203125" bestFit="1" customWidth="1"/>
    <col min="6" max="6" width="9.83203125" bestFit="1" customWidth="1"/>
    <col min="7" max="7" width="34.33203125" bestFit="1" customWidth="1"/>
    <col min="8" max="8" width="8.1640625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x14ac:dyDescent="0.2">
      <c r="A2" s="8" t="s">
        <v>208</v>
      </c>
      <c r="B2" s="8" t="s">
        <v>209</v>
      </c>
      <c r="C2" s="8">
        <v>1015</v>
      </c>
      <c r="D2" s="8" t="s">
        <v>209</v>
      </c>
      <c r="E2" s="8" t="s">
        <v>210</v>
      </c>
      <c r="F2" s="8" t="s">
        <v>211</v>
      </c>
      <c r="G2" s="8" t="s">
        <v>212</v>
      </c>
      <c r="H2" s="9">
        <f>3768+503</f>
        <v>4271</v>
      </c>
      <c r="I2" s="8">
        <v>1986</v>
      </c>
      <c r="J2" s="8"/>
      <c r="K2" s="8"/>
    </row>
    <row r="3" spans="1:11" x14ac:dyDescent="0.2">
      <c r="A3" s="3" t="s">
        <v>208</v>
      </c>
      <c r="B3" s="3" t="s">
        <v>213</v>
      </c>
      <c r="C3" s="3">
        <v>1015</v>
      </c>
      <c r="D3" s="3" t="s">
        <v>213</v>
      </c>
      <c r="E3" s="3" t="s">
        <v>210</v>
      </c>
      <c r="F3" s="3" t="s">
        <v>211</v>
      </c>
      <c r="G3" s="3" t="s">
        <v>214</v>
      </c>
      <c r="H3" s="4">
        <v>450</v>
      </c>
      <c r="I3" s="3"/>
      <c r="J3" s="3"/>
      <c r="K3" s="3"/>
    </row>
    <row r="4" spans="1:11" x14ac:dyDescent="0.2">
      <c r="A4" s="3" t="s">
        <v>208</v>
      </c>
      <c r="B4" s="3" t="s">
        <v>215</v>
      </c>
      <c r="C4" s="3">
        <v>1015</v>
      </c>
      <c r="D4" s="3" t="s">
        <v>216</v>
      </c>
      <c r="E4" s="3" t="s">
        <v>210</v>
      </c>
      <c r="F4" s="3" t="s">
        <v>211</v>
      </c>
      <c r="G4" s="3" t="s">
        <v>149</v>
      </c>
      <c r="H4" s="4">
        <v>100</v>
      </c>
      <c r="I4" s="3"/>
      <c r="J4" s="3"/>
      <c r="K4" s="3"/>
    </row>
    <row r="5" spans="1:11" x14ac:dyDescent="0.2">
      <c r="A5" s="3" t="s">
        <v>208</v>
      </c>
      <c r="B5" s="3" t="s">
        <v>217</v>
      </c>
      <c r="C5" s="3">
        <v>1015</v>
      </c>
      <c r="D5" s="3" t="s">
        <v>217</v>
      </c>
      <c r="E5" s="3" t="s">
        <v>210</v>
      </c>
      <c r="F5" s="3" t="s">
        <v>211</v>
      </c>
      <c r="G5" s="3" t="s">
        <v>218</v>
      </c>
      <c r="H5" s="4">
        <v>230</v>
      </c>
      <c r="I5" s="3"/>
      <c r="J5" s="3"/>
      <c r="K5" s="3"/>
    </row>
    <row r="6" spans="1:11" x14ac:dyDescent="0.2">
      <c r="A6" s="3" t="s">
        <v>208</v>
      </c>
      <c r="B6" s="3"/>
      <c r="C6" s="3">
        <v>1015</v>
      </c>
      <c r="D6" s="3" t="s">
        <v>219</v>
      </c>
      <c r="E6" s="3" t="s">
        <v>210</v>
      </c>
      <c r="F6" s="3" t="s">
        <v>211</v>
      </c>
      <c r="G6" s="3" t="s">
        <v>67</v>
      </c>
      <c r="H6" s="4">
        <v>75</v>
      </c>
      <c r="I6" s="3"/>
      <c r="J6" s="3"/>
      <c r="K6" s="3"/>
    </row>
    <row r="7" spans="1:11" x14ac:dyDescent="0.2">
      <c r="A7" s="3" t="s">
        <v>208</v>
      </c>
      <c r="B7" s="3" t="s">
        <v>217</v>
      </c>
      <c r="C7" s="3">
        <v>1015</v>
      </c>
      <c r="D7" s="3" t="s">
        <v>217</v>
      </c>
      <c r="E7" s="3" t="s">
        <v>210</v>
      </c>
      <c r="F7" s="3" t="s">
        <v>211</v>
      </c>
      <c r="G7" s="3" t="s">
        <v>220</v>
      </c>
      <c r="H7" s="4">
        <f>428+19</f>
        <v>447</v>
      </c>
      <c r="I7" s="3">
        <v>2022</v>
      </c>
      <c r="J7" s="3"/>
      <c r="K7" s="3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heetProtection algorithmName="SHA-512" hashValue="3PkmV0HocVoUCxQRVjjobnhEzV8iOdK5Gp3oQA8IeoQayJGlg/FIj+Mc9xgi+v2QRk0t5T7hKr6PuTgTHaDLYQ==" saltValue="GhG1yvmkmoDCvKoqcbJor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17B4-5DCB-C140-B649-23AF7DAD3E2E}">
  <dimension ref="A1:K4"/>
  <sheetViews>
    <sheetView showGridLines="0" workbookViewId="0">
      <selection sqref="A1:K1048576"/>
    </sheetView>
  </sheetViews>
  <sheetFormatPr baseColWidth="10" defaultRowHeight="16" x14ac:dyDescent="0.2"/>
  <cols>
    <col min="1" max="1" width="13.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3.33203125" bestFit="1" customWidth="1"/>
    <col min="6" max="6" width="9.83203125" bestFit="1" customWidth="1"/>
    <col min="7" max="7" width="39" bestFit="1" customWidth="1"/>
    <col min="8" max="8" width="7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221</v>
      </c>
      <c r="B2" s="13" t="s">
        <v>222</v>
      </c>
      <c r="C2" s="11">
        <v>1015</v>
      </c>
      <c r="D2" s="11" t="s">
        <v>222</v>
      </c>
      <c r="E2" s="11" t="s">
        <v>223</v>
      </c>
      <c r="F2" s="11" t="s">
        <v>224</v>
      </c>
      <c r="G2" s="11" t="s">
        <v>225</v>
      </c>
      <c r="H2" s="15" t="s">
        <v>226</v>
      </c>
      <c r="I2" s="11"/>
      <c r="J2" s="11"/>
      <c r="K2" s="11"/>
    </row>
    <row r="3" spans="1:11" ht="15.75" x14ac:dyDescent="0.2">
      <c r="A3" s="6" t="s">
        <v>221</v>
      </c>
      <c r="B3" s="14" t="s">
        <v>222</v>
      </c>
      <c r="C3" s="6">
        <v>1015</v>
      </c>
      <c r="D3" s="6"/>
      <c r="E3" s="6" t="s">
        <v>223</v>
      </c>
      <c r="F3" s="6" t="s">
        <v>224</v>
      </c>
      <c r="G3" s="6" t="s">
        <v>227</v>
      </c>
      <c r="H3" s="7"/>
      <c r="I3" s="6"/>
      <c r="J3" s="6"/>
      <c r="K3" s="6"/>
    </row>
    <row r="4" spans="1:11" ht="15.75" x14ac:dyDescent="0.2">
      <c r="A4" s="6" t="s">
        <v>221</v>
      </c>
      <c r="B4" s="14" t="s">
        <v>222</v>
      </c>
      <c r="C4" s="6">
        <v>1015</v>
      </c>
      <c r="D4" s="6" t="s">
        <v>228</v>
      </c>
      <c r="E4" s="6" t="s">
        <v>223</v>
      </c>
      <c r="F4" s="6" t="s">
        <v>224</v>
      </c>
      <c r="G4" s="6" t="s">
        <v>18</v>
      </c>
      <c r="H4" s="7"/>
      <c r="I4" s="6"/>
      <c r="J4" s="6"/>
      <c r="K4" s="6"/>
    </row>
  </sheetData>
  <sheetProtection algorithmName="SHA-512" hashValue="MVmcJ3AbF9/9aPiv7O7BT3tMW+CSj56Z0rx2vEwstMkgGhPy95beXv0ysdIWN+pan/Hnc1FdMYbmfGZs3UMuAw==" saltValue="4ZmecD5Ub6tmOTo/QJHTV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6BE9-9553-AD46-A49B-C8699D5D9292}">
  <dimension ref="A1:K6"/>
  <sheetViews>
    <sheetView showGridLines="0" workbookViewId="0">
      <selection sqref="A1:XFD1"/>
    </sheetView>
  </sheetViews>
  <sheetFormatPr baseColWidth="10" defaultRowHeight="16" x14ac:dyDescent="0.2"/>
  <cols>
    <col min="1" max="1" width="8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5.1640625" bestFit="1" customWidth="1"/>
    <col min="6" max="6" width="9.83203125" bestFit="1" customWidth="1"/>
    <col min="7" max="7" width="62.33203125" bestFit="1" customWidth="1"/>
    <col min="8" max="8" width="8.1640625" bestFit="1" customWidth="1"/>
    <col min="9" max="9" width="11.66406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8" t="s">
        <v>229</v>
      </c>
      <c r="B2" s="8" t="s">
        <v>230</v>
      </c>
      <c r="C2" s="8">
        <v>1015</v>
      </c>
      <c r="D2" s="8" t="s">
        <v>230</v>
      </c>
      <c r="E2" s="8" t="s">
        <v>231</v>
      </c>
      <c r="F2" s="8" t="s">
        <v>232</v>
      </c>
      <c r="G2" s="8" t="s">
        <v>233</v>
      </c>
      <c r="H2" s="9">
        <v>4835</v>
      </c>
      <c r="I2" s="8" t="s">
        <v>234</v>
      </c>
      <c r="J2" s="8"/>
      <c r="K2" s="8"/>
    </row>
    <row r="3" spans="1:11" ht="15.75" x14ac:dyDescent="0.2">
      <c r="A3" s="3" t="s">
        <v>229</v>
      </c>
      <c r="B3" s="3" t="s">
        <v>235</v>
      </c>
      <c r="C3" s="3">
        <v>1015</v>
      </c>
      <c r="D3" s="3" t="s">
        <v>235</v>
      </c>
      <c r="E3" s="3" t="s">
        <v>231</v>
      </c>
      <c r="F3" s="3" t="s">
        <v>232</v>
      </c>
      <c r="G3" s="3" t="s">
        <v>236</v>
      </c>
      <c r="H3" s="4">
        <v>252</v>
      </c>
      <c r="I3" s="3"/>
      <c r="J3" s="3"/>
      <c r="K3" s="3"/>
    </row>
    <row r="4" spans="1:11" ht="15.75" x14ac:dyDescent="0.2">
      <c r="A4" s="3" t="s">
        <v>229</v>
      </c>
      <c r="B4" s="3" t="s">
        <v>230</v>
      </c>
      <c r="C4" s="3">
        <v>1015</v>
      </c>
      <c r="D4" s="3" t="s">
        <v>237</v>
      </c>
      <c r="E4" s="3" t="s">
        <v>231</v>
      </c>
      <c r="F4" s="3" t="s">
        <v>232</v>
      </c>
      <c r="G4" s="3" t="s">
        <v>18</v>
      </c>
      <c r="H4" s="4">
        <v>120</v>
      </c>
      <c r="I4" s="3">
        <v>2002</v>
      </c>
      <c r="J4" s="3"/>
      <c r="K4" s="3"/>
    </row>
    <row r="5" spans="1:11" ht="15.75" x14ac:dyDescent="0.2">
      <c r="A5" s="3" t="s">
        <v>229</v>
      </c>
      <c r="B5" s="3" t="s">
        <v>230</v>
      </c>
      <c r="C5" s="3">
        <v>1015</v>
      </c>
      <c r="D5" s="3" t="s">
        <v>238</v>
      </c>
      <c r="E5" s="3" t="s">
        <v>231</v>
      </c>
      <c r="F5" s="3" t="s">
        <v>232</v>
      </c>
      <c r="G5" s="3" t="s">
        <v>239</v>
      </c>
      <c r="H5" s="4">
        <v>224</v>
      </c>
      <c r="I5" s="3">
        <v>2002</v>
      </c>
      <c r="J5" s="3"/>
      <c r="K5" s="3"/>
    </row>
    <row r="6" spans="1:11" ht="15.75" x14ac:dyDescent="0.2">
      <c r="A6" s="3" t="s">
        <v>229</v>
      </c>
      <c r="B6" s="3" t="s">
        <v>240</v>
      </c>
      <c r="C6" s="3">
        <v>1015</v>
      </c>
      <c r="D6" s="3" t="s">
        <v>240</v>
      </c>
      <c r="E6" s="3" t="s">
        <v>231</v>
      </c>
      <c r="F6" s="3" t="s">
        <v>232</v>
      </c>
      <c r="G6" s="3" t="s">
        <v>16</v>
      </c>
      <c r="H6" s="4">
        <v>985</v>
      </c>
      <c r="I6" s="3">
        <v>2002</v>
      </c>
      <c r="J6" s="3"/>
      <c r="K6" s="3"/>
    </row>
  </sheetData>
  <sheetProtection algorithmName="SHA-512" hashValue="dye2fVFy/PasOrK/iHL6sZMjRyP06Vxu/nZ/HUdUYMi1ylQIHTPbk/xSaLf6zU8hL2LY96OXjEb+vJ/OjjZ6Og==" saltValue="LE8mcb6kTjZ0Eyl8CbndHg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229CD-021F-174A-B919-4A8AF223FED1}">
  <dimension ref="A1:K4"/>
  <sheetViews>
    <sheetView showGridLines="0" workbookViewId="0">
      <selection sqref="A1:K1048576"/>
    </sheetView>
  </sheetViews>
  <sheetFormatPr baseColWidth="10" defaultRowHeight="16" x14ac:dyDescent="0.2"/>
  <cols>
    <col min="1" max="1" width="7" bestFit="1" customWidth="1"/>
    <col min="2" max="2" width="13.83203125" bestFit="1" customWidth="1"/>
    <col min="3" max="3" width="10.6640625" customWidth="1"/>
    <col min="4" max="4" width="14.1640625" bestFit="1" customWidth="1"/>
    <col min="5" max="5" width="9.1640625" bestFit="1" customWidth="1"/>
    <col min="6" max="6" width="9.83203125" bestFit="1" customWidth="1"/>
    <col min="7" max="7" width="28.83203125" bestFit="1" customWidth="1"/>
    <col min="8" max="8" width="8.1640625" bestFit="1" customWidth="1"/>
    <col min="9" max="9" width="10.33203125" bestFit="1" customWidth="1"/>
    <col min="10" max="10" width="10.6640625" customWidth="1"/>
    <col min="11" max="11" width="61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8" t="s">
        <v>288</v>
      </c>
      <c r="B2" s="10"/>
      <c r="C2" s="8"/>
      <c r="D2" s="8" t="s">
        <v>289</v>
      </c>
      <c r="E2" s="8" t="s">
        <v>290</v>
      </c>
      <c r="F2" s="8" t="s">
        <v>291</v>
      </c>
      <c r="G2" s="8" t="s">
        <v>292</v>
      </c>
      <c r="H2" s="9">
        <f>5114+1300</f>
        <v>6414</v>
      </c>
      <c r="I2" s="8">
        <v>1984</v>
      </c>
      <c r="J2" s="8"/>
      <c r="K2" s="8" t="s">
        <v>293</v>
      </c>
    </row>
    <row r="3" spans="1:11" ht="15.75" x14ac:dyDescent="0.2">
      <c r="A3" s="3" t="s">
        <v>288</v>
      </c>
      <c r="B3" s="5"/>
      <c r="C3" s="3"/>
      <c r="D3" s="3" t="s">
        <v>294</v>
      </c>
      <c r="E3" s="3" t="s">
        <v>290</v>
      </c>
      <c r="F3" s="3" t="s">
        <v>291</v>
      </c>
      <c r="G3" s="3" t="s">
        <v>16</v>
      </c>
      <c r="H3" s="4"/>
      <c r="I3" s="3"/>
      <c r="J3" s="3"/>
      <c r="K3" s="3"/>
    </row>
    <row r="4" spans="1:11" ht="15.75" x14ac:dyDescent="0.2">
      <c r="A4" s="3" t="s">
        <v>288</v>
      </c>
      <c r="B4" s="5"/>
      <c r="C4" s="3"/>
      <c r="D4" s="3" t="s">
        <v>295</v>
      </c>
      <c r="E4" s="3" t="s">
        <v>290</v>
      </c>
      <c r="F4" s="3" t="s">
        <v>291</v>
      </c>
      <c r="G4" s="3" t="s">
        <v>151</v>
      </c>
      <c r="H4" s="4">
        <v>252</v>
      </c>
      <c r="I4" s="3">
        <v>2000</v>
      </c>
      <c r="J4" s="3"/>
      <c r="K4" s="3"/>
    </row>
  </sheetData>
  <sheetProtection algorithmName="SHA-512" hashValue="0jx5FG7GMdf5laILmgvpNKCNWETIZeEeezhTNAt8dOGyDiySl4y+TPT1BiUx7yCZxeSu5TsIErimKmTBfGKbvA==" saltValue="4KAPMsIiT779mIdv206Isg==" spinCount="100000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4555-F963-6145-80DA-322F0B0720C8}">
  <dimension ref="A1:K6"/>
  <sheetViews>
    <sheetView showGridLines="0" workbookViewId="0">
      <selection activeCell="G11" sqref="G11"/>
    </sheetView>
  </sheetViews>
  <sheetFormatPr baseColWidth="10" defaultRowHeight="16" x14ac:dyDescent="0.2"/>
  <cols>
    <col min="1" max="1" width="7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21" bestFit="1" customWidth="1"/>
    <col min="6" max="6" width="9.83203125" bestFit="1" customWidth="1"/>
    <col min="7" max="7" width="33.33203125" bestFit="1" customWidth="1"/>
    <col min="8" max="8" width="8.1640625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11" t="s">
        <v>241</v>
      </c>
      <c r="B2" s="13" t="s">
        <v>242</v>
      </c>
      <c r="C2" s="11">
        <v>1015</v>
      </c>
      <c r="D2" s="11" t="s">
        <v>242</v>
      </c>
      <c r="E2" s="11" t="s">
        <v>243</v>
      </c>
      <c r="F2" s="11" t="s">
        <v>244</v>
      </c>
      <c r="G2" s="11" t="s">
        <v>245</v>
      </c>
      <c r="H2" s="12">
        <f>3998+791+900</f>
        <v>5689</v>
      </c>
      <c r="I2" s="11"/>
      <c r="J2" s="11"/>
      <c r="K2" s="11"/>
    </row>
    <row r="3" spans="1:11" ht="15.75" x14ac:dyDescent="0.2">
      <c r="A3" s="6" t="s">
        <v>241</v>
      </c>
      <c r="B3" s="14" t="s">
        <v>242</v>
      </c>
      <c r="C3" s="6">
        <v>1015</v>
      </c>
      <c r="D3" s="6" t="s">
        <v>246</v>
      </c>
      <c r="E3" s="6" t="s">
        <v>243</v>
      </c>
      <c r="F3" s="6" t="s">
        <v>244</v>
      </c>
      <c r="G3" s="6" t="s">
        <v>247</v>
      </c>
      <c r="H3" s="7">
        <v>482</v>
      </c>
      <c r="I3" s="6"/>
      <c r="J3" s="6"/>
      <c r="K3" s="6"/>
    </row>
    <row r="4" spans="1:11" ht="15.75" x14ac:dyDescent="0.2">
      <c r="A4" s="6" t="s">
        <v>241</v>
      </c>
      <c r="B4" s="14" t="s">
        <v>242</v>
      </c>
      <c r="C4" s="6">
        <v>1015</v>
      </c>
      <c r="D4" s="6" t="s">
        <v>248</v>
      </c>
      <c r="E4" s="6" t="s">
        <v>243</v>
      </c>
      <c r="F4" s="6" t="s">
        <v>244</v>
      </c>
      <c r="G4" s="6" t="s">
        <v>18</v>
      </c>
      <c r="H4" s="7">
        <v>100</v>
      </c>
      <c r="I4" s="6"/>
      <c r="J4" s="6"/>
      <c r="K4" s="6"/>
    </row>
    <row r="5" spans="1:11" ht="15.75" x14ac:dyDescent="0.2">
      <c r="A5" s="6" t="s">
        <v>241</v>
      </c>
      <c r="B5" s="14" t="s">
        <v>242</v>
      </c>
      <c r="C5" s="6">
        <v>1015</v>
      </c>
      <c r="D5" s="6" t="s">
        <v>249</v>
      </c>
      <c r="E5" s="6" t="s">
        <v>243</v>
      </c>
      <c r="F5" s="6" t="s">
        <v>244</v>
      </c>
      <c r="G5" s="6" t="s">
        <v>149</v>
      </c>
      <c r="H5" s="6">
        <v>2853</v>
      </c>
      <c r="I5" s="6">
        <v>1996</v>
      </c>
      <c r="J5" s="6"/>
      <c r="K5" s="6"/>
    </row>
    <row r="6" spans="1:11" ht="15.75" x14ac:dyDescent="0.2">
      <c r="A6" s="6" t="s">
        <v>241</v>
      </c>
      <c r="B6" s="14" t="s">
        <v>250</v>
      </c>
      <c r="C6" s="6">
        <v>1015</v>
      </c>
      <c r="D6" s="6" t="s">
        <v>250</v>
      </c>
      <c r="E6" s="6" t="s">
        <v>251</v>
      </c>
      <c r="F6" s="6" t="s">
        <v>252</v>
      </c>
      <c r="G6" s="6" t="s">
        <v>253</v>
      </c>
      <c r="H6" s="7">
        <v>538</v>
      </c>
      <c r="I6" s="6"/>
      <c r="J6" s="6"/>
      <c r="K6" s="6"/>
    </row>
  </sheetData>
  <sheetProtection algorithmName="SHA-512" hashValue="HH4X79fP3RhvcsXE7VEOdavUeR0aF4UwipmvSYMxOXXz4zmE/Nm9RBqgjnWIATpOiaSrVGtx5HSlQy+cHqVXSQ==" saltValue="tupQFYU6K6OTk3xSrnYomw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A944-62AA-CA4A-9D3E-DF51D1FB8DE3}">
  <dimension ref="A1:K3"/>
  <sheetViews>
    <sheetView showGridLines="0" tabSelected="1" workbookViewId="0">
      <selection sqref="A1:K1048576"/>
    </sheetView>
  </sheetViews>
  <sheetFormatPr baseColWidth="10" defaultRowHeight="16" x14ac:dyDescent="0.2"/>
  <cols>
    <col min="1" max="1" width="12.83203125" bestFit="1" customWidth="1"/>
    <col min="2" max="2" width="13.83203125" bestFit="1" customWidth="1"/>
    <col min="3" max="3" width="5.83203125" bestFit="1" customWidth="1"/>
    <col min="4" max="4" width="14.1640625" bestFit="1" customWidth="1"/>
    <col min="5" max="5" width="16.6640625" bestFit="1" customWidth="1"/>
    <col min="6" max="6" width="9.83203125" bestFit="1" customWidth="1"/>
    <col min="7" max="7" width="31.5" bestFit="1" customWidth="1"/>
    <col min="8" max="8" width="8.1640625" bestFit="1" customWidth="1"/>
    <col min="9" max="9" width="10.33203125" bestFit="1" customWidth="1"/>
    <col min="11" max="11" width="18" bestFit="1" customWidth="1"/>
  </cols>
  <sheetData>
    <row r="1" spans="1:11" s="19" customFormat="1" ht="30" customHeight="1" x14ac:dyDescent="0.2">
      <c r="A1" s="17" t="s">
        <v>0</v>
      </c>
      <c r="B1" s="17" t="s">
        <v>1</v>
      </c>
      <c r="C1" s="17"/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7" t="s">
        <v>7</v>
      </c>
      <c r="J1" s="17"/>
      <c r="K1" s="17" t="s">
        <v>8</v>
      </c>
    </row>
    <row r="2" spans="1:11" ht="15.75" x14ac:dyDescent="0.2">
      <c r="A2" s="8" t="s">
        <v>254</v>
      </c>
      <c r="B2" s="8" t="s">
        <v>255</v>
      </c>
      <c r="C2" s="8">
        <v>1015</v>
      </c>
      <c r="D2" s="8" t="s">
        <v>255</v>
      </c>
      <c r="E2" s="8" t="s">
        <v>256</v>
      </c>
      <c r="F2" s="8" t="s">
        <v>257</v>
      </c>
      <c r="G2" s="8" t="s">
        <v>258</v>
      </c>
      <c r="H2" s="9">
        <v>4080</v>
      </c>
      <c r="I2" s="8">
        <v>2013</v>
      </c>
      <c r="J2" s="8"/>
      <c r="K2" s="8"/>
    </row>
    <row r="3" spans="1:11" ht="15.75" x14ac:dyDescent="0.2">
      <c r="A3" s="3" t="s">
        <v>254</v>
      </c>
      <c r="B3" s="3" t="s">
        <v>242</v>
      </c>
      <c r="C3" s="3">
        <v>1015</v>
      </c>
      <c r="D3" s="3" t="s">
        <v>259</v>
      </c>
      <c r="E3" s="3" t="s">
        <v>256</v>
      </c>
      <c r="F3" s="3" t="s">
        <v>257</v>
      </c>
      <c r="G3" s="3" t="s">
        <v>260</v>
      </c>
      <c r="H3" s="4">
        <v>53</v>
      </c>
      <c r="I3" s="3">
        <v>2013</v>
      </c>
      <c r="J3" s="3"/>
      <c r="K3" s="3"/>
    </row>
  </sheetData>
  <sheetProtection algorithmName="SHA-512" hashValue="rTbJk2M6Xl4M6plQ+QD6V9eDOeC8lfBeNdf7nV4vhwYs0CKVmtms8vs4XHmXSchncHycOGYbg9RLVy2Zk+EO7A==" saltValue="WQyu0AQkXMfMmvi5sHIV6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5450067B-1A67-4475-A442-0EFFC4ECC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B911C6-4CD5-464D-A75D-D27E007BF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44529-EA79-42D0-87CB-3FA268BB0F52}">
  <ds:schemaRefs>
    <ds:schemaRef ds:uri="http://schemas.microsoft.com/office/infopath/2007/PartnerControls"/>
    <ds:schemaRef ds:uri="http://purl.org/dc/terms/"/>
    <ds:schemaRef ds:uri="cdfd6af9-2027-427e-aee7-f2f3dc2ea940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4d4ff2e-cf62-40b0-a5cf-f8c6524922a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Almere</vt:lpstr>
      <vt:lpstr>Barneveld</vt:lpstr>
      <vt:lpstr>Buitenpost</vt:lpstr>
      <vt:lpstr>Dronten</vt:lpstr>
      <vt:lpstr>Ede</vt:lpstr>
      <vt:lpstr>Emmeloord</vt:lpstr>
      <vt:lpstr>Heerenveen</vt:lpstr>
      <vt:lpstr>Kootwijkerbroek</vt:lpstr>
      <vt:lpstr>Leeuwarden</vt:lpstr>
      <vt:lpstr>Lelystad</vt:lpstr>
      <vt:lpstr>Maartensdijk</vt:lpstr>
      <vt:lpstr>Nijkerk</vt:lpstr>
      <vt:lpstr>Sneek</vt:lpstr>
      <vt:lpstr>Velp</vt:lpstr>
      <vt:lpstr>Wageningen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/>
  <cp:lastModifiedBy>Saskia Roos</cp:lastModifiedBy>
  <cp:revision/>
  <dcterms:created xsi:type="dcterms:W3CDTF">2024-10-21T13:11:05Z</dcterms:created>
  <dcterms:modified xsi:type="dcterms:W3CDTF">2024-11-04T13:08:27Z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