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027"/>
  <workbookPr filterPrivacy="1" codeName="ThisWorkbook" autoCompressPictures="0"/>
  <xr:revisionPtr revIDLastSave="270" documentId="13_ncr:1_{894DB9C4-7948-9D42-B246-3DB42F8698D6}" xr6:coauthVersionLast="47" xr6:coauthVersionMax="47" xr10:uidLastSave="{1EAD828E-47EA-7149-961C-FC8F2977F899}"/>
  <bookViews>
    <workbookView xWindow="30920" yWindow="500" windowWidth="40820" windowHeight="20220" activeTab="4" xr2:uid="{00000000-000D-0000-FFFF-FFFF00000000}"/>
  </bookViews>
  <sheets>
    <sheet name="OPEN VRAGEN " sheetId="21" r:id="rId1"/>
    <sheet name="Beoordelaar 1" sheetId="7" r:id="rId2"/>
    <sheet name="Beoordelaar 2" sheetId="15" r:id="rId3"/>
    <sheet name="Beoordelaar 3" sheetId="16" r:id="rId4"/>
    <sheet name="Consensus" sheetId="9" r:id="rId5"/>
  </sheets>
  <definedNames>
    <definedName name="SCORE">'OPEN VRAGEN '!$A$23:$A$28</definedName>
  </definedName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D52" i="9" l="1"/>
  <c r="G52" i="9"/>
  <c r="J52" i="9"/>
  <c r="J47" i="9"/>
  <c r="G47" i="9"/>
  <c r="D47" i="9"/>
  <c r="D42" i="9"/>
  <c r="G42" i="9"/>
  <c r="J42" i="9"/>
  <c r="J37" i="9"/>
  <c r="G37" i="9"/>
  <c r="D37" i="9"/>
  <c r="D32" i="9"/>
  <c r="G32" i="9"/>
  <c r="J32" i="9"/>
  <c r="J27" i="9"/>
  <c r="G27" i="9"/>
  <c r="D27" i="9"/>
  <c r="D22" i="9"/>
  <c r="G22" i="9"/>
  <c r="J22" i="9"/>
  <c r="J17" i="9"/>
  <c r="G17" i="9"/>
  <c r="D17" i="9"/>
  <c r="J12" i="9"/>
  <c r="G12" i="9"/>
  <c r="D12" i="9"/>
  <c r="J7" i="9"/>
  <c r="G7" i="9"/>
  <c r="D7" i="9"/>
  <c r="J50" i="9"/>
  <c r="J49" i="9"/>
  <c r="J48" i="9"/>
  <c r="G50" i="9"/>
  <c r="G49" i="9"/>
  <c r="G48" i="9"/>
  <c r="D50" i="9"/>
  <c r="D49" i="9"/>
  <c r="D48" i="9"/>
  <c r="J45" i="9"/>
  <c r="J44" i="9"/>
  <c r="J43" i="9"/>
  <c r="G45" i="9"/>
  <c r="G44" i="9"/>
  <c r="G43" i="9"/>
  <c r="D45" i="9"/>
  <c r="D44" i="9"/>
  <c r="D43" i="9"/>
  <c r="J40" i="9"/>
  <c r="J39" i="9"/>
  <c r="J38" i="9"/>
  <c r="G40" i="9"/>
  <c r="G39" i="9"/>
  <c r="G38" i="9"/>
  <c r="D40" i="9"/>
  <c r="D39" i="9"/>
  <c r="D38" i="9"/>
  <c r="J35" i="9"/>
  <c r="J34" i="9"/>
  <c r="J33" i="9"/>
  <c r="G35" i="9"/>
  <c r="G34" i="9"/>
  <c r="G33" i="9"/>
  <c r="D35" i="9"/>
  <c r="D34" i="9"/>
  <c r="D33" i="9"/>
  <c r="J30" i="9"/>
  <c r="J29" i="9"/>
  <c r="J28" i="9"/>
  <c r="G30" i="9"/>
  <c r="G29" i="9"/>
  <c r="G28" i="9"/>
  <c r="D30" i="9"/>
  <c r="D29" i="9"/>
  <c r="D28" i="9"/>
  <c r="J25" i="9"/>
  <c r="J24" i="9"/>
  <c r="J23" i="9"/>
  <c r="G25" i="9"/>
  <c r="G24" i="9"/>
  <c r="G23" i="9"/>
  <c r="D25" i="9"/>
  <c r="D24" i="9"/>
  <c r="D23" i="9"/>
  <c r="B5" i="9"/>
  <c r="B4" i="9"/>
  <c r="B3" i="9"/>
  <c r="B15" i="9"/>
  <c r="A48" i="9"/>
  <c r="A43" i="9"/>
  <c r="A49" i="9"/>
  <c r="B45" i="9"/>
  <c r="B43" i="9"/>
  <c r="A38" i="9"/>
  <c r="A33" i="9"/>
  <c r="A28" i="9"/>
  <c r="A23" i="9"/>
  <c r="B40" i="9"/>
  <c r="B39" i="9"/>
  <c r="A39" i="9"/>
  <c r="B38" i="9"/>
  <c r="B35" i="9"/>
  <c r="B50" i="9" s="1"/>
  <c r="B34" i="9"/>
  <c r="B44" i="9" s="1"/>
  <c r="B33" i="9"/>
  <c r="B48" i="9" s="1"/>
  <c r="B30" i="9"/>
  <c r="B29" i="9"/>
  <c r="B28" i="9"/>
  <c r="J1" i="16"/>
  <c r="G1" i="16"/>
  <c r="D1" i="16"/>
  <c r="A22" i="16"/>
  <c r="A21" i="16"/>
  <c r="A20" i="16"/>
  <c r="A19" i="16"/>
  <c r="A18" i="16"/>
  <c r="A17" i="16"/>
  <c r="A16" i="16"/>
  <c r="A15" i="16"/>
  <c r="A14" i="16"/>
  <c r="A13" i="16"/>
  <c r="A12" i="16"/>
  <c r="A11" i="16"/>
  <c r="A10" i="16"/>
  <c r="A9" i="16"/>
  <c r="A8" i="16"/>
  <c r="A7" i="16"/>
  <c r="A6" i="16"/>
  <c r="A5" i="16"/>
  <c r="A4" i="16"/>
  <c r="A3" i="16"/>
  <c r="A2" i="16"/>
  <c r="J1" i="15"/>
  <c r="G1" i="15"/>
  <c r="D1" i="15"/>
  <c r="A22" i="15"/>
  <c r="A21" i="15"/>
  <c r="A20" i="15"/>
  <c r="A19" i="15"/>
  <c r="A18" i="15"/>
  <c r="A17" i="15"/>
  <c r="A16" i="15"/>
  <c r="A15" i="15"/>
  <c r="A14" i="15"/>
  <c r="A13" i="15"/>
  <c r="A12" i="15"/>
  <c r="A11" i="15"/>
  <c r="A10" i="15"/>
  <c r="A9" i="15"/>
  <c r="A8" i="15"/>
  <c r="A7" i="15"/>
  <c r="A6" i="15"/>
  <c r="A5" i="15"/>
  <c r="A4" i="15"/>
  <c r="A3" i="15"/>
  <c r="A22" i="7"/>
  <c r="A21" i="7"/>
  <c r="A20" i="7"/>
  <c r="A19" i="7"/>
  <c r="A18" i="7"/>
  <c r="A17" i="7"/>
  <c r="A16" i="7"/>
  <c r="A15" i="7"/>
  <c r="A14" i="7"/>
  <c r="A13" i="7"/>
  <c r="A12" i="7"/>
  <c r="A11" i="7"/>
  <c r="B10" i="9"/>
  <c r="B9" i="9"/>
  <c r="A2" i="15"/>
  <c r="B19" i="9"/>
  <c r="B14" i="9"/>
  <c r="J20" i="9"/>
  <c r="J19" i="9"/>
  <c r="J18" i="9"/>
  <c r="G20" i="9"/>
  <c r="G19" i="9"/>
  <c r="G18" i="9"/>
  <c r="D18" i="9"/>
  <c r="D20" i="9"/>
  <c r="D19" i="9"/>
  <c r="J15" i="9"/>
  <c r="J14" i="9"/>
  <c r="J13" i="9"/>
  <c r="G15" i="9"/>
  <c r="G14" i="9"/>
  <c r="G13" i="9"/>
  <c r="D15" i="9"/>
  <c r="D14" i="9"/>
  <c r="D13" i="9"/>
  <c r="J10" i="9"/>
  <c r="J9" i="9"/>
  <c r="J8" i="9"/>
  <c r="G10" i="9"/>
  <c r="G9" i="9"/>
  <c r="G8" i="9"/>
  <c r="D10" i="9"/>
  <c r="D9" i="9"/>
  <c r="D8" i="9"/>
  <c r="J5" i="9"/>
  <c r="J4" i="9"/>
  <c r="J3" i="9"/>
  <c r="G5" i="9"/>
  <c r="G4" i="9"/>
  <c r="G3" i="9"/>
  <c r="D5" i="9"/>
  <c r="D4" i="9"/>
  <c r="D3" i="9"/>
  <c r="A18" i="9"/>
  <c r="A13" i="9"/>
  <c r="A8" i="9"/>
  <c r="A3" i="9"/>
  <c r="A10" i="7"/>
  <c r="A9" i="7"/>
  <c r="A19" i="9"/>
  <c r="A8" i="7"/>
  <c r="A7" i="7"/>
  <c r="A3" i="7"/>
  <c r="A4" i="7"/>
  <c r="A5" i="7"/>
  <c r="A6" i="7"/>
  <c r="J1" i="9"/>
  <c r="G1" i="9"/>
  <c r="D1" i="9"/>
  <c r="A2" i="7"/>
  <c r="J54" i="9" l="1"/>
  <c r="G54" i="9"/>
  <c r="D54" i="9"/>
  <c r="B20" i="9"/>
  <c r="B8" i="9"/>
  <c r="B18" i="9"/>
  <c r="B13" i="9"/>
  <c r="B49" i="9"/>
</calcChain>
</file>

<file path=xl/sharedStrings.xml><?xml version="1.0" encoding="utf-8"?>
<sst xmlns="http://schemas.openxmlformats.org/spreadsheetml/2006/main" count="320" uniqueCount="33">
  <si>
    <t>&lt;MOTIVATIE&gt;</t>
  </si>
  <si>
    <t>Consensus</t>
  </si>
  <si>
    <t>SCORE</t>
  </si>
  <si>
    <t>Score:</t>
  </si>
  <si>
    <t>Totaalwaardes</t>
  </si>
  <si>
    <t>Uitmuntend</t>
  </si>
  <si>
    <t>Inschrijver 1</t>
  </si>
  <si>
    <t>Inschrijver 2</t>
  </si>
  <si>
    <t>Inschrijver 3</t>
  </si>
  <si>
    <t>Goed</t>
  </si>
  <si>
    <t>Voldoende</t>
  </si>
  <si>
    <t>Matig</t>
  </si>
  <si>
    <t>Onvoldoende</t>
  </si>
  <si>
    <t>Motivatie consensus:</t>
  </si>
  <si>
    <t xml:space="preserve">Beoordelaar 1: </t>
  </si>
  <si>
    <t>Beoordelaar 1</t>
  </si>
  <si>
    <t>Beoordelaar 2</t>
  </si>
  <si>
    <t>Beoordelaar 3</t>
  </si>
  <si>
    <t>TOTAAL</t>
  </si>
  <si>
    <t xml:space="preserve">Zie bijlage 8 'kwaliteit'. </t>
  </si>
  <si>
    <t>BEANTWOORDING VAN DE OPEN VRAGEN</t>
  </si>
  <si>
    <t>Vraag 1: Duurzaamheid en circulaire economie</t>
  </si>
  <si>
    <t>Naast de gestelde eisen uit de onderhavige aanbesteding is de Aanbestedende dienst op zoek naar een Opdrachtnemer die haar gedurende de periode van de raamovereenkomst kan voorzien van veel toegevoegde waarde. Hoe meer toegevoegde waarde een Inschrijver biedt, hoe hoger zij op dit onderdeel kwaliteit scoort. 
De maximaal te behalen waarden per item en per onderdeel treft Inschrijver aan in bijlage 9.</t>
  </si>
  <si>
    <t xml:space="preserve">Vraag 3: Bestelproces </t>
  </si>
  <si>
    <t xml:space="preserve">Vraag 4: Waarborging veiligheid </t>
  </si>
  <si>
    <t>Vraag 5: Casus 
a. Inventarisatie
Volledigheid en leesbaarheid inventarisatie</t>
  </si>
  <si>
    <t>Vraag 5: Casus 
a. Inventarisatie
Advieskwaliteit</t>
  </si>
  <si>
    <t>Vraag 5: Casus 
b. Werktekening
Mate van duidelijkheid en specificatie werktekening</t>
  </si>
  <si>
    <t>Vraag 5: Casus 
b. Werktekening
Plaatsing logo, maximaal gebruik gemaakt van de ruimte</t>
  </si>
  <si>
    <t>Vraag 5: Casus 
c. Tijdspad
Volledigheid tijdspad en mate van realistisch tijdspad</t>
  </si>
  <si>
    <t>Vraag 5: Casus 
c. Tijdspad
Informatievoorziening en overige aandachtspunten</t>
  </si>
  <si>
    <t xml:space="preserve">Beoordelaar 2: </t>
  </si>
  <si>
    <t>Vraag 2: Borging kwaliteit permanente signing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</si>
</sst>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 #,##0.00_-;&quot;€&quot;\ #,##0.00\-"/>
    <numFmt numFmtId="165" formatCode="&quot;€&quot;\ #,##0_-"/>
    <numFmt numFmtId="166" formatCode="&quot;€&quot;\ #,##0.00"/>
  </numFmts>
  <fonts count="15" x14ac:knownFonts="1">
    <font>
      <sz val="11"/>
      <color theme="1"/>
      <name val="Calibri"/>
      <family val="2"/>
      <scheme val="minor"/>
    </font>
    <font>
      <sz val="10"/>
      <color theme="1"/>
      <name val="Verdana"/>
      <family val="2"/>
    </font>
    <font>
      <b/>
      <sz val="12"/>
      <color theme="1"/>
      <name val="Verdana"/>
      <family val="2"/>
    </font>
    <font>
      <sz val="10"/>
      <color theme="1"/>
      <name val="Verdana"/>
      <family val="2"/>
    </font>
    <font>
      <b/>
      <sz val="10"/>
      <color theme="1"/>
      <name val="Verdana"/>
      <family val="2"/>
    </font>
    <font>
      <b/>
      <sz val="12"/>
      <color theme="0"/>
      <name val="Verdana"/>
      <family val="2"/>
    </font>
    <font>
      <u/>
      <sz val="11"/>
      <color theme="10"/>
      <name val="Calibri"/>
      <family val="2"/>
      <scheme val="minor"/>
    </font>
    <font>
      <u/>
      <sz val="11"/>
      <color theme="11"/>
      <name val="Calibri"/>
      <family val="2"/>
      <scheme val="minor"/>
    </font>
    <font>
      <b/>
      <sz val="11"/>
      <color theme="1"/>
      <name val="Verdana"/>
      <family val="2"/>
    </font>
    <font>
      <b/>
      <sz val="8"/>
      <name val="Verdana"/>
      <family val="2"/>
    </font>
    <font>
      <b/>
      <sz val="11"/>
      <color indexed="8"/>
      <name val="Verdana"/>
      <family val="2"/>
    </font>
    <font>
      <b/>
      <sz val="11"/>
      <color theme="0"/>
      <name val="Verdana"/>
      <family val="2"/>
    </font>
    <font>
      <sz val="9"/>
      <color theme="0"/>
      <name val="Verdana"/>
      <family val="2"/>
    </font>
    <font>
      <b/>
      <sz val="10"/>
      <color theme="0"/>
      <name val="Verdana"/>
      <family val="2"/>
    </font>
    <font>
      <sz val="10"/>
      <color theme="0"/>
      <name val="Verdana"/>
      <family val="2"/>
    </font>
  </fonts>
  <fills count="9">
    <fill>
      <patternFill patternType="none"/>
    </fill>
    <fill>
      <patternFill patternType="gray125"/>
    </fill>
    <fill>
      <patternFill patternType="solid">
        <fgColor theme="0"/>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6" tint="0.39997558519241921"/>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theme="6"/>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bottom/>
      <diagonal/>
    </border>
    <border>
      <left style="thin">
        <color auto="1"/>
      </left>
      <right style="thin">
        <color auto="1"/>
      </right>
      <top/>
      <bottom/>
      <diagonal/>
    </border>
    <border>
      <left style="thin">
        <color auto="1"/>
      </left>
      <right style="thin">
        <color auto="1"/>
      </right>
      <top style="thin">
        <color auto="1"/>
      </top>
      <bottom/>
      <diagonal/>
    </border>
    <border>
      <left/>
      <right style="thin">
        <color auto="1"/>
      </right>
      <top/>
      <bottom/>
      <diagonal/>
    </border>
  </borders>
  <cellStyleXfs count="57">
    <xf numFmtId="0" fontId="0" fillId="0" borderId="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cellStyleXfs>
  <cellXfs count="70">
    <xf numFmtId="0" fontId="0" fillId="0" borderId="0" xfId="0"/>
    <xf numFmtId="0" fontId="2" fillId="0" borderId="0" xfId="0" applyFont="1"/>
    <xf numFmtId="0" fontId="3" fillId="0" borderId="0" xfId="0" applyFont="1"/>
    <xf numFmtId="165" fontId="3" fillId="0" borderId="0" xfId="0" applyNumberFormat="1" applyFont="1" applyAlignment="1">
      <alignment horizontal="center"/>
    </xf>
    <xf numFmtId="0" fontId="3" fillId="2" borderId="0" xfId="0" applyFont="1" applyFill="1"/>
    <xf numFmtId="165" fontId="4" fillId="2" borderId="4" xfId="0" applyNumberFormat="1" applyFont="1" applyFill="1" applyBorder="1" applyAlignment="1" applyProtection="1">
      <alignment horizontal="center" vertical="center"/>
      <protection locked="0"/>
    </xf>
    <xf numFmtId="0" fontId="4" fillId="2" borderId="6" xfId="0" applyFont="1" applyFill="1" applyBorder="1" applyAlignment="1">
      <alignment horizontal="left" vertical="center" indent="1"/>
    </xf>
    <xf numFmtId="0" fontId="3" fillId="2" borderId="6" xfId="0" applyFont="1" applyFill="1" applyBorder="1" applyAlignment="1">
      <alignment horizontal="left" vertical="center" wrapText="1" indent="1"/>
    </xf>
    <xf numFmtId="0" fontId="3" fillId="2" borderId="6" xfId="0" applyFont="1" applyFill="1" applyBorder="1"/>
    <xf numFmtId="0" fontId="5" fillId="2" borderId="6" xfId="0" applyFont="1" applyFill="1" applyBorder="1" applyAlignment="1">
      <alignment horizontal="left" vertical="center" indent="1"/>
    </xf>
    <xf numFmtId="0" fontId="5" fillId="2" borderId="6" xfId="0" applyFont="1" applyFill="1" applyBorder="1" applyAlignment="1">
      <alignment horizontal="center" vertical="center"/>
    </xf>
    <xf numFmtId="0" fontId="4" fillId="2" borderId="6" xfId="0" applyFont="1" applyFill="1" applyBorder="1" applyAlignment="1">
      <alignment horizontal="center" vertical="center"/>
    </xf>
    <xf numFmtId="0" fontId="9" fillId="4" borderId="1" xfId="0" applyFont="1" applyFill="1" applyBorder="1" applyAlignment="1">
      <alignment horizontal="center" vertical="center" wrapText="1"/>
    </xf>
    <xf numFmtId="0" fontId="8" fillId="5" borderId="2" xfId="0" applyFont="1" applyFill="1" applyBorder="1" applyAlignment="1">
      <alignment vertical="center"/>
    </xf>
    <xf numFmtId="0" fontId="8" fillId="5" borderId="4" xfId="0" applyFont="1" applyFill="1" applyBorder="1" applyAlignment="1">
      <alignment horizontal="center" vertical="center"/>
    </xf>
    <xf numFmtId="0" fontId="8" fillId="5" borderId="4" xfId="0" applyFont="1" applyFill="1" applyBorder="1" applyAlignment="1">
      <alignment vertical="center"/>
    </xf>
    <xf numFmtId="0" fontId="9" fillId="5" borderId="1" xfId="0" applyFont="1" applyFill="1" applyBorder="1" applyAlignment="1" applyProtection="1">
      <alignment horizontal="center" vertical="center" wrapText="1"/>
      <protection locked="0"/>
    </xf>
    <xf numFmtId="0" fontId="8" fillId="5" borderId="3" xfId="0" applyFont="1" applyFill="1" applyBorder="1" applyAlignment="1">
      <alignment horizontal="center" vertical="center"/>
    </xf>
    <xf numFmtId="0" fontId="8" fillId="5" borderId="1" xfId="0" applyFont="1" applyFill="1" applyBorder="1" applyAlignment="1">
      <alignment horizontal="center" vertical="center"/>
    </xf>
    <xf numFmtId="164" fontId="3" fillId="7" borderId="1" xfId="0" applyNumberFormat="1" applyFont="1" applyFill="1" applyBorder="1" applyAlignment="1">
      <alignment horizontal="center" vertical="center" wrapText="1"/>
    </xf>
    <xf numFmtId="0" fontId="12" fillId="2" borderId="0" xfId="0" applyFont="1" applyFill="1" applyAlignment="1">
      <alignment horizontal="center" vertical="center" wrapText="1"/>
    </xf>
    <xf numFmtId="0" fontId="5" fillId="3" borderId="1" xfId="0" applyFont="1" applyFill="1" applyBorder="1" applyAlignment="1">
      <alignment horizontal="center" vertical="center" wrapText="1"/>
    </xf>
    <xf numFmtId="0" fontId="4" fillId="5"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3" fillId="2" borderId="6" xfId="0" applyFont="1" applyFill="1" applyBorder="1" applyAlignment="1">
      <alignment horizontal="left" vertical="center" wrapText="1"/>
    </xf>
    <xf numFmtId="165" fontId="4" fillId="2" borderId="3" xfId="0" applyNumberFormat="1" applyFont="1" applyFill="1" applyBorder="1" applyAlignment="1">
      <alignment horizontal="center" vertical="center" wrapText="1"/>
    </xf>
    <xf numFmtId="0" fontId="3" fillId="3" borderId="4" xfId="0" applyFont="1" applyFill="1" applyBorder="1" applyAlignment="1">
      <alignment wrapText="1"/>
    </xf>
    <xf numFmtId="0" fontId="3" fillId="2" borderId="6" xfId="0" applyFont="1" applyFill="1" applyBorder="1" applyAlignment="1">
      <alignment wrapText="1"/>
    </xf>
    <xf numFmtId="165" fontId="3" fillId="0" borderId="0" xfId="0" applyNumberFormat="1" applyFont="1" applyAlignment="1">
      <alignment horizontal="center" wrapText="1"/>
    </xf>
    <xf numFmtId="0" fontId="3" fillId="0" borderId="0" xfId="0" applyFont="1" applyAlignment="1">
      <alignment horizontal="left" vertical="center" wrapText="1" indent="1"/>
    </xf>
    <xf numFmtId="0" fontId="11" fillId="0" borderId="0" xfId="0" applyFont="1" applyAlignment="1">
      <alignment horizontal="right" vertical="center" wrapText="1"/>
    </xf>
    <xf numFmtId="0" fontId="9" fillId="0" borderId="0" xfId="0" applyFont="1" applyAlignment="1">
      <alignment horizontal="center" vertical="center" wrapText="1"/>
    </xf>
    <xf numFmtId="164" fontId="3" fillId="0" borderId="0" xfId="0" applyNumberFormat="1" applyFont="1" applyAlignment="1" applyProtection="1">
      <alignment horizontal="center" vertical="center" wrapText="1"/>
      <protection locked="0"/>
    </xf>
    <xf numFmtId="0" fontId="3" fillId="2" borderId="5" xfId="0" applyFont="1" applyFill="1" applyBorder="1" applyAlignment="1">
      <alignment horizontal="left" vertical="center" wrapText="1" indent="1"/>
    </xf>
    <xf numFmtId="164" fontId="3" fillId="7" borderId="2" xfId="0" applyNumberFormat="1" applyFont="1" applyFill="1" applyBorder="1" applyAlignment="1">
      <alignment horizontal="center" vertical="center" wrapText="1"/>
    </xf>
    <xf numFmtId="0" fontId="1" fillId="6" borderId="1" xfId="0" applyFont="1" applyFill="1" applyBorder="1" applyAlignment="1">
      <alignment horizontal="center" vertical="center"/>
    </xf>
    <xf numFmtId="0" fontId="3" fillId="2" borderId="8" xfId="0" applyFont="1" applyFill="1" applyBorder="1" applyAlignment="1">
      <alignment horizontal="left" vertical="center" wrapText="1" indent="1"/>
    </xf>
    <xf numFmtId="0" fontId="1" fillId="6" borderId="1" xfId="0" applyFont="1" applyFill="1" applyBorder="1" applyAlignment="1">
      <alignment horizontal="left" vertical="center" wrapText="1"/>
    </xf>
    <xf numFmtId="0" fontId="13" fillId="0" borderId="5" xfId="0" applyFont="1" applyBorder="1" applyAlignment="1">
      <alignment horizontal="left" vertical="center" wrapText="1"/>
    </xf>
    <xf numFmtId="0" fontId="14" fillId="0" borderId="5" xfId="0" applyFont="1" applyBorder="1" applyAlignment="1">
      <alignment horizontal="left" vertical="center" wrapText="1"/>
    </xf>
    <xf numFmtId="165" fontId="4" fillId="7" borderId="2" xfId="0" applyNumberFormat="1" applyFont="1" applyFill="1" applyBorder="1" applyAlignment="1" applyProtection="1">
      <alignment horizontal="center" vertical="center" wrapText="1"/>
      <protection locked="0"/>
    </xf>
    <xf numFmtId="165" fontId="4" fillId="7" borderId="3" xfId="0" applyNumberFormat="1" applyFont="1" applyFill="1" applyBorder="1" applyAlignment="1" applyProtection="1">
      <alignment horizontal="center" vertical="center" wrapText="1"/>
      <protection locked="0"/>
    </xf>
    <xf numFmtId="165" fontId="4" fillId="7" borderId="4" xfId="0" applyNumberFormat="1" applyFont="1" applyFill="1" applyBorder="1" applyAlignment="1" applyProtection="1">
      <alignment horizontal="center" vertical="center" wrapText="1"/>
      <protection locked="0"/>
    </xf>
    <xf numFmtId="0" fontId="2" fillId="4" borderId="1" xfId="0" applyFont="1" applyFill="1" applyBorder="1" applyAlignment="1">
      <alignment horizontal="left" vertical="center" wrapText="1"/>
    </xf>
    <xf numFmtId="0" fontId="3" fillId="5" borderId="1" xfId="0" applyFont="1" applyFill="1" applyBorder="1" applyAlignment="1">
      <alignment horizontal="left" vertical="center" wrapText="1"/>
    </xf>
    <xf numFmtId="0" fontId="4" fillId="8" borderId="1" xfId="0" applyFont="1" applyFill="1" applyBorder="1" applyAlignment="1">
      <alignment horizontal="left" vertical="center" wrapText="1"/>
    </xf>
    <xf numFmtId="0" fontId="5" fillId="3" borderId="1" xfId="0" applyFont="1" applyFill="1" applyBorder="1" applyAlignment="1" applyProtection="1">
      <alignment horizontal="left" vertical="center"/>
      <protection locked="0"/>
    </xf>
    <xf numFmtId="165" fontId="5" fillId="3" borderId="4" xfId="0" applyNumberFormat="1" applyFont="1" applyFill="1" applyBorder="1" applyAlignment="1" applyProtection="1">
      <alignment horizontal="center" vertical="center"/>
      <protection locked="0"/>
    </xf>
    <xf numFmtId="165" fontId="5" fillId="3" borderId="3" xfId="0" applyNumberFormat="1" applyFont="1" applyFill="1" applyBorder="1" applyAlignment="1" applyProtection="1">
      <alignment horizontal="center" vertical="center"/>
      <protection locked="0"/>
    </xf>
    <xf numFmtId="165" fontId="5" fillId="3" borderId="2" xfId="0" applyNumberFormat="1" applyFont="1" applyFill="1" applyBorder="1" applyAlignment="1" applyProtection="1">
      <alignment horizontal="center" vertical="center"/>
      <protection locked="0"/>
    </xf>
    <xf numFmtId="165" fontId="4" fillId="4" borderId="4" xfId="0" applyNumberFormat="1" applyFont="1" applyFill="1" applyBorder="1" applyAlignment="1">
      <alignment horizontal="center" vertical="center"/>
    </xf>
    <xf numFmtId="165" fontId="4" fillId="4" borderId="3" xfId="0" applyNumberFormat="1" applyFont="1" applyFill="1" applyBorder="1" applyAlignment="1">
      <alignment horizontal="center" vertical="center"/>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165" fontId="5" fillId="3" borderId="4" xfId="0" applyNumberFormat="1" applyFont="1" applyFill="1" applyBorder="1" applyAlignment="1">
      <alignment horizontal="center" vertical="center"/>
    </xf>
    <xf numFmtId="165" fontId="5" fillId="3" borderId="3" xfId="0" applyNumberFormat="1" applyFont="1" applyFill="1" applyBorder="1" applyAlignment="1">
      <alignment horizontal="center" vertical="center"/>
    </xf>
    <xf numFmtId="165" fontId="4" fillId="4" borderId="2" xfId="0" applyNumberFormat="1" applyFont="1" applyFill="1" applyBorder="1" applyAlignment="1">
      <alignment horizontal="center" vertical="center"/>
    </xf>
    <xf numFmtId="0" fontId="11" fillId="3" borderId="1" xfId="0" applyFont="1" applyFill="1" applyBorder="1" applyAlignment="1">
      <alignment horizontal="right" vertical="center" wrapText="1"/>
    </xf>
    <xf numFmtId="166" fontId="5" fillId="4" borderId="2" xfId="0" applyNumberFormat="1" applyFont="1" applyFill="1" applyBorder="1" applyAlignment="1">
      <alignment horizontal="center" vertical="center" wrapText="1"/>
    </xf>
    <xf numFmtId="166" fontId="5" fillId="4" borderId="3" xfId="0" applyNumberFormat="1" applyFont="1" applyFill="1" applyBorder="1" applyAlignment="1">
      <alignment horizontal="center" vertical="center" wrapText="1"/>
    </xf>
    <xf numFmtId="0" fontId="10" fillId="4" borderId="1" xfId="0" applyFont="1" applyFill="1" applyBorder="1" applyAlignment="1">
      <alignment horizontal="right" vertical="center" wrapText="1"/>
    </xf>
    <xf numFmtId="0" fontId="4" fillId="6" borderId="7" xfId="0" applyFont="1" applyFill="1" applyBorder="1" applyAlignment="1">
      <alignment horizontal="left" vertical="center" wrapText="1"/>
    </xf>
    <xf numFmtId="0" fontId="4" fillId="6" borderId="6" xfId="0" applyFont="1" applyFill="1" applyBorder="1" applyAlignment="1">
      <alignment horizontal="left" vertical="center" wrapText="1"/>
    </xf>
    <xf numFmtId="164" fontId="3" fillId="7" borderId="1" xfId="0" applyNumberFormat="1" applyFont="1" applyFill="1" applyBorder="1" applyAlignment="1" applyProtection="1">
      <alignment horizontal="center" vertical="center" wrapText="1"/>
      <protection locked="0"/>
    </xf>
    <xf numFmtId="164" fontId="1" fillId="7" borderId="1" xfId="0" applyNumberFormat="1" applyFont="1" applyFill="1" applyBorder="1" applyAlignment="1" applyProtection="1">
      <alignment horizontal="center" vertical="center" wrapText="1"/>
      <protection locked="0"/>
    </xf>
    <xf numFmtId="0" fontId="5" fillId="3" borderId="5" xfId="0" applyFont="1" applyFill="1" applyBorder="1" applyAlignment="1">
      <alignment horizontal="center" vertical="center"/>
    </xf>
    <xf numFmtId="0" fontId="5" fillId="3" borderId="0" xfId="0" applyFont="1" applyFill="1" applyAlignment="1">
      <alignment horizontal="center" vertical="center"/>
    </xf>
    <xf numFmtId="0" fontId="5" fillId="3" borderId="8" xfId="0" applyFont="1" applyFill="1" applyBorder="1" applyAlignment="1">
      <alignment horizontal="center" vertical="center"/>
    </xf>
    <xf numFmtId="0" fontId="5" fillId="3" borderId="2" xfId="0" applyFont="1" applyFill="1" applyBorder="1" applyAlignment="1">
      <alignment horizontal="left" vertical="center"/>
    </xf>
    <xf numFmtId="0" fontId="5" fillId="3" borderId="3" xfId="0" applyFont="1" applyFill="1" applyBorder="1" applyAlignment="1">
      <alignment horizontal="left" vertical="center"/>
    </xf>
  </cellXfs>
  <cellStyles count="57">
    <cellStyle name="Gevolgde hyperlink" xfId="2" builtinId="9" hidden="1"/>
    <cellStyle name="Gevolgde hyperlink" xfId="4" builtinId="9" hidden="1"/>
    <cellStyle name="Gevolgde hyperlink" xfId="6" builtinId="9" hidden="1"/>
    <cellStyle name="Gevolgde hyperlink" xfId="8" builtinId="9" hidden="1"/>
    <cellStyle name="Gevolgde hyperlink" xfId="10" builtinId="9" hidden="1"/>
    <cellStyle name="Gevolgde hyperlink" xfId="12" builtinId="9" hidden="1"/>
    <cellStyle name="Gevolgde hyperlink" xfId="14" builtinId="9" hidden="1"/>
    <cellStyle name="Gevolgde hyperlink" xfId="16" builtinId="9" hidden="1"/>
    <cellStyle name="Gevolgde hyperlink" xfId="18" builtinId="9" hidden="1"/>
    <cellStyle name="Gevolgde hyperlink" xfId="20" builtinId="9" hidden="1"/>
    <cellStyle name="Gevolgde hyperlink" xfId="22" builtinId="9" hidden="1"/>
    <cellStyle name="Gevolgde hyperlink" xfId="24" builtinId="9" hidden="1"/>
    <cellStyle name="Gevolgde hyperlink" xfId="26" builtinId="9" hidden="1"/>
    <cellStyle name="Gevolgde hyperlink" xfId="28" builtinId="9" hidden="1"/>
    <cellStyle name="Gevolgde hyperlink" xfId="30" builtinId="9" hidden="1"/>
    <cellStyle name="Gevolgde hyperlink" xfId="32" builtinId="9" hidden="1"/>
    <cellStyle name="Gevolgde hyperlink" xfId="34" builtinId="9" hidden="1"/>
    <cellStyle name="Gevolgde hyperlink" xfId="36" builtinId="9" hidden="1"/>
    <cellStyle name="Gevolgde hyperlink" xfId="38" builtinId="9" hidden="1"/>
    <cellStyle name="Gevolgde hyperlink" xfId="40" builtinId="9" hidden="1"/>
    <cellStyle name="Gevolgde hyperlink" xfId="42" builtinId="9" hidden="1"/>
    <cellStyle name="Gevolgde hyperlink" xfId="44" builtinId="9" hidden="1"/>
    <cellStyle name="Gevolgde hyperlink" xfId="46" builtinId="9" hidden="1"/>
    <cellStyle name="Gevolgde hyperlink" xfId="48" builtinId="9" hidden="1"/>
    <cellStyle name="Gevolgde hyperlink" xfId="50" builtinId="9" hidden="1"/>
    <cellStyle name="Gevolgde hyperlink" xfId="52" builtinId="9" hidden="1"/>
    <cellStyle name="Gevolgde hyperlink" xfId="54" builtinId="9" hidden="1"/>
    <cellStyle name="Gevolgde hyperlink" xfId="56"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Standaard" xfId="0" builtinId="0"/>
  </cellStyles>
  <dxfs count="0"/>
  <tableStyles count="0" defaultTableStyle="TableStyleMedium2" defaultPivotStyle="PivotStyleMedium9"/>
  <colors>
    <mruColors>
      <color rgb="FFFDE9D9"/>
      <color rgb="FFFFCC99"/>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160866</xdr:colOff>
      <xdr:row>0</xdr:row>
      <xdr:rowOff>135467</xdr:rowOff>
    </xdr:from>
    <xdr:to>
      <xdr:col>3</xdr:col>
      <xdr:colOff>661142</xdr:colOff>
      <xdr:row>1</xdr:row>
      <xdr:rowOff>474133</xdr:rowOff>
    </xdr:to>
    <xdr:pic>
      <xdr:nvPicPr>
        <xdr:cNvPr id="2" name="Afbeelding 1">
          <a:extLst>
            <a:ext uri="{FF2B5EF4-FFF2-40B4-BE49-F238E27FC236}">
              <a16:creationId xmlns:a16="http://schemas.microsoft.com/office/drawing/2014/main" id="{9517A5E2-0306-12A1-AC17-D9B9678DB31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31666" y="135467"/>
          <a:ext cx="2159743" cy="719666"/>
        </a:xfrm>
        <a:prstGeom prst="rect">
          <a:avLst/>
        </a:prstGeom>
        <a:noFill/>
        <a:ln>
          <a:noFill/>
        </a:ln>
      </xdr:spPr>
    </xdr:pic>
    <xdr:clientData/>
  </xdr:twoCellAnchor>
</xdr:wsDr>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8BFE7-DBCD-A64A-9307-AFAB3944EB8A}">
  <dimension ref="A1:G28"/>
  <sheetViews>
    <sheetView showGridLines="0" topLeftCell="A15" zoomScale="150" zoomScaleNormal="176" workbookViewId="0">
      <selection activeCell="A5" sqref="A5"/>
    </sheetView>
  </sheetViews>
  <sheetFormatPr baseColWidth="10" defaultRowHeight="15" x14ac:dyDescent="0.2"/>
  <cols>
    <col min="1" max="1" width="100.6640625" customWidth="1"/>
  </cols>
  <sheetData>
    <row r="1" spans="1:7" ht="30" customHeight="1" x14ac:dyDescent="0.2">
      <c r="A1" s="21" t="s">
        <v>20</v>
      </c>
    </row>
    <row r="2" spans="1:7" ht="84" x14ac:dyDescent="0.2">
      <c r="A2" s="22" t="s">
        <v>22</v>
      </c>
    </row>
    <row r="3" spans="1:7" ht="35" customHeight="1" x14ac:dyDescent="0.2">
      <c r="A3" s="23" t="s">
        <v>21</v>
      </c>
      <c r="B3" s="20"/>
      <c r="C3" s="20"/>
      <c r="D3" s="20"/>
      <c r="E3" s="20"/>
      <c r="F3" s="20"/>
      <c r="G3" s="20"/>
    </row>
    <row r="4" spans="1:7" ht="75" customHeight="1" x14ac:dyDescent="0.2">
      <c r="A4" s="37" t="s">
        <v>19</v>
      </c>
    </row>
    <row r="5" spans="1:7" ht="35" customHeight="1" x14ac:dyDescent="0.2">
      <c r="A5" s="23" t="s">
        <v>32</v>
      </c>
    </row>
    <row r="6" spans="1:7" ht="75" customHeight="1" x14ac:dyDescent="0.2">
      <c r="A6" s="37" t="s">
        <v>19</v>
      </c>
    </row>
    <row r="7" spans="1:7" ht="35" customHeight="1" x14ac:dyDescent="0.2">
      <c r="A7" s="23" t="s">
        <v>23</v>
      </c>
    </row>
    <row r="8" spans="1:7" ht="75" customHeight="1" x14ac:dyDescent="0.2">
      <c r="A8" s="37" t="s">
        <v>19</v>
      </c>
    </row>
    <row r="9" spans="1:7" ht="35" customHeight="1" x14ac:dyDescent="0.2">
      <c r="A9" s="23" t="s">
        <v>24</v>
      </c>
    </row>
    <row r="10" spans="1:7" ht="75" customHeight="1" x14ac:dyDescent="0.2">
      <c r="A10" s="37" t="s">
        <v>19</v>
      </c>
    </row>
    <row r="11" spans="1:7" ht="56" x14ac:dyDescent="0.2">
      <c r="A11" s="23" t="s">
        <v>25</v>
      </c>
      <c r="B11" s="20"/>
      <c r="C11" s="20"/>
      <c r="D11" s="20"/>
      <c r="E11" s="20"/>
      <c r="F11" s="20"/>
      <c r="G11" s="20"/>
    </row>
    <row r="12" spans="1:7" ht="75" customHeight="1" x14ac:dyDescent="0.2">
      <c r="A12" s="37" t="s">
        <v>19</v>
      </c>
    </row>
    <row r="13" spans="1:7" ht="56" x14ac:dyDescent="0.2">
      <c r="A13" s="23" t="s">
        <v>26</v>
      </c>
    </row>
    <row r="14" spans="1:7" ht="75" customHeight="1" x14ac:dyDescent="0.2">
      <c r="A14" s="37" t="s">
        <v>19</v>
      </c>
    </row>
    <row r="15" spans="1:7" ht="56" x14ac:dyDescent="0.2">
      <c r="A15" s="23" t="s">
        <v>27</v>
      </c>
    </row>
    <row r="16" spans="1:7" ht="75" customHeight="1" x14ac:dyDescent="0.2">
      <c r="A16" s="37" t="s">
        <v>19</v>
      </c>
    </row>
    <row r="17" spans="1:1" ht="56" x14ac:dyDescent="0.2">
      <c r="A17" s="23" t="s">
        <v>28</v>
      </c>
    </row>
    <row r="18" spans="1:1" ht="75" customHeight="1" x14ac:dyDescent="0.2">
      <c r="A18" s="37" t="s">
        <v>19</v>
      </c>
    </row>
    <row r="19" spans="1:1" ht="56" x14ac:dyDescent="0.2">
      <c r="A19" s="23" t="s">
        <v>29</v>
      </c>
    </row>
    <row r="20" spans="1:1" ht="75" customHeight="1" x14ac:dyDescent="0.2">
      <c r="A20" s="37" t="s">
        <v>19</v>
      </c>
    </row>
    <row r="21" spans="1:1" ht="56" x14ac:dyDescent="0.2">
      <c r="A21" s="23" t="s">
        <v>30</v>
      </c>
    </row>
    <row r="22" spans="1:1" ht="75" customHeight="1" x14ac:dyDescent="0.2">
      <c r="A22" s="37" t="s">
        <v>19</v>
      </c>
    </row>
    <row r="23" spans="1:1" x14ac:dyDescent="0.2">
      <c r="A23" s="38" t="s">
        <v>3</v>
      </c>
    </row>
    <row r="24" spans="1:1" x14ac:dyDescent="0.2">
      <c r="A24" s="39" t="s">
        <v>5</v>
      </c>
    </row>
    <row r="25" spans="1:1" x14ac:dyDescent="0.2">
      <c r="A25" s="38" t="s">
        <v>9</v>
      </c>
    </row>
    <row r="26" spans="1:1" x14ac:dyDescent="0.2">
      <c r="A26" s="39" t="s">
        <v>10</v>
      </c>
    </row>
    <row r="27" spans="1:1" x14ac:dyDescent="0.2">
      <c r="A27" s="38" t="s">
        <v>11</v>
      </c>
    </row>
    <row r="28" spans="1:1" x14ac:dyDescent="0.2">
      <c r="A28" s="39" t="s">
        <v>12</v>
      </c>
    </row>
  </sheetData>
  <sheetProtection algorithmName="SHA-512" hashValue="Qub+zv+UQp22BvMjan6QMzfMMC9YLT3aBiRGRkzK498RIqih+OE/0j6aMpX03E2uRPB67nTYSW23KSBXX/84Eg==" saltValue="tT4BRuZC5Ap6bOdtkAlStQ==" spinCount="100000" sheet="1" objects="1" scenario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pageSetUpPr fitToPage="1"/>
  </sheetPr>
  <dimension ref="A1:K27"/>
  <sheetViews>
    <sheetView showGridLines="0" zoomScale="120" zoomScaleNormal="120" zoomScalePageLayoutView="85" workbookViewId="0">
      <pane ySplit="1" topLeftCell="A2" activePane="bottomLeft" state="frozen"/>
      <selection pane="bottomLeft" activeCell="J6" sqref="J6:K6"/>
    </sheetView>
  </sheetViews>
  <sheetFormatPr baseColWidth="10" defaultColWidth="8.83203125" defaultRowHeight="13" x14ac:dyDescent="0.15"/>
  <cols>
    <col min="1" max="1" width="69.33203125" style="2" customWidth="1"/>
    <col min="2" max="2" width="34.5" style="2" customWidth="1"/>
    <col min="3" max="3" width="2.83203125" style="4" customWidth="1"/>
    <col min="4" max="4" width="30.83203125" style="3" customWidth="1"/>
    <col min="5" max="5" width="4.1640625" style="3" customWidth="1"/>
    <col min="6" max="6" width="2.83203125" style="3" customWidth="1"/>
    <col min="7" max="7" width="30.83203125" style="3" customWidth="1"/>
    <col min="8" max="8" width="4.1640625" style="3" customWidth="1"/>
    <col min="9" max="9" width="2.83203125" style="3" customWidth="1"/>
    <col min="10" max="10" width="30.83203125" style="3" customWidth="1"/>
    <col min="11" max="11" width="4.1640625" style="3" customWidth="1"/>
    <col min="12" max="16384" width="8.83203125" style="2"/>
  </cols>
  <sheetData>
    <row r="1" spans="1:11" ht="50" customHeight="1" x14ac:dyDescent="0.15">
      <c r="A1" s="46" t="s">
        <v>14</v>
      </c>
      <c r="B1" s="46"/>
      <c r="C1" s="9"/>
      <c r="D1" s="47" t="s">
        <v>6</v>
      </c>
      <c r="E1" s="48"/>
      <c r="F1" s="9"/>
      <c r="G1" s="49" t="s">
        <v>7</v>
      </c>
      <c r="H1" s="48"/>
      <c r="I1" s="9"/>
      <c r="J1" s="47" t="s">
        <v>8</v>
      </c>
      <c r="K1" s="48"/>
    </row>
    <row r="2" spans="1:11" ht="40" customHeight="1" x14ac:dyDescent="0.15">
      <c r="A2" s="43" t="str">
        <f>'OPEN VRAGEN '!A1:A1</f>
        <v>BEANTWOORDING VAN DE OPEN VRAGEN</v>
      </c>
      <c r="B2" s="43"/>
      <c r="C2" s="6"/>
      <c r="D2" s="50" t="s">
        <v>3</v>
      </c>
      <c r="E2" s="51"/>
      <c r="F2" s="6"/>
      <c r="G2" s="50" t="s">
        <v>3</v>
      </c>
      <c r="H2" s="51"/>
      <c r="I2" s="6"/>
      <c r="J2" s="50" t="s">
        <v>3</v>
      </c>
      <c r="K2" s="51"/>
    </row>
    <row r="3" spans="1:11" ht="57" customHeight="1" x14ac:dyDescent="0.15">
      <c r="A3" s="45" t="str">
        <f>'OPEN VRAGEN '!A3</f>
        <v>Vraag 1: Duurzaamheid en circulaire economie</v>
      </c>
      <c r="B3" s="45"/>
      <c r="C3" s="7"/>
      <c r="D3" s="5" t="s">
        <v>2</v>
      </c>
      <c r="E3" s="25"/>
      <c r="F3" s="24"/>
      <c r="G3" s="5" t="s">
        <v>2</v>
      </c>
      <c r="H3" s="25"/>
      <c r="I3" s="24"/>
      <c r="J3" s="5" t="s">
        <v>2</v>
      </c>
      <c r="K3" s="25"/>
    </row>
    <row r="4" spans="1:11" ht="150" customHeight="1" x14ac:dyDescent="0.15">
      <c r="A4" s="44" t="str">
        <f>'OPEN VRAGEN '!A4</f>
        <v xml:space="preserve">Zie bijlage 8 'kwaliteit'. </v>
      </c>
      <c r="B4" s="44"/>
      <c r="C4" s="7"/>
      <c r="D4" s="42" t="s">
        <v>0</v>
      </c>
      <c r="E4" s="41"/>
      <c r="F4" s="7"/>
      <c r="G4" s="40" t="s">
        <v>0</v>
      </c>
      <c r="H4" s="41"/>
      <c r="I4" s="7"/>
      <c r="J4" s="42" t="s">
        <v>0</v>
      </c>
      <c r="K4" s="41"/>
    </row>
    <row r="5" spans="1:11" ht="57" customHeight="1" x14ac:dyDescent="0.15">
      <c r="A5" s="45" t="str">
        <f>'OPEN VRAGEN '!A5</f>
        <v>Vraag 2: Borging kwaliteit permanente signing</v>
      </c>
      <c r="B5" s="45"/>
      <c r="C5" s="7"/>
      <c r="D5" s="5" t="s">
        <v>2</v>
      </c>
      <c r="E5" s="25"/>
      <c r="F5" s="24"/>
      <c r="G5" s="5" t="s">
        <v>2</v>
      </c>
      <c r="H5" s="25"/>
      <c r="I5" s="24"/>
      <c r="J5" s="5" t="s">
        <v>2</v>
      </c>
      <c r="K5" s="25"/>
    </row>
    <row r="6" spans="1:11" ht="150" customHeight="1" x14ac:dyDescent="0.15">
      <c r="A6" s="44" t="str">
        <f>'OPEN VRAGEN '!A6</f>
        <v xml:space="preserve">Zie bijlage 8 'kwaliteit'. </v>
      </c>
      <c r="B6" s="44"/>
      <c r="C6" s="7"/>
      <c r="D6" s="42" t="s">
        <v>0</v>
      </c>
      <c r="E6" s="41"/>
      <c r="F6" s="24"/>
      <c r="G6" s="40" t="s">
        <v>0</v>
      </c>
      <c r="H6" s="41"/>
      <c r="I6" s="24"/>
      <c r="J6" s="42" t="s">
        <v>0</v>
      </c>
      <c r="K6" s="41"/>
    </row>
    <row r="7" spans="1:11" ht="57" customHeight="1" x14ac:dyDescent="0.15">
      <c r="A7" s="45" t="str">
        <f>'OPEN VRAGEN '!A7</f>
        <v xml:space="preserve">Vraag 3: Bestelproces </v>
      </c>
      <c r="B7" s="45"/>
      <c r="C7" s="7"/>
      <c r="D7" s="5" t="s">
        <v>2</v>
      </c>
      <c r="E7" s="25"/>
      <c r="F7" s="24"/>
      <c r="G7" s="5" t="s">
        <v>2</v>
      </c>
      <c r="H7" s="25"/>
      <c r="I7" s="24"/>
      <c r="J7" s="5" t="s">
        <v>2</v>
      </c>
      <c r="K7" s="25"/>
    </row>
    <row r="8" spans="1:11" ht="150" customHeight="1" x14ac:dyDescent="0.15">
      <c r="A8" s="44" t="str">
        <f>'OPEN VRAGEN '!A8</f>
        <v xml:space="preserve">Zie bijlage 8 'kwaliteit'. </v>
      </c>
      <c r="B8" s="44"/>
      <c r="C8" s="7"/>
      <c r="D8" s="42" t="s">
        <v>0</v>
      </c>
      <c r="E8" s="41"/>
      <c r="F8" s="24"/>
      <c r="G8" s="40" t="s">
        <v>0</v>
      </c>
      <c r="H8" s="41"/>
      <c r="I8" s="24"/>
      <c r="J8" s="42" t="s">
        <v>0</v>
      </c>
      <c r="K8" s="41"/>
    </row>
    <row r="9" spans="1:11" ht="57" customHeight="1" x14ac:dyDescent="0.15">
      <c r="A9" s="45" t="str">
        <f>'OPEN VRAGEN '!A9</f>
        <v xml:space="preserve">Vraag 4: Waarborging veiligheid </v>
      </c>
      <c r="B9" s="45"/>
      <c r="C9" s="7"/>
      <c r="D9" s="5" t="s">
        <v>2</v>
      </c>
      <c r="E9" s="25"/>
      <c r="F9" s="24"/>
      <c r="G9" s="5" t="s">
        <v>2</v>
      </c>
      <c r="H9" s="25"/>
      <c r="I9" s="24"/>
      <c r="J9" s="5" t="s">
        <v>2</v>
      </c>
      <c r="K9" s="25"/>
    </row>
    <row r="10" spans="1:11" ht="150" customHeight="1" x14ac:dyDescent="0.15">
      <c r="A10" s="44" t="str">
        <f>'OPEN VRAGEN '!A10</f>
        <v xml:space="preserve">Zie bijlage 8 'kwaliteit'. </v>
      </c>
      <c r="B10" s="44"/>
      <c r="C10" s="7"/>
      <c r="D10" s="40" t="s">
        <v>0</v>
      </c>
      <c r="E10" s="41"/>
      <c r="F10" s="24"/>
      <c r="G10" s="40" t="s">
        <v>0</v>
      </c>
      <c r="H10" s="41"/>
      <c r="I10" s="24"/>
      <c r="J10" s="40" t="s">
        <v>0</v>
      </c>
      <c r="K10" s="41"/>
    </row>
    <row r="11" spans="1:11" ht="57" customHeight="1" x14ac:dyDescent="0.15">
      <c r="A11" s="45" t="str">
        <f>'OPEN VRAGEN '!A11</f>
        <v>Vraag 5: Casus 
a. Inventarisatie
Volledigheid en leesbaarheid inventarisatie</v>
      </c>
      <c r="B11" s="45"/>
      <c r="C11" s="7"/>
      <c r="D11" s="5" t="s">
        <v>2</v>
      </c>
      <c r="E11" s="25"/>
      <c r="F11" s="24"/>
      <c r="G11" s="5" t="s">
        <v>2</v>
      </c>
      <c r="H11" s="25"/>
      <c r="I11" s="24"/>
      <c r="J11" s="5" t="s">
        <v>2</v>
      </c>
      <c r="K11" s="25"/>
    </row>
    <row r="12" spans="1:11" ht="150" customHeight="1" x14ac:dyDescent="0.15">
      <c r="A12" s="44" t="str">
        <f>'OPEN VRAGEN '!A12</f>
        <v xml:space="preserve">Zie bijlage 8 'kwaliteit'. </v>
      </c>
      <c r="B12" s="44"/>
      <c r="C12" s="7"/>
      <c r="D12" s="42" t="s">
        <v>0</v>
      </c>
      <c r="E12" s="41"/>
      <c r="F12" s="7"/>
      <c r="G12" s="40" t="s">
        <v>0</v>
      </c>
      <c r="H12" s="41"/>
      <c r="I12" s="7"/>
      <c r="J12" s="42" t="s">
        <v>0</v>
      </c>
      <c r="K12" s="41"/>
    </row>
    <row r="13" spans="1:11" ht="57" customHeight="1" x14ac:dyDescent="0.15">
      <c r="A13" s="45" t="str">
        <f>'OPEN VRAGEN '!A13</f>
        <v>Vraag 5: Casus 
a. Inventarisatie
Advieskwaliteit</v>
      </c>
      <c r="B13" s="45"/>
      <c r="C13" s="7"/>
      <c r="D13" s="5" t="s">
        <v>2</v>
      </c>
      <c r="E13" s="25"/>
      <c r="F13" s="24"/>
      <c r="G13" s="5" t="s">
        <v>2</v>
      </c>
      <c r="H13" s="25"/>
      <c r="I13" s="24"/>
      <c r="J13" s="5" t="s">
        <v>2</v>
      </c>
      <c r="K13" s="25"/>
    </row>
    <row r="14" spans="1:11" ht="150" customHeight="1" x14ac:dyDescent="0.15">
      <c r="A14" s="44" t="str">
        <f>'OPEN VRAGEN '!A14</f>
        <v xml:space="preserve">Zie bijlage 8 'kwaliteit'. </v>
      </c>
      <c r="B14" s="44"/>
      <c r="C14" s="7"/>
      <c r="D14" s="42" t="s">
        <v>0</v>
      </c>
      <c r="E14" s="41"/>
      <c r="F14" s="24"/>
      <c r="G14" s="40" t="s">
        <v>0</v>
      </c>
      <c r="H14" s="41"/>
      <c r="I14" s="24"/>
      <c r="J14" s="42" t="s">
        <v>0</v>
      </c>
      <c r="K14" s="41"/>
    </row>
    <row r="15" spans="1:11" ht="57" customHeight="1" x14ac:dyDescent="0.15">
      <c r="A15" s="45" t="str">
        <f>'OPEN VRAGEN '!A15</f>
        <v>Vraag 5: Casus 
b. Werktekening
Mate van duidelijkheid en specificatie werktekening</v>
      </c>
      <c r="B15" s="45"/>
      <c r="C15" s="7"/>
      <c r="D15" s="5" t="s">
        <v>2</v>
      </c>
      <c r="E15" s="25"/>
      <c r="F15" s="24"/>
      <c r="G15" s="5" t="s">
        <v>2</v>
      </c>
      <c r="H15" s="25"/>
      <c r="I15" s="24"/>
      <c r="J15" s="5" t="s">
        <v>2</v>
      </c>
      <c r="K15" s="25"/>
    </row>
    <row r="16" spans="1:11" ht="150" customHeight="1" x14ac:dyDescent="0.15">
      <c r="A16" s="44" t="str">
        <f>'OPEN VRAGEN '!A16</f>
        <v xml:space="preserve">Zie bijlage 8 'kwaliteit'. </v>
      </c>
      <c r="B16" s="44"/>
      <c r="C16" s="7"/>
      <c r="D16" s="42" t="s">
        <v>0</v>
      </c>
      <c r="E16" s="41"/>
      <c r="F16" s="24"/>
      <c r="G16" s="40" t="s">
        <v>0</v>
      </c>
      <c r="H16" s="41"/>
      <c r="I16" s="24"/>
      <c r="J16" s="42" t="s">
        <v>0</v>
      </c>
      <c r="K16" s="41"/>
    </row>
    <row r="17" spans="1:11" ht="57" customHeight="1" x14ac:dyDescent="0.15">
      <c r="A17" s="45" t="str">
        <f>'OPEN VRAGEN '!A17</f>
        <v>Vraag 5: Casus 
b. Werktekening
Plaatsing logo, maximaal gebruik gemaakt van de ruimte</v>
      </c>
      <c r="B17" s="45"/>
      <c r="C17" s="7"/>
      <c r="D17" s="5" t="s">
        <v>2</v>
      </c>
      <c r="E17" s="25"/>
      <c r="F17" s="24"/>
      <c r="G17" s="5" t="s">
        <v>2</v>
      </c>
      <c r="H17" s="25"/>
      <c r="I17" s="24"/>
      <c r="J17" s="5" t="s">
        <v>2</v>
      </c>
      <c r="K17" s="25"/>
    </row>
    <row r="18" spans="1:11" ht="150" customHeight="1" x14ac:dyDescent="0.15">
      <c r="A18" s="44" t="str">
        <f>'OPEN VRAGEN '!A18</f>
        <v xml:space="preserve">Zie bijlage 8 'kwaliteit'. </v>
      </c>
      <c r="B18" s="44"/>
      <c r="C18" s="7"/>
      <c r="D18" s="40" t="s">
        <v>0</v>
      </c>
      <c r="E18" s="41"/>
      <c r="F18" s="24"/>
      <c r="G18" s="40" t="s">
        <v>0</v>
      </c>
      <c r="H18" s="41"/>
      <c r="I18" s="24"/>
      <c r="J18" s="40" t="s">
        <v>0</v>
      </c>
      <c r="K18" s="41"/>
    </row>
    <row r="19" spans="1:11" ht="57" customHeight="1" x14ac:dyDescent="0.15">
      <c r="A19" s="45" t="str">
        <f>'OPEN VRAGEN '!A19</f>
        <v>Vraag 5: Casus 
c. Tijdspad
Volledigheid tijdspad en mate van realistisch tijdspad</v>
      </c>
      <c r="B19" s="45"/>
      <c r="C19" s="7"/>
      <c r="D19" s="5" t="s">
        <v>2</v>
      </c>
      <c r="E19" s="25"/>
      <c r="F19" s="24"/>
      <c r="G19" s="5" t="s">
        <v>2</v>
      </c>
      <c r="H19" s="25"/>
      <c r="I19" s="24"/>
      <c r="J19" s="5" t="s">
        <v>2</v>
      </c>
      <c r="K19" s="25"/>
    </row>
    <row r="20" spans="1:11" ht="150" customHeight="1" x14ac:dyDescent="0.15">
      <c r="A20" s="44" t="str">
        <f>'OPEN VRAGEN '!A20</f>
        <v xml:space="preserve">Zie bijlage 8 'kwaliteit'. </v>
      </c>
      <c r="B20" s="44"/>
      <c r="C20" s="7"/>
      <c r="D20" s="42" t="s">
        <v>0</v>
      </c>
      <c r="E20" s="41"/>
      <c r="F20" s="24"/>
      <c r="G20" s="40" t="s">
        <v>0</v>
      </c>
      <c r="H20" s="41"/>
      <c r="I20" s="24"/>
      <c r="J20" s="42" t="s">
        <v>0</v>
      </c>
      <c r="K20" s="41"/>
    </row>
    <row r="21" spans="1:11" ht="57" customHeight="1" x14ac:dyDescent="0.15">
      <c r="A21" s="45" t="str">
        <f>'OPEN VRAGEN '!A21</f>
        <v>Vraag 5: Casus 
c. Tijdspad
Informatievoorziening en overige aandachtspunten</v>
      </c>
      <c r="B21" s="45"/>
      <c r="C21" s="7"/>
      <c r="D21" s="5" t="s">
        <v>2</v>
      </c>
      <c r="E21" s="25"/>
      <c r="F21" s="24"/>
      <c r="G21" s="5" t="s">
        <v>2</v>
      </c>
      <c r="H21" s="25"/>
      <c r="I21" s="24"/>
      <c r="J21" s="5" t="s">
        <v>2</v>
      </c>
      <c r="K21" s="25"/>
    </row>
    <row r="22" spans="1:11" ht="150" customHeight="1" x14ac:dyDescent="0.15">
      <c r="A22" s="44" t="str">
        <f>'OPEN VRAGEN '!A22</f>
        <v xml:space="preserve">Zie bijlage 8 'kwaliteit'. </v>
      </c>
      <c r="B22" s="44"/>
      <c r="C22" s="7"/>
      <c r="D22" s="40" t="s">
        <v>0</v>
      </c>
      <c r="E22" s="41"/>
      <c r="F22" s="24"/>
      <c r="G22" s="40" t="s">
        <v>0</v>
      </c>
      <c r="H22" s="41"/>
      <c r="I22" s="24"/>
      <c r="J22" s="40" t="s">
        <v>0</v>
      </c>
      <c r="K22" s="41"/>
    </row>
    <row r="23" spans="1:11" ht="20" customHeight="1" x14ac:dyDescent="0.15">
      <c r="A23" s="52"/>
      <c r="B23" s="53"/>
      <c r="C23" s="8"/>
      <c r="D23" s="26"/>
      <c r="E23" s="26"/>
      <c r="F23" s="27"/>
      <c r="G23" s="26"/>
      <c r="H23" s="26"/>
      <c r="I23" s="27"/>
      <c r="J23" s="26"/>
      <c r="K23" s="26"/>
    </row>
    <row r="24" spans="1:11" x14ac:dyDescent="0.15">
      <c r="D24" s="28"/>
      <c r="E24" s="28"/>
      <c r="F24" s="28"/>
      <c r="G24" s="28"/>
      <c r="H24" s="28"/>
      <c r="I24" s="28"/>
      <c r="J24" s="28"/>
      <c r="K24" s="28"/>
    </row>
    <row r="25" spans="1:11" x14ac:dyDescent="0.15">
      <c r="D25" s="28"/>
      <c r="E25" s="28"/>
      <c r="F25" s="28"/>
      <c r="G25" s="28"/>
      <c r="H25" s="28"/>
      <c r="I25" s="28"/>
      <c r="J25" s="28"/>
      <c r="K25" s="28"/>
    </row>
    <row r="26" spans="1:11" x14ac:dyDescent="0.15">
      <c r="D26" s="28"/>
      <c r="E26" s="28"/>
      <c r="F26" s="28"/>
      <c r="G26" s="28"/>
      <c r="H26" s="28"/>
      <c r="I26" s="28"/>
      <c r="J26" s="28"/>
      <c r="K26" s="28"/>
    </row>
    <row r="27" spans="1:11" x14ac:dyDescent="0.15">
      <c r="D27" s="28"/>
      <c r="E27" s="28"/>
      <c r="F27" s="28"/>
      <c r="G27" s="28"/>
      <c r="H27" s="28"/>
      <c r="I27" s="28"/>
      <c r="J27" s="28"/>
      <c r="K27" s="28"/>
    </row>
  </sheetData>
  <sheetProtection algorithmName="SHA-512" hashValue="J5ECAqhzRht5x12o1zvv76bDLAOalnFJhygv9DYRILnPQtfQX3vLTpQSs9r1/K6jkl+Epq0NW4VzrVJspzpJ5g==" saltValue="WwdbJTJNGIY8B9jLVXumbw==" spinCount="100000" sheet="1" objects="1" scenarios="1"/>
  <mergeCells count="59">
    <mergeCell ref="D20:E20"/>
    <mergeCell ref="G20:H20"/>
    <mergeCell ref="J20:K20"/>
    <mergeCell ref="A21:B21"/>
    <mergeCell ref="A22:B22"/>
    <mergeCell ref="D22:E22"/>
    <mergeCell ref="G22:H22"/>
    <mergeCell ref="J22:K22"/>
    <mergeCell ref="G16:H16"/>
    <mergeCell ref="J16:K16"/>
    <mergeCell ref="A17:B17"/>
    <mergeCell ref="A18:B18"/>
    <mergeCell ref="D18:E18"/>
    <mergeCell ref="G18:H18"/>
    <mergeCell ref="J18:K18"/>
    <mergeCell ref="G12:H12"/>
    <mergeCell ref="J12:K12"/>
    <mergeCell ref="A13:B13"/>
    <mergeCell ref="A14:B14"/>
    <mergeCell ref="D14:E14"/>
    <mergeCell ref="G14:H14"/>
    <mergeCell ref="J14:K14"/>
    <mergeCell ref="J10:K10"/>
    <mergeCell ref="J1:K1"/>
    <mergeCell ref="J2:K2"/>
    <mergeCell ref="J4:K4"/>
    <mergeCell ref="J6:K6"/>
    <mergeCell ref="J8:K8"/>
    <mergeCell ref="A23:B23"/>
    <mergeCell ref="A3:B3"/>
    <mergeCell ref="A4:B4"/>
    <mergeCell ref="A5:B5"/>
    <mergeCell ref="D8:E8"/>
    <mergeCell ref="A9:B9"/>
    <mergeCell ref="A10:B10"/>
    <mergeCell ref="D10:E10"/>
    <mergeCell ref="A11:B11"/>
    <mergeCell ref="A12:B12"/>
    <mergeCell ref="D12:E12"/>
    <mergeCell ref="A15:B15"/>
    <mergeCell ref="A16:B16"/>
    <mergeCell ref="D16:E16"/>
    <mergeCell ref="A19:B19"/>
    <mergeCell ref="A20:B20"/>
    <mergeCell ref="A1:B1"/>
    <mergeCell ref="D1:E1"/>
    <mergeCell ref="G1:H1"/>
    <mergeCell ref="D2:E2"/>
    <mergeCell ref="G2:H2"/>
    <mergeCell ref="G10:H10"/>
    <mergeCell ref="G8:H8"/>
    <mergeCell ref="D4:E4"/>
    <mergeCell ref="G4:H4"/>
    <mergeCell ref="A2:B2"/>
    <mergeCell ref="D6:E6"/>
    <mergeCell ref="G6:H6"/>
    <mergeCell ref="A6:B6"/>
    <mergeCell ref="A7:B7"/>
    <mergeCell ref="A8:B8"/>
  </mergeCells>
  <dataValidations count="1">
    <dataValidation type="list" errorStyle="warning" allowBlank="1" showErrorMessage="1" error="Voer juiste waarde in. " sqref="J17 D3 G3 J3 D5 G5 J5 D7 G7 J7 D9 G9 J9 D11 G11 J11 D13 G13 J13 D15 G15 J15 D17 G17 D19 G19 J19 D21 G21 J21" xr:uid="{0E2FA34F-1BC6-3E49-9F58-B1DCDFB0F717}">
      <formula1>SCORE</formula1>
    </dataValidation>
  </dataValidations>
  <pageMargins left="0.7" right="0.7" top="0.75" bottom="0.75" header="0.3" footer="0.3"/>
  <pageSetup paperSize="8" scale="4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22"/>
  <sheetViews>
    <sheetView showGridLines="0" zoomScaleNormal="120" zoomScalePageLayoutView="85" workbookViewId="0">
      <pane ySplit="1" topLeftCell="A2" activePane="bottomLeft" state="frozen"/>
      <selection pane="bottomLeft" activeCell="D3" sqref="D3"/>
    </sheetView>
  </sheetViews>
  <sheetFormatPr baseColWidth="10" defaultColWidth="8.83203125" defaultRowHeight="13" x14ac:dyDescent="0.15"/>
  <cols>
    <col min="1" max="1" width="69.33203125" style="2" customWidth="1"/>
    <col min="2" max="2" width="34.5" style="2" customWidth="1"/>
    <col min="3" max="3" width="2.83203125" style="4" customWidth="1"/>
    <col min="4" max="4" width="30.83203125" style="3" customWidth="1"/>
    <col min="5" max="5" width="4.1640625" style="3" customWidth="1"/>
    <col min="6" max="6" width="2.83203125" style="3" customWidth="1"/>
    <col min="7" max="7" width="30.83203125" style="3" customWidth="1"/>
    <col min="8" max="8" width="4.1640625" style="3" customWidth="1"/>
    <col min="9" max="9" width="2.83203125" style="3" customWidth="1"/>
    <col min="10" max="10" width="30.83203125" style="3" customWidth="1"/>
    <col min="11" max="11" width="4.1640625" style="3" customWidth="1"/>
    <col min="12" max="12" width="11.6640625" style="2" bestFit="1" customWidth="1"/>
    <col min="13" max="16384" width="8.83203125" style="2"/>
  </cols>
  <sheetData>
    <row r="1" spans="1:12" ht="50" customHeight="1" x14ac:dyDescent="0.2">
      <c r="A1" s="46" t="s">
        <v>31</v>
      </c>
      <c r="B1" s="46"/>
      <c r="C1" s="9"/>
      <c r="D1" s="54" t="str">
        <f>'Beoordelaar 1'!D1</f>
        <v>Inschrijver 1</v>
      </c>
      <c r="E1" s="55"/>
      <c r="F1" s="9"/>
      <c r="G1" s="54" t="str">
        <f>'Beoordelaar 1'!G1</f>
        <v>Inschrijver 2</v>
      </c>
      <c r="H1" s="55"/>
      <c r="I1" s="9"/>
      <c r="J1" s="54" t="str">
        <f>'Beoordelaar 1'!J1</f>
        <v>Inschrijver 3</v>
      </c>
      <c r="K1" s="55"/>
      <c r="L1" s="1"/>
    </row>
    <row r="2" spans="1:12" ht="40" customHeight="1" x14ac:dyDescent="0.15">
      <c r="A2" s="43" t="str">
        <f>'OPEN VRAGEN '!A1:A1</f>
        <v>BEANTWOORDING VAN DE OPEN VRAGEN</v>
      </c>
      <c r="B2" s="43"/>
      <c r="C2" s="6"/>
      <c r="D2" s="50" t="s">
        <v>3</v>
      </c>
      <c r="E2" s="51"/>
      <c r="F2" s="6"/>
      <c r="G2" s="50" t="s">
        <v>3</v>
      </c>
      <c r="H2" s="51"/>
      <c r="I2" s="6"/>
      <c r="J2" s="56" t="s">
        <v>3</v>
      </c>
      <c r="K2" s="51"/>
    </row>
    <row r="3" spans="1:12" ht="57" customHeight="1" x14ac:dyDescent="0.15">
      <c r="A3" s="45" t="str">
        <f>'OPEN VRAGEN '!A3</f>
        <v>Vraag 1: Duurzaamheid en circulaire economie</v>
      </c>
      <c r="B3" s="45"/>
      <c r="C3" s="7"/>
      <c r="D3" s="5" t="s">
        <v>2</v>
      </c>
      <c r="E3" s="25"/>
      <c r="F3" s="24"/>
      <c r="G3" s="5" t="s">
        <v>2</v>
      </c>
      <c r="H3" s="25"/>
      <c r="I3" s="24"/>
      <c r="J3" s="5" t="s">
        <v>2</v>
      </c>
      <c r="K3" s="25"/>
    </row>
    <row r="4" spans="1:12" ht="150" customHeight="1" x14ac:dyDescent="0.15">
      <c r="A4" s="44" t="str">
        <f>'OPEN VRAGEN '!A4</f>
        <v xml:space="preserve">Zie bijlage 8 'kwaliteit'. </v>
      </c>
      <c r="B4" s="44"/>
      <c r="C4" s="7"/>
      <c r="D4" s="42" t="s">
        <v>0</v>
      </c>
      <c r="E4" s="41"/>
      <c r="F4" s="7"/>
      <c r="G4" s="40" t="s">
        <v>0</v>
      </c>
      <c r="H4" s="41"/>
      <c r="I4" s="7"/>
      <c r="J4" s="42" t="s">
        <v>0</v>
      </c>
      <c r="K4" s="41"/>
    </row>
    <row r="5" spans="1:12" ht="57" customHeight="1" x14ac:dyDescent="0.15">
      <c r="A5" s="45" t="str">
        <f>'OPEN VRAGEN '!A5</f>
        <v>Vraag 2: Borging kwaliteit permanente signing</v>
      </c>
      <c r="B5" s="45"/>
      <c r="C5" s="7"/>
      <c r="D5" s="5" t="s">
        <v>2</v>
      </c>
      <c r="E5" s="25"/>
      <c r="F5" s="24"/>
      <c r="G5" s="5" t="s">
        <v>2</v>
      </c>
      <c r="H5" s="25"/>
      <c r="I5" s="24"/>
      <c r="J5" s="5" t="s">
        <v>2</v>
      </c>
      <c r="K5" s="25"/>
    </row>
    <row r="6" spans="1:12" ht="150" customHeight="1" x14ac:dyDescent="0.15">
      <c r="A6" s="44" t="str">
        <f>'OPEN VRAGEN '!A6</f>
        <v xml:space="preserve">Zie bijlage 8 'kwaliteit'. </v>
      </c>
      <c r="B6" s="44"/>
      <c r="C6" s="7"/>
      <c r="D6" s="42" t="s">
        <v>0</v>
      </c>
      <c r="E6" s="41"/>
      <c r="F6" s="24"/>
      <c r="G6" s="40" t="s">
        <v>0</v>
      </c>
      <c r="H6" s="41"/>
      <c r="I6" s="24"/>
      <c r="J6" s="42" t="s">
        <v>0</v>
      </c>
      <c r="K6" s="41"/>
    </row>
    <row r="7" spans="1:12" ht="57" customHeight="1" x14ac:dyDescent="0.15">
      <c r="A7" s="45" t="str">
        <f>'OPEN VRAGEN '!A7</f>
        <v xml:space="preserve">Vraag 3: Bestelproces </v>
      </c>
      <c r="B7" s="45"/>
      <c r="C7" s="7"/>
      <c r="D7" s="5" t="s">
        <v>2</v>
      </c>
      <c r="E7" s="25"/>
      <c r="F7" s="24"/>
      <c r="G7" s="5" t="s">
        <v>2</v>
      </c>
      <c r="H7" s="25"/>
      <c r="I7" s="24"/>
      <c r="J7" s="5" t="s">
        <v>2</v>
      </c>
      <c r="K7" s="25"/>
    </row>
    <row r="8" spans="1:12" ht="150" customHeight="1" x14ac:dyDescent="0.15">
      <c r="A8" s="44" t="str">
        <f>'OPEN VRAGEN '!A8</f>
        <v xml:space="preserve">Zie bijlage 8 'kwaliteit'. </v>
      </c>
      <c r="B8" s="44"/>
      <c r="C8" s="7"/>
      <c r="D8" s="42" t="s">
        <v>0</v>
      </c>
      <c r="E8" s="41"/>
      <c r="F8" s="24"/>
      <c r="G8" s="40" t="s">
        <v>0</v>
      </c>
      <c r="H8" s="41"/>
      <c r="I8" s="24"/>
      <c r="J8" s="42" t="s">
        <v>0</v>
      </c>
      <c r="K8" s="41"/>
    </row>
    <row r="9" spans="1:12" ht="57" customHeight="1" x14ac:dyDescent="0.15">
      <c r="A9" s="45" t="str">
        <f>'OPEN VRAGEN '!A9</f>
        <v xml:space="preserve">Vraag 4: Waarborging veiligheid </v>
      </c>
      <c r="B9" s="45"/>
      <c r="C9" s="7"/>
      <c r="D9" s="5" t="s">
        <v>2</v>
      </c>
      <c r="E9" s="25"/>
      <c r="F9" s="24"/>
      <c r="G9" s="5" t="s">
        <v>2</v>
      </c>
      <c r="H9" s="25"/>
      <c r="I9" s="24"/>
      <c r="J9" s="5" t="s">
        <v>2</v>
      </c>
      <c r="K9" s="25"/>
    </row>
    <row r="10" spans="1:12" ht="150" customHeight="1" x14ac:dyDescent="0.15">
      <c r="A10" s="44" t="str">
        <f>'OPEN VRAGEN '!A10</f>
        <v xml:space="preserve">Zie bijlage 8 'kwaliteit'. </v>
      </c>
      <c r="B10" s="44"/>
      <c r="C10" s="7"/>
      <c r="D10" s="40" t="s">
        <v>0</v>
      </c>
      <c r="E10" s="41"/>
      <c r="F10" s="24"/>
      <c r="G10" s="40" t="s">
        <v>0</v>
      </c>
      <c r="H10" s="41"/>
      <c r="I10" s="24"/>
      <c r="J10" s="40" t="s">
        <v>0</v>
      </c>
      <c r="K10" s="41"/>
    </row>
    <row r="11" spans="1:12" ht="57" customHeight="1" x14ac:dyDescent="0.15">
      <c r="A11" s="45" t="str">
        <f>'OPEN VRAGEN '!A11</f>
        <v>Vraag 5: Casus 
a. Inventarisatie
Volledigheid en leesbaarheid inventarisatie</v>
      </c>
      <c r="B11" s="45"/>
      <c r="C11" s="7"/>
      <c r="D11" s="5" t="s">
        <v>2</v>
      </c>
      <c r="E11" s="25"/>
      <c r="F11" s="24"/>
      <c r="G11" s="5" t="s">
        <v>2</v>
      </c>
      <c r="H11" s="25"/>
      <c r="I11" s="24"/>
      <c r="J11" s="5" t="s">
        <v>2</v>
      </c>
      <c r="K11" s="25"/>
    </row>
    <row r="12" spans="1:12" ht="150" customHeight="1" x14ac:dyDescent="0.15">
      <c r="A12" s="44" t="str">
        <f>'OPEN VRAGEN '!A12</f>
        <v xml:space="preserve">Zie bijlage 8 'kwaliteit'. </v>
      </c>
      <c r="B12" s="44"/>
      <c r="C12" s="7"/>
      <c r="D12" s="42" t="s">
        <v>0</v>
      </c>
      <c r="E12" s="41"/>
      <c r="F12" s="7"/>
      <c r="G12" s="40" t="s">
        <v>0</v>
      </c>
      <c r="H12" s="41"/>
      <c r="I12" s="7"/>
      <c r="J12" s="42" t="s">
        <v>0</v>
      </c>
      <c r="K12" s="41"/>
    </row>
    <row r="13" spans="1:12" ht="57" customHeight="1" x14ac:dyDescent="0.15">
      <c r="A13" s="45" t="str">
        <f>'OPEN VRAGEN '!A13</f>
        <v>Vraag 5: Casus 
a. Inventarisatie
Advieskwaliteit</v>
      </c>
      <c r="B13" s="45"/>
      <c r="C13" s="7"/>
      <c r="D13" s="5" t="s">
        <v>2</v>
      </c>
      <c r="E13" s="25"/>
      <c r="F13" s="24"/>
      <c r="G13" s="5" t="s">
        <v>2</v>
      </c>
      <c r="H13" s="25"/>
      <c r="I13" s="24"/>
      <c r="J13" s="5" t="s">
        <v>2</v>
      </c>
      <c r="K13" s="25"/>
    </row>
    <row r="14" spans="1:12" ht="150" customHeight="1" x14ac:dyDescent="0.15">
      <c r="A14" s="44" t="str">
        <f>'OPEN VRAGEN '!A14</f>
        <v xml:space="preserve">Zie bijlage 8 'kwaliteit'. </v>
      </c>
      <c r="B14" s="44"/>
      <c r="C14" s="7"/>
      <c r="D14" s="42" t="s">
        <v>0</v>
      </c>
      <c r="E14" s="41"/>
      <c r="F14" s="24"/>
      <c r="G14" s="40" t="s">
        <v>0</v>
      </c>
      <c r="H14" s="41"/>
      <c r="I14" s="24"/>
      <c r="J14" s="42" t="s">
        <v>0</v>
      </c>
      <c r="K14" s="41"/>
    </row>
    <row r="15" spans="1:12" ht="57" customHeight="1" x14ac:dyDescent="0.15">
      <c r="A15" s="45" t="str">
        <f>'OPEN VRAGEN '!A15</f>
        <v>Vraag 5: Casus 
b. Werktekening
Mate van duidelijkheid en specificatie werktekening</v>
      </c>
      <c r="B15" s="45"/>
      <c r="C15" s="7"/>
      <c r="D15" s="5" t="s">
        <v>2</v>
      </c>
      <c r="E15" s="25"/>
      <c r="F15" s="24"/>
      <c r="G15" s="5" t="s">
        <v>2</v>
      </c>
      <c r="H15" s="25"/>
      <c r="I15" s="24"/>
      <c r="J15" s="5" t="s">
        <v>2</v>
      </c>
      <c r="K15" s="25"/>
    </row>
    <row r="16" spans="1:12" ht="150" customHeight="1" x14ac:dyDescent="0.15">
      <c r="A16" s="44" t="str">
        <f>'OPEN VRAGEN '!A16</f>
        <v xml:space="preserve">Zie bijlage 8 'kwaliteit'. </v>
      </c>
      <c r="B16" s="44"/>
      <c r="C16" s="7"/>
      <c r="D16" s="42" t="s">
        <v>0</v>
      </c>
      <c r="E16" s="41"/>
      <c r="F16" s="24"/>
      <c r="G16" s="40" t="s">
        <v>0</v>
      </c>
      <c r="H16" s="41"/>
      <c r="I16" s="24"/>
      <c r="J16" s="42" t="s">
        <v>0</v>
      </c>
      <c r="K16" s="41"/>
    </row>
    <row r="17" spans="1:11" ht="57" customHeight="1" x14ac:dyDescent="0.15">
      <c r="A17" s="45" t="str">
        <f>'OPEN VRAGEN '!A17</f>
        <v>Vraag 5: Casus 
b. Werktekening
Plaatsing logo, maximaal gebruik gemaakt van de ruimte</v>
      </c>
      <c r="B17" s="45"/>
      <c r="C17" s="7"/>
      <c r="D17" s="5" t="s">
        <v>2</v>
      </c>
      <c r="E17" s="25"/>
      <c r="F17" s="24"/>
      <c r="G17" s="5" t="s">
        <v>2</v>
      </c>
      <c r="H17" s="25"/>
      <c r="I17" s="24"/>
      <c r="J17" s="5" t="s">
        <v>2</v>
      </c>
      <c r="K17" s="25"/>
    </row>
    <row r="18" spans="1:11" ht="150" customHeight="1" x14ac:dyDescent="0.15">
      <c r="A18" s="44" t="str">
        <f>'OPEN VRAGEN '!A18</f>
        <v xml:space="preserve">Zie bijlage 8 'kwaliteit'. </v>
      </c>
      <c r="B18" s="44"/>
      <c r="C18" s="7"/>
      <c r="D18" s="40" t="s">
        <v>0</v>
      </c>
      <c r="E18" s="41"/>
      <c r="F18" s="24"/>
      <c r="G18" s="40" t="s">
        <v>0</v>
      </c>
      <c r="H18" s="41"/>
      <c r="I18" s="24"/>
      <c r="J18" s="40" t="s">
        <v>0</v>
      </c>
      <c r="K18" s="41"/>
    </row>
    <row r="19" spans="1:11" ht="57" customHeight="1" x14ac:dyDescent="0.15">
      <c r="A19" s="45" t="str">
        <f>'OPEN VRAGEN '!A19</f>
        <v>Vraag 5: Casus 
c. Tijdspad
Volledigheid tijdspad en mate van realistisch tijdspad</v>
      </c>
      <c r="B19" s="45"/>
      <c r="C19" s="7"/>
      <c r="D19" s="5" t="s">
        <v>2</v>
      </c>
      <c r="E19" s="25"/>
      <c r="F19" s="24"/>
      <c r="G19" s="5" t="s">
        <v>2</v>
      </c>
      <c r="H19" s="25"/>
      <c r="I19" s="24"/>
      <c r="J19" s="5" t="s">
        <v>2</v>
      </c>
      <c r="K19" s="25"/>
    </row>
    <row r="20" spans="1:11" ht="150" customHeight="1" x14ac:dyDescent="0.15">
      <c r="A20" s="44" t="str">
        <f>'OPEN VRAGEN '!A20</f>
        <v xml:space="preserve">Zie bijlage 8 'kwaliteit'. </v>
      </c>
      <c r="B20" s="44"/>
      <c r="C20" s="7"/>
      <c r="D20" s="42" t="s">
        <v>0</v>
      </c>
      <c r="E20" s="41"/>
      <c r="F20" s="24"/>
      <c r="G20" s="40" t="s">
        <v>0</v>
      </c>
      <c r="H20" s="41"/>
      <c r="I20" s="24"/>
      <c r="J20" s="42" t="s">
        <v>0</v>
      </c>
      <c r="K20" s="41"/>
    </row>
    <row r="21" spans="1:11" ht="57" customHeight="1" x14ac:dyDescent="0.15">
      <c r="A21" s="45" t="str">
        <f>'OPEN VRAGEN '!A21</f>
        <v>Vraag 5: Casus 
c. Tijdspad
Informatievoorziening en overige aandachtspunten</v>
      </c>
      <c r="B21" s="45"/>
      <c r="C21" s="7"/>
      <c r="D21" s="5" t="s">
        <v>2</v>
      </c>
      <c r="E21" s="25"/>
      <c r="F21" s="24"/>
      <c r="G21" s="5" t="s">
        <v>2</v>
      </c>
      <c r="H21" s="25"/>
      <c r="I21" s="24"/>
      <c r="J21" s="5" t="s">
        <v>2</v>
      </c>
      <c r="K21" s="25"/>
    </row>
    <row r="22" spans="1:11" ht="150" customHeight="1" x14ac:dyDescent="0.15">
      <c r="A22" s="44" t="str">
        <f>'OPEN VRAGEN '!A22</f>
        <v xml:space="preserve">Zie bijlage 8 'kwaliteit'. </v>
      </c>
      <c r="B22" s="44"/>
      <c r="C22" s="7"/>
      <c r="D22" s="40" t="s">
        <v>0</v>
      </c>
      <c r="E22" s="41"/>
      <c r="F22" s="24"/>
      <c r="G22" s="40" t="s">
        <v>0</v>
      </c>
      <c r="H22" s="41"/>
      <c r="I22" s="24"/>
      <c r="J22" s="40" t="s">
        <v>0</v>
      </c>
      <c r="K22" s="41"/>
    </row>
  </sheetData>
  <sheetProtection algorithmName="SHA-512" hashValue="txtDSP1y0vX9tWJJDGLnZF1P3Sw+T1167NAyw+4ERUgerIu5gS5Sd8zVUz7XJGE9ntxUnLzNodcKIMqhBUmO5g==" saltValue="f7RGVkofqzG4Y5zIQq94Ww==" spinCount="100000" sheet="1" objects="1" scenarios="1"/>
  <mergeCells count="58">
    <mergeCell ref="A22:B22"/>
    <mergeCell ref="D22:E22"/>
    <mergeCell ref="G22:H22"/>
    <mergeCell ref="J22:K22"/>
    <mergeCell ref="A20:B20"/>
    <mergeCell ref="D20:E20"/>
    <mergeCell ref="G20:H20"/>
    <mergeCell ref="J20:K20"/>
    <mergeCell ref="A21:B21"/>
    <mergeCell ref="A18:B18"/>
    <mergeCell ref="D18:E18"/>
    <mergeCell ref="G18:H18"/>
    <mergeCell ref="J18:K18"/>
    <mergeCell ref="A19:B19"/>
    <mergeCell ref="A16:B16"/>
    <mergeCell ref="D16:E16"/>
    <mergeCell ref="G16:H16"/>
    <mergeCell ref="J16:K16"/>
    <mergeCell ref="A17:B17"/>
    <mergeCell ref="A14:B14"/>
    <mergeCell ref="D14:E14"/>
    <mergeCell ref="G14:H14"/>
    <mergeCell ref="J14:K14"/>
    <mergeCell ref="A15:B15"/>
    <mergeCell ref="A12:B12"/>
    <mergeCell ref="D12:E12"/>
    <mergeCell ref="G12:H12"/>
    <mergeCell ref="J12:K12"/>
    <mergeCell ref="A13:B13"/>
    <mergeCell ref="A11:B11"/>
    <mergeCell ref="A1:B1"/>
    <mergeCell ref="D1:E1"/>
    <mergeCell ref="G1:H1"/>
    <mergeCell ref="A5:B5"/>
    <mergeCell ref="A6:B6"/>
    <mergeCell ref="D6:E6"/>
    <mergeCell ref="G6:H6"/>
    <mergeCell ref="A9:B9"/>
    <mergeCell ref="A10:B10"/>
    <mergeCell ref="D10:E10"/>
    <mergeCell ref="G10:H10"/>
    <mergeCell ref="J1:K1"/>
    <mergeCell ref="A2:B2"/>
    <mergeCell ref="D2:E2"/>
    <mergeCell ref="G2:H2"/>
    <mergeCell ref="J2:K2"/>
    <mergeCell ref="J6:K6"/>
    <mergeCell ref="A3:B3"/>
    <mergeCell ref="A4:B4"/>
    <mergeCell ref="D4:E4"/>
    <mergeCell ref="G4:H4"/>
    <mergeCell ref="J4:K4"/>
    <mergeCell ref="J10:K10"/>
    <mergeCell ref="A7:B7"/>
    <mergeCell ref="A8:B8"/>
    <mergeCell ref="D8:E8"/>
    <mergeCell ref="G8:H8"/>
    <mergeCell ref="J8:K8"/>
  </mergeCells>
  <dataValidations count="1">
    <dataValidation type="list" errorStyle="warning" allowBlank="1" showErrorMessage="1" error="Voer juiste waarde in. " sqref="J17 D3 G3 J3 D5 G5 J5 D7 G7 J7 D9 G9 J9 D11 G11 J11 D13 G13 J13 D15 G15 J15 D17 G17 D19 G19 J19 D21 G21 J21" xr:uid="{9DE332D8-16B1-4843-91BA-9AEC034EDD4B}">
      <formula1>SCORE</formula1>
    </dataValidation>
  </dataValidations>
  <pageMargins left="0.7" right="0.7" top="0.75" bottom="0.75" header="0.3" footer="0.3"/>
  <pageSetup paperSize="8" scale="4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23"/>
  <sheetViews>
    <sheetView showGridLines="0" zoomScale="90" zoomScaleNormal="90" zoomScalePageLayoutView="85" workbookViewId="0">
      <pane ySplit="1" topLeftCell="A6" activePane="bottomLeft" state="frozen"/>
      <selection pane="bottomLeft" activeCell="D3" sqref="D3"/>
    </sheetView>
  </sheetViews>
  <sheetFormatPr baseColWidth="10" defaultColWidth="8.83203125" defaultRowHeight="13" x14ac:dyDescent="0.15"/>
  <cols>
    <col min="1" max="1" width="69.33203125" style="2" customWidth="1"/>
    <col min="2" max="2" width="34.5" style="2" customWidth="1"/>
    <col min="3" max="3" width="2.83203125" style="4" customWidth="1"/>
    <col min="4" max="4" width="30.83203125" style="3" customWidth="1"/>
    <col min="5" max="5" width="4.1640625" style="3" customWidth="1"/>
    <col min="6" max="6" width="2.83203125" style="3" customWidth="1"/>
    <col min="7" max="7" width="30.83203125" style="3" customWidth="1"/>
    <col min="8" max="8" width="4.1640625" style="3" customWidth="1"/>
    <col min="9" max="9" width="2.83203125" style="3" customWidth="1"/>
    <col min="10" max="10" width="30.83203125" style="3" customWidth="1"/>
    <col min="11" max="11" width="4.1640625" style="2" customWidth="1"/>
    <col min="12" max="12" width="11.6640625" style="2" bestFit="1" customWidth="1"/>
    <col min="13" max="16384" width="8.83203125" style="2"/>
  </cols>
  <sheetData>
    <row r="1" spans="1:12" ht="50" customHeight="1" x14ac:dyDescent="0.2">
      <c r="A1" s="46" t="s">
        <v>14</v>
      </c>
      <c r="B1" s="46"/>
      <c r="C1" s="9"/>
      <c r="D1" s="47" t="str">
        <f>'Beoordelaar 1'!D1</f>
        <v>Inschrijver 1</v>
      </c>
      <c r="E1" s="48"/>
      <c r="F1" s="9"/>
      <c r="G1" s="47" t="str">
        <f>'Beoordelaar 1'!G1</f>
        <v>Inschrijver 2</v>
      </c>
      <c r="H1" s="48"/>
      <c r="I1" s="9"/>
      <c r="J1" s="47" t="str">
        <f>'Beoordelaar 1'!J1</f>
        <v>Inschrijver 3</v>
      </c>
      <c r="K1" s="48"/>
      <c r="L1" s="1"/>
    </row>
    <row r="2" spans="1:12" ht="40" customHeight="1" x14ac:dyDescent="0.15">
      <c r="A2" s="43" t="str">
        <f>'OPEN VRAGEN '!A1:A1</f>
        <v>BEANTWOORDING VAN DE OPEN VRAGEN</v>
      </c>
      <c r="B2" s="43"/>
      <c r="C2" s="6"/>
      <c r="D2" s="50" t="s">
        <v>3</v>
      </c>
      <c r="E2" s="51"/>
      <c r="F2" s="6"/>
      <c r="G2" s="50" t="s">
        <v>3</v>
      </c>
      <c r="H2" s="51"/>
      <c r="I2" s="6"/>
      <c r="J2" s="50" t="s">
        <v>3</v>
      </c>
      <c r="K2" s="51"/>
    </row>
    <row r="3" spans="1:12" ht="57" customHeight="1" x14ac:dyDescent="0.15">
      <c r="A3" s="45" t="str">
        <f>'OPEN VRAGEN '!A3</f>
        <v>Vraag 1: Duurzaamheid en circulaire economie</v>
      </c>
      <c r="B3" s="45"/>
      <c r="C3" s="7"/>
      <c r="D3" s="5" t="s">
        <v>2</v>
      </c>
      <c r="E3" s="25"/>
      <c r="F3" s="24"/>
      <c r="G3" s="5" t="s">
        <v>2</v>
      </c>
      <c r="H3" s="25"/>
      <c r="I3" s="24"/>
      <c r="J3" s="5" t="s">
        <v>2</v>
      </c>
      <c r="K3" s="25"/>
    </row>
    <row r="4" spans="1:12" ht="150" customHeight="1" x14ac:dyDescent="0.15">
      <c r="A4" s="44" t="str">
        <f>'OPEN VRAGEN '!A4</f>
        <v xml:space="preserve">Zie bijlage 8 'kwaliteit'. </v>
      </c>
      <c r="B4" s="44"/>
      <c r="C4" s="7"/>
      <c r="D4" s="42" t="s">
        <v>0</v>
      </c>
      <c r="E4" s="41"/>
      <c r="F4" s="7"/>
      <c r="G4" s="40" t="s">
        <v>0</v>
      </c>
      <c r="H4" s="41"/>
      <c r="I4" s="7"/>
      <c r="J4" s="42" t="s">
        <v>0</v>
      </c>
      <c r="K4" s="41"/>
    </row>
    <row r="5" spans="1:12" ht="57" customHeight="1" x14ac:dyDescent="0.15">
      <c r="A5" s="45" t="str">
        <f>'OPEN VRAGEN '!A5</f>
        <v>Vraag 2: Borging kwaliteit permanente signing</v>
      </c>
      <c r="B5" s="45"/>
      <c r="C5" s="7"/>
      <c r="D5" s="5" t="s">
        <v>2</v>
      </c>
      <c r="E5" s="25"/>
      <c r="F5" s="24"/>
      <c r="G5" s="5" t="s">
        <v>2</v>
      </c>
      <c r="H5" s="25"/>
      <c r="I5" s="24"/>
      <c r="J5" s="5" t="s">
        <v>2</v>
      </c>
      <c r="K5" s="25"/>
    </row>
    <row r="6" spans="1:12" ht="150" customHeight="1" x14ac:dyDescent="0.15">
      <c r="A6" s="44" t="str">
        <f>'OPEN VRAGEN '!A6</f>
        <v xml:space="preserve">Zie bijlage 8 'kwaliteit'. </v>
      </c>
      <c r="B6" s="44"/>
      <c r="C6" s="7"/>
      <c r="D6" s="42" t="s">
        <v>0</v>
      </c>
      <c r="E6" s="41"/>
      <c r="F6" s="24"/>
      <c r="G6" s="40" t="s">
        <v>0</v>
      </c>
      <c r="H6" s="41"/>
      <c r="I6" s="24"/>
      <c r="J6" s="42" t="s">
        <v>0</v>
      </c>
      <c r="K6" s="41"/>
    </row>
    <row r="7" spans="1:12" ht="57" customHeight="1" x14ac:dyDescent="0.15">
      <c r="A7" s="45" t="str">
        <f>'OPEN VRAGEN '!A7</f>
        <v xml:space="preserve">Vraag 3: Bestelproces </v>
      </c>
      <c r="B7" s="45"/>
      <c r="C7" s="7"/>
      <c r="D7" s="5" t="s">
        <v>2</v>
      </c>
      <c r="E7" s="25"/>
      <c r="F7" s="24"/>
      <c r="G7" s="5" t="s">
        <v>2</v>
      </c>
      <c r="H7" s="25"/>
      <c r="I7" s="24"/>
      <c r="J7" s="5" t="s">
        <v>2</v>
      </c>
      <c r="K7" s="25"/>
    </row>
    <row r="8" spans="1:12" ht="150" customHeight="1" x14ac:dyDescent="0.15">
      <c r="A8" s="44" t="str">
        <f>'OPEN VRAGEN '!A8</f>
        <v xml:space="preserve">Zie bijlage 8 'kwaliteit'. </v>
      </c>
      <c r="B8" s="44"/>
      <c r="C8" s="7"/>
      <c r="D8" s="42" t="s">
        <v>0</v>
      </c>
      <c r="E8" s="41"/>
      <c r="F8" s="24"/>
      <c r="G8" s="40" t="s">
        <v>0</v>
      </c>
      <c r="H8" s="41"/>
      <c r="I8" s="24"/>
      <c r="J8" s="42" t="s">
        <v>0</v>
      </c>
      <c r="K8" s="41"/>
    </row>
    <row r="9" spans="1:12" ht="57" customHeight="1" x14ac:dyDescent="0.15">
      <c r="A9" s="45" t="str">
        <f>'OPEN VRAGEN '!A9</f>
        <v xml:space="preserve">Vraag 4: Waarborging veiligheid </v>
      </c>
      <c r="B9" s="45"/>
      <c r="C9" s="7"/>
      <c r="D9" s="5" t="s">
        <v>2</v>
      </c>
      <c r="E9" s="25"/>
      <c r="F9" s="24"/>
      <c r="G9" s="5" t="s">
        <v>2</v>
      </c>
      <c r="H9" s="25"/>
      <c r="I9" s="24"/>
      <c r="J9" s="5" t="s">
        <v>2</v>
      </c>
      <c r="K9" s="25"/>
    </row>
    <row r="10" spans="1:12" ht="150" customHeight="1" x14ac:dyDescent="0.15">
      <c r="A10" s="44" t="str">
        <f>'OPEN VRAGEN '!A10</f>
        <v xml:space="preserve">Zie bijlage 8 'kwaliteit'. </v>
      </c>
      <c r="B10" s="44"/>
      <c r="C10" s="7"/>
      <c r="D10" s="40" t="s">
        <v>0</v>
      </c>
      <c r="E10" s="41"/>
      <c r="F10" s="24"/>
      <c r="G10" s="40" t="s">
        <v>0</v>
      </c>
      <c r="H10" s="41"/>
      <c r="I10" s="24"/>
      <c r="J10" s="40" t="s">
        <v>0</v>
      </c>
      <c r="K10" s="41"/>
    </row>
    <row r="11" spans="1:12" ht="57" customHeight="1" x14ac:dyDescent="0.15">
      <c r="A11" s="45" t="str">
        <f>'OPEN VRAGEN '!A11</f>
        <v>Vraag 5: Casus 
a. Inventarisatie
Volledigheid en leesbaarheid inventarisatie</v>
      </c>
      <c r="B11" s="45"/>
      <c r="C11" s="7"/>
      <c r="D11" s="5" t="s">
        <v>2</v>
      </c>
      <c r="E11" s="25"/>
      <c r="F11" s="24"/>
      <c r="G11" s="5" t="s">
        <v>2</v>
      </c>
      <c r="H11" s="25"/>
      <c r="I11" s="24"/>
      <c r="J11" s="5" t="s">
        <v>2</v>
      </c>
      <c r="K11" s="25"/>
    </row>
    <row r="12" spans="1:12" ht="150" customHeight="1" x14ac:dyDescent="0.15">
      <c r="A12" s="44" t="str">
        <f>'OPEN VRAGEN '!A12</f>
        <v xml:space="preserve">Zie bijlage 8 'kwaliteit'. </v>
      </c>
      <c r="B12" s="44"/>
      <c r="C12" s="7"/>
      <c r="D12" s="42" t="s">
        <v>0</v>
      </c>
      <c r="E12" s="41"/>
      <c r="F12" s="7"/>
      <c r="G12" s="40" t="s">
        <v>0</v>
      </c>
      <c r="H12" s="41"/>
      <c r="I12" s="7"/>
      <c r="J12" s="42" t="s">
        <v>0</v>
      </c>
      <c r="K12" s="41"/>
    </row>
    <row r="13" spans="1:12" ht="57" customHeight="1" x14ac:dyDescent="0.15">
      <c r="A13" s="45" t="str">
        <f>'OPEN VRAGEN '!A13</f>
        <v>Vraag 5: Casus 
a. Inventarisatie
Advieskwaliteit</v>
      </c>
      <c r="B13" s="45"/>
      <c r="C13" s="7"/>
      <c r="D13" s="5" t="s">
        <v>2</v>
      </c>
      <c r="E13" s="25"/>
      <c r="F13" s="24"/>
      <c r="G13" s="5" t="s">
        <v>2</v>
      </c>
      <c r="H13" s="25"/>
      <c r="I13" s="24"/>
      <c r="J13" s="5" t="s">
        <v>2</v>
      </c>
      <c r="K13" s="25"/>
    </row>
    <row r="14" spans="1:12" ht="150" customHeight="1" x14ac:dyDescent="0.15">
      <c r="A14" s="44" t="str">
        <f>'OPEN VRAGEN '!A14</f>
        <v xml:space="preserve">Zie bijlage 8 'kwaliteit'. </v>
      </c>
      <c r="B14" s="44"/>
      <c r="C14" s="7"/>
      <c r="D14" s="42" t="s">
        <v>0</v>
      </c>
      <c r="E14" s="41"/>
      <c r="F14" s="24"/>
      <c r="G14" s="40" t="s">
        <v>0</v>
      </c>
      <c r="H14" s="41"/>
      <c r="I14" s="24"/>
      <c r="J14" s="42" t="s">
        <v>0</v>
      </c>
      <c r="K14" s="41"/>
    </row>
    <row r="15" spans="1:12" ht="57" customHeight="1" x14ac:dyDescent="0.15">
      <c r="A15" s="45" t="str">
        <f>'OPEN VRAGEN '!A15</f>
        <v>Vraag 5: Casus 
b. Werktekening
Mate van duidelijkheid en specificatie werktekening</v>
      </c>
      <c r="B15" s="45"/>
      <c r="C15" s="7"/>
      <c r="D15" s="5" t="s">
        <v>2</v>
      </c>
      <c r="E15" s="25"/>
      <c r="F15" s="24"/>
      <c r="G15" s="5" t="s">
        <v>2</v>
      </c>
      <c r="H15" s="25"/>
      <c r="I15" s="24"/>
      <c r="J15" s="5" t="s">
        <v>2</v>
      </c>
      <c r="K15" s="25"/>
    </row>
    <row r="16" spans="1:12" ht="150" customHeight="1" x14ac:dyDescent="0.15">
      <c r="A16" s="44" t="str">
        <f>'OPEN VRAGEN '!A16</f>
        <v xml:space="preserve">Zie bijlage 8 'kwaliteit'. </v>
      </c>
      <c r="B16" s="44"/>
      <c r="C16" s="7"/>
      <c r="D16" s="42" t="s">
        <v>0</v>
      </c>
      <c r="E16" s="41"/>
      <c r="F16" s="24"/>
      <c r="G16" s="40" t="s">
        <v>0</v>
      </c>
      <c r="H16" s="41"/>
      <c r="I16" s="24"/>
      <c r="J16" s="42" t="s">
        <v>0</v>
      </c>
      <c r="K16" s="41"/>
    </row>
    <row r="17" spans="1:11" ht="57" customHeight="1" x14ac:dyDescent="0.15">
      <c r="A17" s="45" t="str">
        <f>'OPEN VRAGEN '!A17</f>
        <v>Vraag 5: Casus 
b. Werktekening
Plaatsing logo, maximaal gebruik gemaakt van de ruimte</v>
      </c>
      <c r="B17" s="45"/>
      <c r="C17" s="7"/>
      <c r="D17" s="5" t="s">
        <v>2</v>
      </c>
      <c r="E17" s="25"/>
      <c r="F17" s="24"/>
      <c r="G17" s="5" t="s">
        <v>2</v>
      </c>
      <c r="H17" s="25"/>
      <c r="I17" s="24"/>
      <c r="J17" s="5" t="s">
        <v>2</v>
      </c>
      <c r="K17" s="25"/>
    </row>
    <row r="18" spans="1:11" ht="150" customHeight="1" x14ac:dyDescent="0.15">
      <c r="A18" s="44" t="str">
        <f>'OPEN VRAGEN '!A18</f>
        <v xml:space="preserve">Zie bijlage 8 'kwaliteit'. </v>
      </c>
      <c r="B18" s="44"/>
      <c r="C18" s="7"/>
      <c r="D18" s="40" t="s">
        <v>0</v>
      </c>
      <c r="E18" s="41"/>
      <c r="F18" s="24"/>
      <c r="G18" s="40" t="s">
        <v>0</v>
      </c>
      <c r="H18" s="41"/>
      <c r="I18" s="24"/>
      <c r="J18" s="40" t="s">
        <v>0</v>
      </c>
      <c r="K18" s="41"/>
    </row>
    <row r="19" spans="1:11" ht="57" customHeight="1" x14ac:dyDescent="0.15">
      <c r="A19" s="45" t="str">
        <f>'OPEN VRAGEN '!A19</f>
        <v>Vraag 5: Casus 
c. Tijdspad
Volledigheid tijdspad en mate van realistisch tijdspad</v>
      </c>
      <c r="B19" s="45"/>
      <c r="C19" s="7"/>
      <c r="D19" s="5" t="s">
        <v>2</v>
      </c>
      <c r="E19" s="25"/>
      <c r="F19" s="24"/>
      <c r="G19" s="5" t="s">
        <v>2</v>
      </c>
      <c r="H19" s="25"/>
      <c r="I19" s="24"/>
      <c r="J19" s="5" t="s">
        <v>2</v>
      </c>
      <c r="K19" s="25"/>
    </row>
    <row r="20" spans="1:11" ht="150" customHeight="1" x14ac:dyDescent="0.15">
      <c r="A20" s="44" t="str">
        <f>'OPEN VRAGEN '!A20</f>
        <v xml:space="preserve">Zie bijlage 8 'kwaliteit'. </v>
      </c>
      <c r="B20" s="44"/>
      <c r="C20" s="7"/>
      <c r="D20" s="42" t="s">
        <v>0</v>
      </c>
      <c r="E20" s="41"/>
      <c r="F20" s="24"/>
      <c r="G20" s="40" t="s">
        <v>0</v>
      </c>
      <c r="H20" s="41"/>
      <c r="I20" s="24"/>
      <c r="J20" s="42" t="s">
        <v>0</v>
      </c>
      <c r="K20" s="41"/>
    </row>
    <row r="21" spans="1:11" ht="57" customHeight="1" x14ac:dyDescent="0.15">
      <c r="A21" s="45" t="str">
        <f>'OPEN VRAGEN '!A21</f>
        <v>Vraag 5: Casus 
c. Tijdspad
Informatievoorziening en overige aandachtspunten</v>
      </c>
      <c r="B21" s="45"/>
      <c r="C21" s="7"/>
      <c r="D21" s="5" t="s">
        <v>2</v>
      </c>
      <c r="E21" s="25"/>
      <c r="F21" s="24"/>
      <c r="G21" s="5" t="s">
        <v>2</v>
      </c>
      <c r="H21" s="25"/>
      <c r="I21" s="24"/>
      <c r="J21" s="5" t="s">
        <v>2</v>
      </c>
      <c r="K21" s="25"/>
    </row>
    <row r="22" spans="1:11" ht="150" customHeight="1" x14ac:dyDescent="0.15">
      <c r="A22" s="44" t="str">
        <f>'OPEN VRAGEN '!A22</f>
        <v xml:space="preserve">Zie bijlage 8 'kwaliteit'. </v>
      </c>
      <c r="B22" s="44"/>
      <c r="C22" s="7"/>
      <c r="D22" s="40" t="s">
        <v>0</v>
      </c>
      <c r="E22" s="41"/>
      <c r="F22" s="24"/>
      <c r="G22" s="40" t="s">
        <v>0</v>
      </c>
      <c r="H22" s="41"/>
      <c r="I22" s="24"/>
      <c r="J22" s="40" t="s">
        <v>0</v>
      </c>
      <c r="K22" s="41"/>
    </row>
    <row r="23" spans="1:11" ht="20" customHeight="1" x14ac:dyDescent="0.15">
      <c r="A23" s="52"/>
      <c r="B23" s="53"/>
      <c r="C23" s="8"/>
      <c r="D23" s="26"/>
      <c r="E23" s="26"/>
      <c r="F23" s="27"/>
      <c r="G23" s="26"/>
      <c r="H23" s="26"/>
      <c r="I23" s="27"/>
      <c r="J23" s="26"/>
      <c r="K23" s="26"/>
    </row>
  </sheetData>
  <sheetProtection algorithmName="SHA-512" hashValue="vVYjbvZAUlznIE2CqfssOyKX1SF0XWg0CCjAQyJwWYoWihJyR3+Jmeea/WKnTD+lWzTwQ1uahkFZg8nOzoONow==" saltValue="MCJB3plWptDEOJqSh+0P2Q==" spinCount="100000" sheet="1" objects="1" scenarios="1"/>
  <mergeCells count="59">
    <mergeCell ref="A22:B22"/>
    <mergeCell ref="D22:E22"/>
    <mergeCell ref="G22:H22"/>
    <mergeCell ref="J22:K22"/>
    <mergeCell ref="A23:B23"/>
    <mergeCell ref="A20:B20"/>
    <mergeCell ref="D20:E20"/>
    <mergeCell ref="G20:H20"/>
    <mergeCell ref="J20:K20"/>
    <mergeCell ref="A21:B21"/>
    <mergeCell ref="A18:B18"/>
    <mergeCell ref="D18:E18"/>
    <mergeCell ref="G18:H18"/>
    <mergeCell ref="J18:K18"/>
    <mergeCell ref="A19:B19"/>
    <mergeCell ref="A16:B16"/>
    <mergeCell ref="D16:E16"/>
    <mergeCell ref="G16:H16"/>
    <mergeCell ref="J16:K16"/>
    <mergeCell ref="A17:B17"/>
    <mergeCell ref="A14:B14"/>
    <mergeCell ref="D14:E14"/>
    <mergeCell ref="G14:H14"/>
    <mergeCell ref="J14:K14"/>
    <mergeCell ref="A15:B15"/>
    <mergeCell ref="A12:B12"/>
    <mergeCell ref="D12:E12"/>
    <mergeCell ref="G12:H12"/>
    <mergeCell ref="J12:K12"/>
    <mergeCell ref="A13:B13"/>
    <mergeCell ref="A11:B11"/>
    <mergeCell ref="A1:B1"/>
    <mergeCell ref="D1:E1"/>
    <mergeCell ref="G1:H1"/>
    <mergeCell ref="A5:B5"/>
    <mergeCell ref="A6:B6"/>
    <mergeCell ref="D6:E6"/>
    <mergeCell ref="G6:H6"/>
    <mergeCell ref="A9:B9"/>
    <mergeCell ref="A10:B10"/>
    <mergeCell ref="D10:E10"/>
    <mergeCell ref="G10:H10"/>
    <mergeCell ref="J1:K1"/>
    <mergeCell ref="A2:B2"/>
    <mergeCell ref="D2:E2"/>
    <mergeCell ref="G2:H2"/>
    <mergeCell ref="J2:K2"/>
    <mergeCell ref="J6:K6"/>
    <mergeCell ref="A3:B3"/>
    <mergeCell ref="A4:B4"/>
    <mergeCell ref="D4:E4"/>
    <mergeCell ref="G4:H4"/>
    <mergeCell ref="J4:K4"/>
    <mergeCell ref="J10:K10"/>
    <mergeCell ref="A7:B7"/>
    <mergeCell ref="A8:B8"/>
    <mergeCell ref="D8:E8"/>
    <mergeCell ref="G8:H8"/>
    <mergeCell ref="J8:K8"/>
  </mergeCells>
  <dataValidations count="1">
    <dataValidation type="list" errorStyle="warning" allowBlank="1" showErrorMessage="1" error="Voer juiste waarde in. " sqref="J17 D3 G3 J3 D5 G5 J5 D7 G7 J7 D9 G9 J9 D11 G11 J11 D13 G13 J13 D15 G15 J15 D17 G17 D19 G19 J19 D21 G21 J21" xr:uid="{EA9B2300-0B57-0941-A7E8-B43CA83FEC86}">
      <formula1>SCORE</formula1>
    </dataValidation>
  </dataValidations>
  <pageMargins left="0.7" right="0.7" top="0.75" bottom="0.75" header="0.3" footer="0.3"/>
  <pageSetup paperSize="8" scale="4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3">
    <pageSetUpPr fitToPage="1"/>
  </sheetPr>
  <dimension ref="A1:K54"/>
  <sheetViews>
    <sheetView showGridLines="0" tabSelected="1" zoomScale="110" zoomScaleNormal="110" workbookViewId="0">
      <pane ySplit="1" topLeftCell="A8" activePane="bottomLeft" state="frozen"/>
      <selection pane="bottomLeft" activeCell="E23" sqref="E23:E27"/>
    </sheetView>
  </sheetViews>
  <sheetFormatPr baseColWidth="10" defaultColWidth="8.83203125" defaultRowHeight="19" customHeight="1" x14ac:dyDescent="0.2"/>
  <cols>
    <col min="1" max="1" width="60.83203125" customWidth="1"/>
    <col min="2" max="2" width="30.83203125" customWidth="1"/>
    <col min="3" max="3" width="2.83203125" style="4" customWidth="1"/>
    <col min="4" max="5" width="28.83203125" customWidth="1"/>
    <col min="6" max="6" width="2.83203125" style="4" customWidth="1"/>
    <col min="7" max="8" width="28.83203125" customWidth="1"/>
    <col min="9" max="9" width="2.83203125" style="4" customWidth="1"/>
    <col min="10" max="11" width="28.83203125" customWidth="1"/>
  </cols>
  <sheetData>
    <row r="1" spans="1:11" ht="19" customHeight="1" x14ac:dyDescent="0.2">
      <c r="A1" s="68" t="s">
        <v>4</v>
      </c>
      <c r="B1" s="69"/>
      <c r="C1" s="9"/>
      <c r="D1" s="65" t="str">
        <f>'Beoordelaar 1'!D1</f>
        <v>Inschrijver 1</v>
      </c>
      <c r="E1" s="67"/>
      <c r="F1" s="10"/>
      <c r="G1" s="65" t="str">
        <f>'Beoordelaar 1'!G1</f>
        <v>Inschrijver 2</v>
      </c>
      <c r="H1" s="67"/>
      <c r="I1" s="10"/>
      <c r="J1" s="65" t="str">
        <f>'Beoordelaar 1'!J1</f>
        <v>Inschrijver 3</v>
      </c>
      <c r="K1" s="66"/>
    </row>
    <row r="2" spans="1:11" ht="19" customHeight="1" x14ac:dyDescent="0.2">
      <c r="A2" s="13" t="s">
        <v>4</v>
      </c>
      <c r="B2" s="15"/>
      <c r="C2" s="6"/>
      <c r="D2" s="14"/>
      <c r="E2" s="18" t="s">
        <v>13</v>
      </c>
      <c r="F2" s="11"/>
      <c r="G2" s="14"/>
      <c r="H2" s="18" t="s">
        <v>13</v>
      </c>
      <c r="I2" s="11"/>
      <c r="J2" s="17"/>
      <c r="K2" s="18" t="s">
        <v>13</v>
      </c>
    </row>
    <row r="3" spans="1:11" ht="19" customHeight="1" x14ac:dyDescent="0.2">
      <c r="A3" s="61" t="str">
        <f>'OPEN VRAGEN '!A3</f>
        <v>Vraag 1: Duurzaamheid en circulaire economie</v>
      </c>
      <c r="B3" s="35" t="str">
        <f>'Beoordelaar 1'!A1</f>
        <v xml:space="preserve">Beoordelaar 1: </v>
      </c>
      <c r="C3" s="7"/>
      <c r="D3" s="19" t="str">
        <f>'Beoordelaar 1'!D3</f>
        <v>SCORE</v>
      </c>
      <c r="E3" s="63" t="s">
        <v>0</v>
      </c>
      <c r="F3" s="7"/>
      <c r="G3" s="19" t="str">
        <f>'Beoordelaar 1'!G3</f>
        <v>SCORE</v>
      </c>
      <c r="H3" s="63" t="s">
        <v>0</v>
      </c>
      <c r="I3" s="7"/>
      <c r="J3" s="19" t="str">
        <f>'Beoordelaar 1'!J3</f>
        <v>SCORE</v>
      </c>
      <c r="K3" s="63" t="s">
        <v>0</v>
      </c>
    </row>
    <row r="4" spans="1:11" ht="19" customHeight="1" x14ac:dyDescent="0.2">
      <c r="A4" s="62"/>
      <c r="B4" s="35" t="str">
        <f>'Beoordelaar 2'!A1</f>
        <v xml:space="preserve">Beoordelaar 2: </v>
      </c>
      <c r="C4" s="7"/>
      <c r="D4" s="19" t="str">
        <f>'Beoordelaar 2'!D3</f>
        <v>SCORE</v>
      </c>
      <c r="E4" s="63"/>
      <c r="F4" s="7"/>
      <c r="G4" s="19" t="str">
        <f>'Beoordelaar 2'!G3</f>
        <v>SCORE</v>
      </c>
      <c r="H4" s="63"/>
      <c r="I4" s="7"/>
      <c r="J4" s="19" t="str">
        <f>'Beoordelaar 2'!J3</f>
        <v>SCORE</v>
      </c>
      <c r="K4" s="63"/>
    </row>
    <row r="5" spans="1:11" ht="19" customHeight="1" x14ac:dyDescent="0.2">
      <c r="A5" s="62"/>
      <c r="B5" s="35" t="str">
        <f>'Beoordelaar 3'!A1</f>
        <v xml:space="preserve">Beoordelaar 1: </v>
      </c>
      <c r="C5" s="7"/>
      <c r="D5" s="19" t="str">
        <f>'Beoordelaar 3'!D3</f>
        <v>SCORE</v>
      </c>
      <c r="E5" s="63"/>
      <c r="F5" s="7"/>
      <c r="G5" s="19" t="str">
        <f>'Beoordelaar 3'!G3</f>
        <v>SCORE</v>
      </c>
      <c r="H5" s="63"/>
      <c r="I5" s="7"/>
      <c r="J5" s="19" t="str">
        <f>'Beoordelaar 3'!J3</f>
        <v>SCORE</v>
      </c>
      <c r="K5" s="63"/>
    </row>
    <row r="6" spans="1:11" ht="19" customHeight="1" x14ac:dyDescent="0.2">
      <c r="A6" s="60" t="s">
        <v>1</v>
      </c>
      <c r="B6" s="60"/>
      <c r="C6" s="7"/>
      <c r="D6" s="16" t="s">
        <v>3</v>
      </c>
      <c r="E6" s="63"/>
      <c r="F6" s="7"/>
      <c r="G6" s="16" t="s">
        <v>3</v>
      </c>
      <c r="H6" s="63"/>
      <c r="I6" s="7"/>
      <c r="J6" s="16" t="s">
        <v>3</v>
      </c>
      <c r="K6" s="63"/>
    </row>
    <row r="7" spans="1:11" ht="19" customHeight="1" x14ac:dyDescent="0.2">
      <c r="A7" s="57"/>
      <c r="B7" s="57"/>
      <c r="C7" s="7"/>
      <c r="D7" s="12" t="str">
        <f>IF(D6="Uitmuntend","€ 11.250",IF(D6="Goed","€ 9.000",IF(D6="Voldoende","€ 0",IF(D6="Matig","- € 9.000",IF(D6="Onvoldoende","- € 33.750"," ")))))</f>
        <v xml:space="preserve"> </v>
      </c>
      <c r="E7" s="63"/>
      <c r="F7" s="7"/>
      <c r="G7" s="12" t="str">
        <f>IF(G6="Uitmuntend","€ 11.250",IF(G6="Goed","€ 9.000",IF(G6="Voldoende","€ 0",IF(G6="Matig","- € 9.000",IF(G6="Onvoldoende","- € 33.750"," ")))))</f>
        <v xml:space="preserve"> </v>
      </c>
      <c r="H7" s="63"/>
      <c r="I7" s="7"/>
      <c r="J7" s="12" t="str">
        <f>IF(J6="Uitmuntend","€ 11.250",IF(J6="Goed","€ 9.000",IF(J6="Voldoende","€ 0",IF(J6="Matig","- € 9.000",IF(J6="Onvoldoende","- € 33.750"," ")))))</f>
        <v xml:space="preserve"> </v>
      </c>
      <c r="K7" s="63"/>
    </row>
    <row r="8" spans="1:11" ht="19" customHeight="1" x14ac:dyDescent="0.2">
      <c r="A8" s="61" t="str">
        <f>'OPEN VRAGEN '!A5</f>
        <v>Vraag 2: Borging kwaliteit permanente signing</v>
      </c>
      <c r="B8" s="35" t="str">
        <f>B3</f>
        <v xml:space="preserve">Beoordelaar 1: </v>
      </c>
      <c r="C8" s="7"/>
      <c r="D8" s="19" t="str">
        <f>'Beoordelaar 1'!D5</f>
        <v>SCORE</v>
      </c>
      <c r="E8" s="63" t="s">
        <v>0</v>
      </c>
      <c r="F8" s="7"/>
      <c r="G8" s="19" t="str">
        <f>'Beoordelaar 1'!G5</f>
        <v>SCORE</v>
      </c>
      <c r="H8" s="64" t="s">
        <v>0</v>
      </c>
      <c r="I8" s="7"/>
      <c r="J8" s="19" t="str">
        <f>'Beoordelaar 1'!J5</f>
        <v>SCORE</v>
      </c>
      <c r="K8" s="63" t="s">
        <v>0</v>
      </c>
    </row>
    <row r="9" spans="1:11" ht="19" customHeight="1" x14ac:dyDescent="0.2">
      <c r="A9" s="62"/>
      <c r="B9" s="35" t="str">
        <f>B4</f>
        <v xml:space="preserve">Beoordelaar 2: </v>
      </c>
      <c r="C9" s="7"/>
      <c r="D9" s="19" t="str">
        <f>'Beoordelaar 2'!D5</f>
        <v>SCORE</v>
      </c>
      <c r="E9" s="63"/>
      <c r="F9" s="7"/>
      <c r="G9" s="19" t="str">
        <f>'Beoordelaar 2'!G5</f>
        <v>SCORE</v>
      </c>
      <c r="H9" s="63"/>
      <c r="I9" s="7"/>
      <c r="J9" s="19" t="str">
        <f>'Beoordelaar 2'!J5</f>
        <v>SCORE</v>
      </c>
      <c r="K9" s="63"/>
    </row>
    <row r="10" spans="1:11" ht="19" customHeight="1" x14ac:dyDescent="0.2">
      <c r="A10" s="62"/>
      <c r="B10" s="35" t="str">
        <f>B5</f>
        <v xml:space="preserve">Beoordelaar 1: </v>
      </c>
      <c r="C10" s="7"/>
      <c r="D10" s="19" t="str">
        <f>'Beoordelaar 3'!D5</f>
        <v>SCORE</v>
      </c>
      <c r="E10" s="63"/>
      <c r="F10" s="7"/>
      <c r="G10" s="19" t="str">
        <f>'Beoordelaar 3'!G5</f>
        <v>SCORE</v>
      </c>
      <c r="H10" s="63"/>
      <c r="I10" s="7"/>
      <c r="J10" s="19" t="str">
        <f>'Beoordelaar 3'!J5</f>
        <v>SCORE</v>
      </c>
      <c r="K10" s="63"/>
    </row>
    <row r="11" spans="1:11" ht="19" customHeight="1" x14ac:dyDescent="0.2">
      <c r="A11" s="60" t="s">
        <v>1</v>
      </c>
      <c r="B11" s="60"/>
      <c r="C11" s="7"/>
      <c r="D11" s="16" t="s">
        <v>3</v>
      </c>
      <c r="E11" s="63"/>
      <c r="F11" s="7"/>
      <c r="G11" s="16" t="s">
        <v>3</v>
      </c>
      <c r="H11" s="63"/>
      <c r="I11" s="7"/>
      <c r="J11" s="16" t="s">
        <v>3</v>
      </c>
      <c r="K11" s="63"/>
    </row>
    <row r="12" spans="1:11" ht="19" customHeight="1" x14ac:dyDescent="0.2">
      <c r="A12" s="57"/>
      <c r="B12" s="57"/>
      <c r="C12" s="7"/>
      <c r="D12" s="12" t="str">
        <f>IF(D11="Uitmuntend","€ 18.750",IF(D11="Goed","€ 15.000",IF(D11="Voldoende","€ 0",IF(D11="Matig","- € 15.000",IF(D11="Onvoldoende","- € 56.250"," ")))))</f>
        <v xml:space="preserve"> </v>
      </c>
      <c r="E12" s="63"/>
      <c r="F12" s="7"/>
      <c r="G12" s="12" t="str">
        <f>IF(G11="Uitmuntend","€ 18.750",IF(G11="Goed","€ 15.000",IF(G11="Voldoende","€ 0",IF(G11="Matig","- € 15.000",IF(G11="Onvoldoende","- € 56.250"," ")))))</f>
        <v xml:space="preserve"> </v>
      </c>
      <c r="H12" s="63"/>
      <c r="I12" s="7"/>
      <c r="J12" s="12" t="str">
        <f>IF(J11="Uitmuntend","€ 18.750",IF(J11="Goed","€ 15.000",IF(J11="Voldoende","€ 0",IF(J11="Matig","- € 15.000",IF(J11="Onvoldoende","- € 56.250"," ")))))</f>
        <v xml:space="preserve"> </v>
      </c>
      <c r="K12" s="63"/>
    </row>
    <row r="13" spans="1:11" ht="19" customHeight="1" x14ac:dyDescent="0.2">
      <c r="A13" s="61" t="str">
        <f>'OPEN VRAGEN '!A7</f>
        <v xml:space="preserve">Vraag 3: Bestelproces </v>
      </c>
      <c r="B13" s="35" t="str">
        <f>B3</f>
        <v xml:space="preserve">Beoordelaar 1: </v>
      </c>
      <c r="C13" s="7"/>
      <c r="D13" s="19" t="str">
        <f>'Beoordelaar 1'!D7</f>
        <v>SCORE</v>
      </c>
      <c r="E13" s="64" t="s">
        <v>0</v>
      </c>
      <c r="F13" s="7"/>
      <c r="G13" s="19" t="str">
        <f>'Beoordelaar 2'!G7</f>
        <v>SCORE</v>
      </c>
      <c r="H13" s="63" t="s">
        <v>0</v>
      </c>
      <c r="I13" s="7"/>
      <c r="J13" s="19" t="str">
        <f>'Beoordelaar 1'!J7</f>
        <v>SCORE</v>
      </c>
      <c r="K13" s="63" t="s">
        <v>0</v>
      </c>
    </row>
    <row r="14" spans="1:11" ht="19" customHeight="1" x14ac:dyDescent="0.2">
      <c r="A14" s="62"/>
      <c r="B14" s="35" t="str">
        <f>B4</f>
        <v xml:space="preserve">Beoordelaar 2: </v>
      </c>
      <c r="C14" s="7"/>
      <c r="D14" s="19" t="str">
        <f>'Beoordelaar 2'!D7</f>
        <v>SCORE</v>
      </c>
      <c r="E14" s="63"/>
      <c r="F14" s="7"/>
      <c r="G14" s="19" t="str">
        <f>'Beoordelaar 2'!G7</f>
        <v>SCORE</v>
      </c>
      <c r="H14" s="63"/>
      <c r="I14" s="7"/>
      <c r="J14" s="19" t="str">
        <f>'Beoordelaar 2'!J7</f>
        <v>SCORE</v>
      </c>
      <c r="K14" s="63"/>
    </row>
    <row r="15" spans="1:11" ht="19" customHeight="1" x14ac:dyDescent="0.2">
      <c r="A15" s="62"/>
      <c r="B15" s="35" t="str">
        <f>B5</f>
        <v xml:space="preserve">Beoordelaar 1: </v>
      </c>
      <c r="C15" s="7"/>
      <c r="D15" s="19" t="str">
        <f>'Beoordelaar 3'!D7</f>
        <v>SCORE</v>
      </c>
      <c r="E15" s="63"/>
      <c r="F15" s="7"/>
      <c r="G15" s="19" t="str">
        <f>'Beoordelaar 3'!G7</f>
        <v>SCORE</v>
      </c>
      <c r="H15" s="63"/>
      <c r="I15" s="7"/>
      <c r="J15" s="19" t="str">
        <f>'Beoordelaar 3'!J7</f>
        <v>SCORE</v>
      </c>
      <c r="K15" s="63"/>
    </row>
    <row r="16" spans="1:11" ht="19" customHeight="1" x14ac:dyDescent="0.2">
      <c r="A16" s="60" t="s">
        <v>1</v>
      </c>
      <c r="B16" s="60"/>
      <c r="C16" s="7"/>
      <c r="D16" s="16" t="s">
        <v>3</v>
      </c>
      <c r="E16" s="63"/>
      <c r="F16" s="7"/>
      <c r="G16" s="16" t="s">
        <v>3</v>
      </c>
      <c r="H16" s="63"/>
      <c r="I16" s="7"/>
      <c r="J16" s="16" t="s">
        <v>3</v>
      </c>
      <c r="K16" s="63"/>
    </row>
    <row r="17" spans="1:11" ht="19" customHeight="1" x14ac:dyDescent="0.2">
      <c r="A17" s="57"/>
      <c r="B17" s="57"/>
      <c r="C17" s="7"/>
      <c r="D17" s="12" t="str">
        <f>IF(D16="Uitmuntend","€ 7.500",IF(D16="Goed","€ 6.000",IF(D16="Voldoende","€ 0",IF(D16="Matig","- € 22.500",IF(D16="Onvoldoende","- € 37.500"," ")))))</f>
        <v xml:space="preserve"> </v>
      </c>
      <c r="E17" s="63" t="s">
        <v>0</v>
      </c>
      <c r="F17" s="7"/>
      <c r="G17" s="12" t="str">
        <f>IF(G16="Uitmuntend","€ 7.500",IF(G16="Goed","€ 6.000",IF(G16="Voldoende","€ 0",IF(G16="Matig","- € 22.500",IF(G16="Onvoldoende","- € 37.500"," ")))))</f>
        <v xml:space="preserve"> </v>
      </c>
      <c r="H17" s="63" t="s">
        <v>0</v>
      </c>
      <c r="I17" s="7"/>
      <c r="J17" s="12" t="str">
        <f>IF(J16="Uitmuntend","€ 7.500",IF(J16="Goed","€ 6.000",IF(J16="Voldoende","€ 0",IF(J16="Matig","- € 22.500",IF(J16="Onvoldoende","- € 37.500"," ")))))</f>
        <v xml:space="preserve"> </v>
      </c>
      <c r="K17" s="63" t="s">
        <v>0</v>
      </c>
    </row>
    <row r="18" spans="1:11" ht="19" customHeight="1" x14ac:dyDescent="0.2">
      <c r="A18" s="61" t="str">
        <f>'OPEN VRAGEN '!A9</f>
        <v xml:space="preserve">Vraag 4: Waarborging veiligheid </v>
      </c>
      <c r="B18" s="35" t="str">
        <f>B3</f>
        <v xml:space="preserve">Beoordelaar 1: </v>
      </c>
      <c r="C18" s="7"/>
      <c r="D18" s="34" t="str">
        <f>'Beoordelaar 1'!D9</f>
        <v>SCORE</v>
      </c>
      <c r="E18" s="63" t="s">
        <v>0</v>
      </c>
      <c r="F18" s="7"/>
      <c r="G18" s="19" t="str">
        <f>'Beoordelaar 1'!G9</f>
        <v>SCORE</v>
      </c>
      <c r="H18" s="63" t="s">
        <v>0</v>
      </c>
      <c r="I18" s="7"/>
      <c r="J18" s="19" t="str">
        <f>'Beoordelaar 1'!J9</f>
        <v>SCORE</v>
      </c>
      <c r="K18" s="63" t="s">
        <v>0</v>
      </c>
    </row>
    <row r="19" spans="1:11" ht="19" customHeight="1" x14ac:dyDescent="0.2">
      <c r="A19" s="62" t="e">
        <f>'OPEN VRAGEN '!#REF!</f>
        <v>#REF!</v>
      </c>
      <c r="B19" s="35" t="str">
        <f>B4</f>
        <v xml:space="preserve">Beoordelaar 2: </v>
      </c>
      <c r="C19" s="7"/>
      <c r="D19" s="34" t="str">
        <f>'Beoordelaar 2'!D9</f>
        <v>SCORE</v>
      </c>
      <c r="E19" s="63"/>
      <c r="F19" s="7"/>
      <c r="G19" s="19" t="str">
        <f>'Beoordelaar 2'!G9</f>
        <v>SCORE</v>
      </c>
      <c r="H19" s="63"/>
      <c r="I19" s="7"/>
      <c r="J19" s="19" t="str">
        <f>'Beoordelaar 2'!J9</f>
        <v>SCORE</v>
      </c>
      <c r="K19" s="63"/>
    </row>
    <row r="20" spans="1:11" ht="19" customHeight="1" x14ac:dyDescent="0.2">
      <c r="A20" s="62"/>
      <c r="B20" s="35" t="str">
        <f>B5</f>
        <v xml:space="preserve">Beoordelaar 1: </v>
      </c>
      <c r="C20" s="7"/>
      <c r="D20" s="34" t="str">
        <f>'Beoordelaar 3'!D9</f>
        <v>SCORE</v>
      </c>
      <c r="E20" s="63"/>
      <c r="F20" s="7"/>
      <c r="G20" s="19" t="str">
        <f>'Beoordelaar 3'!G9</f>
        <v>SCORE</v>
      </c>
      <c r="H20" s="63"/>
      <c r="I20" s="7"/>
      <c r="J20" s="19" t="str">
        <f>'Beoordelaar 3'!J9</f>
        <v>SCORE</v>
      </c>
      <c r="K20" s="63"/>
    </row>
    <row r="21" spans="1:11" ht="19" customHeight="1" x14ac:dyDescent="0.2">
      <c r="A21" s="60" t="s">
        <v>1</v>
      </c>
      <c r="B21" s="60"/>
      <c r="C21" s="7"/>
      <c r="D21" s="16" t="s">
        <v>3</v>
      </c>
      <c r="E21" s="63"/>
      <c r="F21" s="7"/>
      <c r="G21" s="16" t="s">
        <v>3</v>
      </c>
      <c r="H21" s="63"/>
      <c r="I21" s="7"/>
      <c r="J21" s="16" t="s">
        <v>3</v>
      </c>
      <c r="K21" s="63"/>
    </row>
    <row r="22" spans="1:11" ht="18" customHeight="1" x14ac:dyDescent="0.2">
      <c r="A22" s="57"/>
      <c r="B22" s="57"/>
      <c r="C22" s="33"/>
      <c r="D22" s="12" t="str">
        <f>IF(D21="Uitmuntend","€ 7.500",IF(D21="Goed","€ 6.000",IF(D21="Voldoende","€ 0",IF(D21="Matig","- € 22.500",IF(D21="Onvoldoende","- € 37.500"," ")))))</f>
        <v xml:space="preserve"> </v>
      </c>
      <c r="E22" s="63" t="s">
        <v>0</v>
      </c>
      <c r="F22" s="7"/>
      <c r="G22" s="12" t="str">
        <f>IF(G21="Uitmuntend","€ 7.500",IF(G21="Goed","€ 6.000",IF(G21="Voldoende","€ 0",IF(G21="Matig","- € 22.500",IF(G21="Onvoldoende","- € 37.500"," ")))))</f>
        <v xml:space="preserve"> </v>
      </c>
      <c r="H22" s="63" t="s">
        <v>0</v>
      </c>
      <c r="I22" s="7"/>
      <c r="J22" s="12" t="str">
        <f>IF(J21="Uitmuntend","€ 7.500",IF(J21="Goed","€ 6.000",IF(J21="Voldoende","€ 0",IF(J21="Matig","- € 22.500",IF(J21="Onvoldoende","- € 37.500"," ")))))</f>
        <v xml:space="preserve"> </v>
      </c>
      <c r="K22" s="63" t="s">
        <v>0</v>
      </c>
    </row>
    <row r="23" spans="1:11" ht="19" customHeight="1" x14ac:dyDescent="0.2">
      <c r="A23" s="61" t="str">
        <f>'OPEN VRAGEN '!A11</f>
        <v>Vraag 5: Casus 
a. Inventarisatie
Volledigheid en leesbaarheid inventarisatie</v>
      </c>
      <c r="B23" s="35" t="s">
        <v>15</v>
      </c>
      <c r="C23" s="7"/>
      <c r="D23" s="19" t="str">
        <f>'Beoordelaar 1'!D11</f>
        <v>SCORE</v>
      </c>
      <c r="E23" s="63" t="s">
        <v>0</v>
      </c>
      <c r="F23" s="7"/>
      <c r="G23" s="19" t="str">
        <f>'Beoordelaar 1'!G11</f>
        <v>SCORE</v>
      </c>
      <c r="H23" s="63" t="s">
        <v>0</v>
      </c>
      <c r="I23" s="7"/>
      <c r="J23" s="19" t="str">
        <f>'Beoordelaar 1'!J11</f>
        <v>SCORE</v>
      </c>
      <c r="K23" s="63" t="s">
        <v>0</v>
      </c>
    </row>
    <row r="24" spans="1:11" ht="19" customHeight="1" x14ac:dyDescent="0.2">
      <c r="A24" s="62"/>
      <c r="B24" s="35" t="s">
        <v>16</v>
      </c>
      <c r="C24" s="7"/>
      <c r="D24" s="19" t="str">
        <f>'Beoordelaar 2'!D11</f>
        <v>SCORE</v>
      </c>
      <c r="E24" s="63"/>
      <c r="F24" s="7"/>
      <c r="G24" s="19" t="str">
        <f>'Beoordelaar 2'!G11</f>
        <v>SCORE</v>
      </c>
      <c r="H24" s="63"/>
      <c r="I24" s="7"/>
      <c r="J24" s="19" t="str">
        <f>'Beoordelaar 2'!J11</f>
        <v>SCORE</v>
      </c>
      <c r="K24" s="63"/>
    </row>
    <row r="25" spans="1:11" ht="19" customHeight="1" x14ac:dyDescent="0.2">
      <c r="A25" s="62"/>
      <c r="B25" s="35" t="s">
        <v>17</v>
      </c>
      <c r="C25" s="7"/>
      <c r="D25" s="19" t="str">
        <f>'Beoordelaar 3'!D11</f>
        <v>SCORE</v>
      </c>
      <c r="E25" s="63"/>
      <c r="F25" s="7"/>
      <c r="G25" s="19" t="str">
        <f>'Beoordelaar 3'!G11</f>
        <v>SCORE</v>
      </c>
      <c r="H25" s="63"/>
      <c r="I25" s="7"/>
      <c r="J25" s="19" t="str">
        <f>'Beoordelaar 3'!J11</f>
        <v>SCORE</v>
      </c>
      <c r="K25" s="63"/>
    </row>
    <row r="26" spans="1:11" ht="19" customHeight="1" x14ac:dyDescent="0.2">
      <c r="A26" s="60" t="s">
        <v>1</v>
      </c>
      <c r="B26" s="60"/>
      <c r="C26" s="7"/>
      <c r="D26" s="16" t="s">
        <v>3</v>
      </c>
      <c r="E26" s="63"/>
      <c r="F26" s="7"/>
      <c r="G26" s="16" t="s">
        <v>3</v>
      </c>
      <c r="H26" s="63"/>
      <c r="I26" s="7"/>
      <c r="J26" s="16" t="s">
        <v>3</v>
      </c>
      <c r="K26" s="63"/>
    </row>
    <row r="27" spans="1:11" ht="19" customHeight="1" x14ac:dyDescent="0.2">
      <c r="A27" s="57"/>
      <c r="B27" s="57"/>
      <c r="C27" s="7"/>
      <c r="D27" s="12" t="str">
        <f>IF(D26="Uitmuntend","€ 5.625",IF(D26="Goed","€ 4.500",IF(D26="Voldoende","€ 0",IF(D26="Matig","- € 9.000",IF(D26="Onvoldoende","KNOCK OUT"," ")))))</f>
        <v xml:space="preserve"> </v>
      </c>
      <c r="E27" s="63"/>
      <c r="F27" s="7"/>
      <c r="G27" s="12" t="str">
        <f>IF(G26="Uitmuntend","€ 5.625",IF(G26="Goed","€ 4.500",IF(G26="Voldoende","€ 0",IF(G26="Matig","- € 9.000",IF(G26="Onvoldoende","KNOCK OUT"," ")))))</f>
        <v xml:space="preserve"> </v>
      </c>
      <c r="H27" s="63"/>
      <c r="I27" s="7"/>
      <c r="J27" s="12" t="str">
        <f>IF(J26="Uitmuntend","€ 5.625",IF(J26="Goed","€ 4.500",IF(J26="Voldoende","€ 0",IF(J26="Matig","- € 9.000",IF(J26="Onvoldoende","KNOCK OUT"," ")))))</f>
        <v xml:space="preserve"> </v>
      </c>
      <c r="K27" s="63"/>
    </row>
    <row r="28" spans="1:11" ht="19" customHeight="1" x14ac:dyDescent="0.2">
      <c r="A28" s="61" t="str">
        <f>'OPEN VRAGEN '!A13</f>
        <v>Vraag 5: Casus 
a. Inventarisatie
Advieskwaliteit</v>
      </c>
      <c r="B28" s="35" t="str">
        <f>B23</f>
        <v>Beoordelaar 1</v>
      </c>
      <c r="C28" s="7"/>
      <c r="D28" s="19" t="str">
        <f>'Beoordelaar 1'!D13</f>
        <v>SCORE</v>
      </c>
      <c r="E28" s="64" t="s">
        <v>0</v>
      </c>
      <c r="F28" s="7"/>
      <c r="G28" s="19" t="str">
        <f>'Beoordelaar 1'!G13</f>
        <v>SCORE</v>
      </c>
      <c r="H28" s="64" t="s">
        <v>0</v>
      </c>
      <c r="I28" s="7"/>
      <c r="J28" s="19" t="str">
        <f>'Beoordelaar 1'!J13</f>
        <v>SCORE</v>
      </c>
      <c r="K28" s="63" t="s">
        <v>0</v>
      </c>
    </row>
    <row r="29" spans="1:11" ht="19" customHeight="1" x14ac:dyDescent="0.2">
      <c r="A29" s="62"/>
      <c r="B29" s="35" t="str">
        <f>B24</f>
        <v>Beoordelaar 2</v>
      </c>
      <c r="C29" s="7"/>
      <c r="D29" s="19" t="str">
        <f>'Beoordelaar 2'!D13</f>
        <v>SCORE</v>
      </c>
      <c r="E29" s="63"/>
      <c r="F29" s="7"/>
      <c r="G29" s="19" t="str">
        <f>'Beoordelaar 2'!G13</f>
        <v>SCORE</v>
      </c>
      <c r="H29" s="63"/>
      <c r="I29" s="7"/>
      <c r="J29" s="19" t="str">
        <f>'Beoordelaar 2'!J13</f>
        <v>SCORE</v>
      </c>
      <c r="K29" s="63"/>
    </row>
    <row r="30" spans="1:11" ht="19" customHeight="1" x14ac:dyDescent="0.2">
      <c r="A30" s="62"/>
      <c r="B30" s="35" t="str">
        <f>B25</f>
        <v>Beoordelaar 3</v>
      </c>
      <c r="C30" s="7"/>
      <c r="D30" s="19" t="str">
        <f>'Beoordelaar 3'!D13</f>
        <v>SCORE</v>
      </c>
      <c r="E30" s="63"/>
      <c r="F30" s="7"/>
      <c r="G30" s="19" t="str">
        <f>'Beoordelaar 3'!G13</f>
        <v>SCORE</v>
      </c>
      <c r="H30" s="63"/>
      <c r="I30" s="7"/>
      <c r="J30" s="19" t="str">
        <f>'Beoordelaar 3'!J13</f>
        <v>SCORE</v>
      </c>
      <c r="K30" s="63"/>
    </row>
    <row r="31" spans="1:11" ht="19" customHeight="1" x14ac:dyDescent="0.2">
      <c r="A31" s="60" t="s">
        <v>1</v>
      </c>
      <c r="B31" s="60"/>
      <c r="C31" s="7"/>
      <c r="D31" s="16" t="s">
        <v>3</v>
      </c>
      <c r="E31" s="63"/>
      <c r="F31" s="7"/>
      <c r="G31" s="16" t="s">
        <v>3</v>
      </c>
      <c r="H31" s="63"/>
      <c r="I31" s="7"/>
      <c r="J31" s="16" t="s">
        <v>3</v>
      </c>
      <c r="K31" s="63"/>
    </row>
    <row r="32" spans="1:11" ht="19" customHeight="1" x14ac:dyDescent="0.2">
      <c r="A32" s="57"/>
      <c r="B32" s="57"/>
      <c r="C32" s="7"/>
      <c r="D32" s="12" t="str">
        <f>IF(D31="Uitmuntend","€ 5.625",IF(D31="Goed","€ 4.500",IF(D31="Voldoende","€ 0",IF(D31="Matig","- € 9.000",IF(D31="Onvoldoende","KNOCK OUT"," ")))))</f>
        <v xml:space="preserve"> </v>
      </c>
      <c r="E32" s="63"/>
      <c r="F32" s="7"/>
      <c r="G32" s="12" t="str">
        <f>IF(G31="Uitmuntend","€ 5.625",IF(G31="Goed","€ 4.500",IF(G31="Voldoende","€ 0",IF(G31="Matig","- € 9.000",IF(G31="Onvoldoende","KNOCK OUT"," ")))))</f>
        <v xml:space="preserve"> </v>
      </c>
      <c r="H32" s="63"/>
      <c r="I32" s="7"/>
      <c r="J32" s="12" t="str">
        <f>IF(J31="Uitmuntend","€ 5.625",IF(J31="Goed","€ 4.500",IF(J31="Voldoende","€ 0",IF(J31="Matig","- € 9.000",IF(J31="Onvoldoende","KNOCK OUT"," ")))))</f>
        <v xml:space="preserve"> </v>
      </c>
      <c r="K32" s="63"/>
    </row>
    <row r="33" spans="1:11" ht="19" customHeight="1" x14ac:dyDescent="0.2">
      <c r="A33" s="61" t="str">
        <f>'OPEN VRAGEN '!A15</f>
        <v>Vraag 5: Casus 
b. Werktekening
Mate van duidelijkheid en specificatie werktekening</v>
      </c>
      <c r="B33" s="35" t="str">
        <f>B23</f>
        <v>Beoordelaar 1</v>
      </c>
      <c r="C33" s="7"/>
      <c r="D33" s="19" t="str">
        <f>'Beoordelaar 1'!D15</f>
        <v>SCORE</v>
      </c>
      <c r="E33" s="63" t="s">
        <v>0</v>
      </c>
      <c r="F33" s="7"/>
      <c r="G33" s="19" t="str">
        <f>'Beoordelaar 1'!G15</f>
        <v>SCORE</v>
      </c>
      <c r="H33" s="63" t="s">
        <v>0</v>
      </c>
      <c r="I33" s="7"/>
      <c r="J33" s="19" t="str">
        <f>'Beoordelaar 1'!J15</f>
        <v>SCORE</v>
      </c>
      <c r="K33" s="63" t="s">
        <v>0</v>
      </c>
    </row>
    <row r="34" spans="1:11" ht="19" customHeight="1" x14ac:dyDescent="0.2">
      <c r="A34" s="62"/>
      <c r="B34" s="35" t="str">
        <f>B24</f>
        <v>Beoordelaar 2</v>
      </c>
      <c r="C34" s="7"/>
      <c r="D34" s="19" t="str">
        <f>'Beoordelaar 2'!D15</f>
        <v>SCORE</v>
      </c>
      <c r="E34" s="63"/>
      <c r="F34" s="7"/>
      <c r="G34" s="19" t="str">
        <f>'Beoordelaar 2'!G15</f>
        <v>SCORE</v>
      </c>
      <c r="H34" s="63"/>
      <c r="I34" s="7"/>
      <c r="J34" s="19" t="str">
        <f>'Beoordelaar 2'!J15</f>
        <v>SCORE</v>
      </c>
      <c r="K34" s="63"/>
    </row>
    <row r="35" spans="1:11" ht="19" customHeight="1" x14ac:dyDescent="0.2">
      <c r="A35" s="62"/>
      <c r="B35" s="35" t="str">
        <f>B25</f>
        <v>Beoordelaar 3</v>
      </c>
      <c r="C35" s="7"/>
      <c r="D35" s="19" t="str">
        <f>'Beoordelaar 3'!D15</f>
        <v>SCORE</v>
      </c>
      <c r="E35" s="63"/>
      <c r="F35" s="7"/>
      <c r="G35" s="19" t="str">
        <f>'Beoordelaar 3'!G15</f>
        <v>SCORE</v>
      </c>
      <c r="H35" s="63"/>
      <c r="I35" s="7"/>
      <c r="J35" s="19" t="str">
        <f>'Beoordelaar 3'!J15</f>
        <v>SCORE</v>
      </c>
      <c r="K35" s="63"/>
    </row>
    <row r="36" spans="1:11" ht="19" customHeight="1" x14ac:dyDescent="0.2">
      <c r="A36" s="60" t="s">
        <v>1</v>
      </c>
      <c r="B36" s="60"/>
      <c r="C36" s="7"/>
      <c r="D36" s="16" t="s">
        <v>3</v>
      </c>
      <c r="E36" s="63"/>
      <c r="F36" s="7"/>
      <c r="G36" s="16" t="s">
        <v>3</v>
      </c>
      <c r="H36" s="63"/>
      <c r="I36" s="7"/>
      <c r="J36" s="16" t="s">
        <v>3</v>
      </c>
      <c r="K36" s="63"/>
    </row>
    <row r="37" spans="1:11" ht="19" customHeight="1" x14ac:dyDescent="0.2">
      <c r="A37" s="57"/>
      <c r="B37" s="57"/>
      <c r="C37" s="7"/>
      <c r="D37" s="12" t="str">
        <f>IF(D36="Uitmuntend","€ 3.750",IF(D36="Goed","€ 3.000",IF(D36="Voldoende","€ 0",IF(D36="Matig","- € 6.000",IF(D36="Onvoldoende","KNOCK OUT"," ")))))</f>
        <v xml:space="preserve"> </v>
      </c>
      <c r="E37" s="63" t="s">
        <v>0</v>
      </c>
      <c r="F37" s="7"/>
      <c r="G37" s="12" t="str">
        <f>IF(G36="Uitmuntend","€ 3.750",IF(G36="Goed","€ 3.000",IF(G36="Voldoende","€ 0",IF(G36="Matig","- € 6.000",IF(G36="Onvoldoende","KNOCK OUT"," ")))))</f>
        <v xml:space="preserve"> </v>
      </c>
      <c r="H37" s="63" t="s">
        <v>0</v>
      </c>
      <c r="I37" s="7"/>
      <c r="J37" s="12" t="str">
        <f>IF(J36="Uitmuntend","€ 3.750",IF(J36="Goed","€ 3.000",IF(J36="Voldoende","€ 0",IF(J36="Matig","- € 6.000",IF(J36="Onvoldoende","KNOCK OUT"," ")))))</f>
        <v xml:space="preserve"> </v>
      </c>
      <c r="K37" s="63" t="s">
        <v>0</v>
      </c>
    </row>
    <row r="38" spans="1:11" ht="19" customHeight="1" x14ac:dyDescent="0.2">
      <c r="A38" s="61" t="str">
        <f>'OPEN VRAGEN '!A17</f>
        <v>Vraag 5: Casus 
b. Werktekening
Plaatsing logo, maximaal gebruik gemaakt van de ruimte</v>
      </c>
      <c r="B38" s="35" t="str">
        <f>B23</f>
        <v>Beoordelaar 1</v>
      </c>
      <c r="C38" s="7"/>
      <c r="D38" s="34" t="str">
        <f>'Beoordelaar 1'!D17</f>
        <v>SCORE</v>
      </c>
      <c r="E38" s="63" t="s">
        <v>0</v>
      </c>
      <c r="F38" s="7"/>
      <c r="G38" s="34" t="str">
        <f>'Beoordelaar 1'!G17</f>
        <v>SCORE</v>
      </c>
      <c r="H38" s="63" t="s">
        <v>0</v>
      </c>
      <c r="I38" s="7"/>
      <c r="J38" s="34" t="str">
        <f>'Beoordelaar 1'!J17</f>
        <v>SCORE</v>
      </c>
      <c r="K38" s="63" t="s">
        <v>0</v>
      </c>
    </row>
    <row r="39" spans="1:11" ht="19" customHeight="1" x14ac:dyDescent="0.2">
      <c r="A39" s="62" t="e">
        <f>'OPEN VRAGEN '!#REF!</f>
        <v>#REF!</v>
      </c>
      <c r="B39" s="35" t="str">
        <f>B24</f>
        <v>Beoordelaar 2</v>
      </c>
      <c r="C39" s="7"/>
      <c r="D39" s="34" t="str">
        <f>'Beoordelaar 2'!D17</f>
        <v>SCORE</v>
      </c>
      <c r="E39" s="63"/>
      <c r="F39" s="7"/>
      <c r="G39" s="34" t="str">
        <f>'Beoordelaar 2'!G17</f>
        <v>SCORE</v>
      </c>
      <c r="H39" s="63"/>
      <c r="I39" s="7"/>
      <c r="J39" s="34" t="str">
        <f>'Beoordelaar 2'!J17</f>
        <v>SCORE</v>
      </c>
      <c r="K39" s="63"/>
    </row>
    <row r="40" spans="1:11" ht="19" customHeight="1" x14ac:dyDescent="0.2">
      <c r="A40" s="62"/>
      <c r="B40" s="35" t="str">
        <f>B25</f>
        <v>Beoordelaar 3</v>
      </c>
      <c r="C40" s="7"/>
      <c r="D40" s="34" t="str">
        <f>'Beoordelaar 3'!D17</f>
        <v>SCORE</v>
      </c>
      <c r="E40" s="63"/>
      <c r="F40" s="7"/>
      <c r="G40" s="34" t="str">
        <f>'Beoordelaar 3'!G17</f>
        <v>SCORE</v>
      </c>
      <c r="H40" s="63"/>
      <c r="I40" s="7"/>
      <c r="J40" s="34" t="str">
        <f>'Beoordelaar 3'!J17</f>
        <v>SCORE</v>
      </c>
      <c r="K40" s="63"/>
    </row>
    <row r="41" spans="1:11" ht="19" customHeight="1" x14ac:dyDescent="0.2">
      <c r="A41" s="60" t="s">
        <v>1</v>
      </c>
      <c r="B41" s="60"/>
      <c r="C41" s="7"/>
      <c r="D41" s="16" t="s">
        <v>3</v>
      </c>
      <c r="E41" s="63"/>
      <c r="F41" s="7"/>
      <c r="G41" s="16" t="s">
        <v>3</v>
      </c>
      <c r="H41" s="63"/>
      <c r="I41" s="7"/>
      <c r="J41" s="16" t="s">
        <v>3</v>
      </c>
      <c r="K41" s="63"/>
    </row>
    <row r="42" spans="1:11" ht="18" customHeight="1" x14ac:dyDescent="0.2">
      <c r="A42" s="57"/>
      <c r="B42" s="57"/>
      <c r="C42" s="33"/>
      <c r="D42" s="12" t="str">
        <f>IF(D41="Uitmuntend","€ 3.750",IF(D41="Goed","€ 3.000",IF(D41="Voldoende","€ 0",IF(D41="Matig","- € 6.000",IF(D41="Onvoldoende","KNOCK OUT"," ")))))</f>
        <v xml:space="preserve"> </v>
      </c>
      <c r="E42" s="63" t="s">
        <v>0</v>
      </c>
      <c r="F42" s="7"/>
      <c r="G42" s="12" t="str">
        <f>IF(G41="Uitmuntend","€ 3.750",IF(G41="Goed","€ 3.000",IF(G41="Voldoende","€ 0",IF(G41="Matig","- € 6.000",IF(G41="Onvoldoende","KNOCK OUT"," ")))))</f>
        <v xml:space="preserve"> </v>
      </c>
      <c r="H42" s="63" t="s">
        <v>0</v>
      </c>
      <c r="I42" s="7"/>
      <c r="J42" s="12" t="str">
        <f>IF(J41="Uitmuntend","€ 3.750",IF(J41="Goed","€ 3.000",IF(J41="Voldoende","€ 0",IF(J41="Matig","- € 6.000",IF(J41="Onvoldoende","KNOCK OUT"," ")))))</f>
        <v xml:space="preserve"> </v>
      </c>
      <c r="K42" s="63" t="s">
        <v>0</v>
      </c>
    </row>
    <row r="43" spans="1:11" ht="19" customHeight="1" x14ac:dyDescent="0.2">
      <c r="A43" s="61" t="str">
        <f>'OPEN VRAGEN '!A19</f>
        <v>Vraag 5: Casus 
c. Tijdspad
Volledigheid tijdspad en mate van realistisch tijdspad</v>
      </c>
      <c r="B43" s="35" t="str">
        <f>B33</f>
        <v>Beoordelaar 1</v>
      </c>
      <c r="C43" s="7"/>
      <c r="D43" s="19" t="str">
        <f>'Beoordelaar 1'!D19</f>
        <v>SCORE</v>
      </c>
      <c r="E43" s="63" t="s">
        <v>0</v>
      </c>
      <c r="F43" s="7"/>
      <c r="G43" s="19" t="str">
        <f>'Beoordelaar 1'!G19</f>
        <v>SCORE</v>
      </c>
      <c r="H43" s="63" t="s">
        <v>0</v>
      </c>
      <c r="I43" s="7"/>
      <c r="J43" s="19" t="str">
        <f>'Beoordelaar 1'!J19</f>
        <v>SCORE</v>
      </c>
      <c r="K43" s="63" t="s">
        <v>0</v>
      </c>
    </row>
    <row r="44" spans="1:11" ht="19" customHeight="1" x14ac:dyDescent="0.2">
      <c r="A44" s="62"/>
      <c r="B44" s="35" t="str">
        <f>B34</f>
        <v>Beoordelaar 2</v>
      </c>
      <c r="C44" s="7"/>
      <c r="D44" s="19" t="str">
        <f>'Beoordelaar 2'!D19</f>
        <v>SCORE</v>
      </c>
      <c r="E44" s="63"/>
      <c r="F44" s="7"/>
      <c r="G44" s="19" t="str">
        <f>'Beoordelaar 2'!G19</f>
        <v>SCORE</v>
      </c>
      <c r="H44" s="63"/>
      <c r="I44" s="7"/>
      <c r="J44" s="19" t="str">
        <f>'Beoordelaar 2'!J19</f>
        <v>SCORE</v>
      </c>
      <c r="K44" s="63"/>
    </row>
    <row r="45" spans="1:11" ht="19" customHeight="1" x14ac:dyDescent="0.2">
      <c r="A45" s="62"/>
      <c r="B45" s="35" t="str">
        <f>B35</f>
        <v>Beoordelaar 3</v>
      </c>
      <c r="C45" s="7"/>
      <c r="D45" s="19" t="str">
        <f>'Beoordelaar 3'!D19</f>
        <v>SCORE</v>
      </c>
      <c r="E45" s="63"/>
      <c r="F45" s="7"/>
      <c r="G45" s="19" t="str">
        <f>'Beoordelaar 3'!G19</f>
        <v>SCORE</v>
      </c>
      <c r="H45" s="63"/>
      <c r="I45" s="7"/>
      <c r="J45" s="19" t="str">
        <f>'Beoordelaar 3'!J19</f>
        <v>SCORE</v>
      </c>
      <c r="K45" s="63"/>
    </row>
    <row r="46" spans="1:11" ht="19" customHeight="1" x14ac:dyDescent="0.2">
      <c r="A46" s="60" t="s">
        <v>1</v>
      </c>
      <c r="B46" s="60"/>
      <c r="C46" s="7"/>
      <c r="D46" s="16" t="s">
        <v>3</v>
      </c>
      <c r="E46" s="63"/>
      <c r="F46" s="7"/>
      <c r="G46" s="16" t="s">
        <v>3</v>
      </c>
      <c r="H46" s="63"/>
      <c r="I46" s="7"/>
      <c r="J46" s="16" t="s">
        <v>3</v>
      </c>
      <c r="K46" s="63"/>
    </row>
    <row r="47" spans="1:11" ht="19" customHeight="1" x14ac:dyDescent="0.2">
      <c r="A47" s="57"/>
      <c r="B47" s="57"/>
      <c r="C47" s="7"/>
      <c r="D47" s="12" t="str">
        <f>IF(D46="Uitmuntend","€ 5.625",IF(D46="Goed","€ 4.500",IF(D46="Voldoende","€ 0",IF(D46="Matig","- € 9.000",IF(D46="Onvoldoende","KNOCK OUT"," ")))))</f>
        <v xml:space="preserve"> </v>
      </c>
      <c r="E47" s="63" t="s">
        <v>0</v>
      </c>
      <c r="F47" s="7"/>
      <c r="G47" s="12" t="str">
        <f>IF(G46="Uitmuntend","€ 5.625",IF(G46="Goed","€ 4.500",IF(G46="Voldoende","€ 0",IF(G46="Matig","- € 9.000",IF(G46="Onvoldoende","KNOCK OUT"," ")))))</f>
        <v xml:space="preserve"> </v>
      </c>
      <c r="H47" s="63" t="s">
        <v>0</v>
      </c>
      <c r="I47" s="7"/>
      <c r="J47" s="12" t="str">
        <f>IF(J46="Uitmuntend","€ 5.625",IF(J46="Goed","€ 4.500",IF(J46="Voldoende","€ 0",IF(J46="Matig","- € 9.000",IF(J46="Onvoldoende","KNOCK OUT"," ")))))</f>
        <v xml:space="preserve"> </v>
      </c>
      <c r="K47" s="63" t="s">
        <v>0</v>
      </c>
    </row>
    <row r="48" spans="1:11" ht="19" customHeight="1" x14ac:dyDescent="0.2">
      <c r="A48" s="61" t="str">
        <f>'OPEN VRAGEN '!A21</f>
        <v>Vraag 5: Casus 
c. Tijdspad
Informatievoorziening en overige aandachtspunten</v>
      </c>
      <c r="B48" s="35" t="str">
        <f>B33</f>
        <v>Beoordelaar 1</v>
      </c>
      <c r="C48" s="7"/>
      <c r="D48" s="34" t="str">
        <f>'Beoordelaar 1'!D21</f>
        <v>SCORE</v>
      </c>
      <c r="E48" s="63" t="s">
        <v>0</v>
      </c>
      <c r="F48" s="7"/>
      <c r="G48" s="34" t="str">
        <f>'Beoordelaar 1'!G21</f>
        <v>SCORE</v>
      </c>
      <c r="H48" s="63" t="s">
        <v>0</v>
      </c>
      <c r="I48" s="7"/>
      <c r="J48" s="34" t="str">
        <f>'Beoordelaar 1'!J21</f>
        <v>SCORE</v>
      </c>
      <c r="K48" s="63" t="s">
        <v>0</v>
      </c>
    </row>
    <row r="49" spans="1:11" ht="19" customHeight="1" x14ac:dyDescent="0.2">
      <c r="A49" s="62" t="e">
        <f>'OPEN VRAGEN '!#REF!</f>
        <v>#REF!</v>
      </c>
      <c r="B49" s="35" t="str">
        <f>B34</f>
        <v>Beoordelaar 2</v>
      </c>
      <c r="C49" s="7"/>
      <c r="D49" s="34" t="str">
        <f>'Beoordelaar 2'!D21</f>
        <v>SCORE</v>
      </c>
      <c r="E49" s="63"/>
      <c r="F49" s="7"/>
      <c r="G49" s="34" t="str">
        <f>'Beoordelaar 2'!G21</f>
        <v>SCORE</v>
      </c>
      <c r="H49" s="63"/>
      <c r="I49" s="7"/>
      <c r="J49" s="34" t="str">
        <f>'Beoordelaar 2'!J21</f>
        <v>SCORE</v>
      </c>
      <c r="K49" s="63"/>
    </row>
    <row r="50" spans="1:11" ht="19" customHeight="1" x14ac:dyDescent="0.2">
      <c r="A50" s="62"/>
      <c r="B50" s="35" t="str">
        <f>B35</f>
        <v>Beoordelaar 3</v>
      </c>
      <c r="C50" s="7"/>
      <c r="D50" s="34" t="str">
        <f>'Beoordelaar 3'!D21</f>
        <v>SCORE</v>
      </c>
      <c r="E50" s="63"/>
      <c r="F50" s="7"/>
      <c r="G50" s="34" t="str">
        <f>'Beoordelaar 3'!G21</f>
        <v>SCORE</v>
      </c>
      <c r="H50" s="63"/>
      <c r="I50" s="7"/>
      <c r="J50" s="34" t="str">
        <f>'Beoordelaar 3'!J21</f>
        <v>SCORE</v>
      </c>
      <c r="K50" s="63"/>
    </row>
    <row r="51" spans="1:11" ht="19" customHeight="1" x14ac:dyDescent="0.2">
      <c r="A51" s="60" t="s">
        <v>1</v>
      </c>
      <c r="B51" s="60"/>
      <c r="C51" s="7"/>
      <c r="D51" s="16" t="s">
        <v>3</v>
      </c>
      <c r="E51" s="63"/>
      <c r="F51" s="7"/>
      <c r="G51" s="16" t="s">
        <v>3</v>
      </c>
      <c r="H51" s="63"/>
      <c r="I51" s="7"/>
      <c r="J51" s="16" t="s">
        <v>3</v>
      </c>
      <c r="K51" s="63"/>
    </row>
    <row r="52" spans="1:11" ht="18" customHeight="1" x14ac:dyDescent="0.2">
      <c r="A52" s="57"/>
      <c r="B52" s="57"/>
      <c r="C52" s="33"/>
      <c r="D52" s="12" t="str">
        <f>IF(D51="Uitmuntend","€ 5.625",IF(D51="Goed","€ 4.500",IF(D51="Voldoende","€ 0",IF(D51="Matig","- € 9.000",IF(D51="Onvoldoende","KNOCK OUT"," ")))))</f>
        <v xml:space="preserve"> </v>
      </c>
      <c r="E52" s="63" t="s">
        <v>0</v>
      </c>
      <c r="F52" s="7"/>
      <c r="G52" s="12" t="str">
        <f>IF(G51="Uitmuntend","€ 5.625",IF(G51="Goed","€ 4.500",IF(G51="Voldoende","€ 0",IF(G51="Matig","- € 9.000",IF(G51="Onvoldoende","KNOCK OUT"," ")))))</f>
        <v xml:space="preserve"> </v>
      </c>
      <c r="H52" s="63" t="s">
        <v>0</v>
      </c>
      <c r="I52" s="7"/>
      <c r="J52" s="12" t="str">
        <f>IF(J51="Uitmuntend","€ 5.625",IF(J51="Goed","€ 4.500",IF(J51="Voldoende","€ 0",IF(J51="Matig","- € 9.000",IF(J51="Onvoldoende","KNOCK OUT"," ")))))</f>
        <v xml:space="preserve"> </v>
      </c>
      <c r="K52" s="63" t="s">
        <v>0</v>
      </c>
    </row>
    <row r="53" spans="1:11" ht="6" customHeight="1" x14ac:dyDescent="0.2">
      <c r="A53" s="30"/>
      <c r="B53" s="30"/>
      <c r="C53" s="29"/>
      <c r="D53" s="31"/>
      <c r="E53" s="32"/>
      <c r="F53" s="29"/>
      <c r="G53" s="31"/>
      <c r="H53" s="32"/>
      <c r="I53" s="29"/>
      <c r="J53" s="31"/>
      <c r="K53" s="32"/>
    </row>
    <row r="54" spans="1:11" ht="40" customHeight="1" x14ac:dyDescent="0.2">
      <c r="A54" s="57" t="s">
        <v>18</v>
      </c>
      <c r="B54" s="57"/>
      <c r="C54" s="33"/>
      <c r="D54" s="58" t="e">
        <f>SUM(D22+D17+D12+D7+D27+D32+D37+D42+D47+D52)</f>
        <v>#VALUE!</v>
      </c>
      <c r="E54" s="59"/>
      <c r="F54" s="36"/>
      <c r="G54" s="58" t="e">
        <f>SUM(G22+G17+G12+G7+G27+G32+G37+G42+G47+G52)</f>
        <v>#VALUE!</v>
      </c>
      <c r="H54" s="59"/>
      <c r="I54" s="36"/>
      <c r="J54" s="58" t="e">
        <f>SUM(J22+J17+J12+J7+J27+J32+J37+J42+J47+J52)</f>
        <v>#VALUE!</v>
      </c>
      <c r="K54" s="59"/>
    </row>
  </sheetData>
  <sheetProtection algorithmName="SHA-512" hashValue="gutW5mzGkZeVRHajMXtNQMKOHzHHYJlOen8lifDo1RFbleJNIzM4TeES+aBadfOatutQuvb44dWKJKKbydPDOA==" saltValue="G2AFiSlG2EG5vpc3T4rrYw==" spinCount="100000" sheet="1" objects="1" scenarios="1"/>
  <mergeCells count="68">
    <mergeCell ref="A48:A50"/>
    <mergeCell ref="E48:E52"/>
    <mergeCell ref="H48:H52"/>
    <mergeCell ref="K48:K52"/>
    <mergeCell ref="A51:B51"/>
    <mergeCell ref="A52:B52"/>
    <mergeCell ref="A43:A45"/>
    <mergeCell ref="E43:E47"/>
    <mergeCell ref="H43:H47"/>
    <mergeCell ref="K43:K47"/>
    <mergeCell ref="A46:B46"/>
    <mergeCell ref="A47:B47"/>
    <mergeCell ref="A38:A40"/>
    <mergeCell ref="E38:E42"/>
    <mergeCell ref="H38:H42"/>
    <mergeCell ref="K38:K42"/>
    <mergeCell ref="A41:B41"/>
    <mergeCell ref="A42:B42"/>
    <mergeCell ref="A33:A35"/>
    <mergeCell ref="E33:E37"/>
    <mergeCell ref="H33:H37"/>
    <mergeCell ref="K33:K37"/>
    <mergeCell ref="A36:B36"/>
    <mergeCell ref="A37:B37"/>
    <mergeCell ref="A28:A30"/>
    <mergeCell ref="E28:E32"/>
    <mergeCell ref="H28:H32"/>
    <mergeCell ref="K28:K32"/>
    <mergeCell ref="A31:B31"/>
    <mergeCell ref="A32:B32"/>
    <mergeCell ref="E23:E27"/>
    <mergeCell ref="H23:H27"/>
    <mergeCell ref="K23:K27"/>
    <mergeCell ref="A26:B26"/>
    <mergeCell ref="A27:B27"/>
    <mergeCell ref="A1:B1"/>
    <mergeCell ref="A3:A5"/>
    <mergeCell ref="A8:A10"/>
    <mergeCell ref="A13:A15"/>
    <mergeCell ref="A6:B6"/>
    <mergeCell ref="A7:B7"/>
    <mergeCell ref="A11:B11"/>
    <mergeCell ref="A12:B12"/>
    <mergeCell ref="E8:E12"/>
    <mergeCell ref="H8:H12"/>
    <mergeCell ref="K8:K12"/>
    <mergeCell ref="J1:K1"/>
    <mergeCell ref="G1:H1"/>
    <mergeCell ref="D1:E1"/>
    <mergeCell ref="E3:E7"/>
    <mergeCell ref="H3:H7"/>
    <mergeCell ref="K3:K7"/>
    <mergeCell ref="A54:B54"/>
    <mergeCell ref="J54:K54"/>
    <mergeCell ref="G54:H54"/>
    <mergeCell ref="D54:E54"/>
    <mergeCell ref="A16:B16"/>
    <mergeCell ref="A17:B17"/>
    <mergeCell ref="A18:A20"/>
    <mergeCell ref="E18:E22"/>
    <mergeCell ref="H18:H22"/>
    <mergeCell ref="K18:K22"/>
    <mergeCell ref="A22:B22"/>
    <mergeCell ref="A21:B21"/>
    <mergeCell ref="E13:E17"/>
    <mergeCell ref="H13:H17"/>
    <mergeCell ref="K13:K17"/>
    <mergeCell ref="A23:A25"/>
  </mergeCells>
  <dataValidations count="1">
    <dataValidation type="list" errorStyle="warning" allowBlank="1" showErrorMessage="1" error="Voer juiste waarde in. " sqref="G51 G6 D6 J6 J11 G11 D11 D16 G16 J16 J21 G21 D21 D26 G26 J26 J31 G31 D31 D36 G36 J36 J41 G41 D41 D46 G46 J46 J51 D51" xr:uid="{973C3988-91B4-1B46-87DA-40244BE01A0C}">
      <formula1>SCORE</formula1>
    </dataValidation>
  </dataValidations>
  <pageMargins left="0.7" right="0.7" top="0.75" bottom="0.75" header="0.3" footer="0.3"/>
  <pageSetup paperSize="8"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dfd6af9-2027-427e-aee7-f2f3dc2ea940">
      <Terms xmlns="http://schemas.microsoft.com/office/infopath/2007/PartnerControls"/>
    </lcf76f155ced4ddcb4097134ff3c332f>
    <TaxCatchAll xmlns="04d4ff2e-cf62-40b0-a5cf-f8c6524922a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E6040D1F6A6494DB15746078819D89F" ma:contentTypeVersion="14" ma:contentTypeDescription="Een nieuw document maken." ma:contentTypeScope="" ma:versionID="3964b3e97eed59d4853bd82781d2fd6c">
  <xsd:schema xmlns:xsd="http://www.w3.org/2001/XMLSchema" xmlns:xs="http://www.w3.org/2001/XMLSchema" xmlns:p="http://schemas.microsoft.com/office/2006/metadata/properties" xmlns:ns2="cdfd6af9-2027-427e-aee7-f2f3dc2ea940" xmlns:ns3="04d4ff2e-cf62-40b0-a5cf-f8c6524922a9" targetNamespace="http://schemas.microsoft.com/office/2006/metadata/properties" ma:root="true" ma:fieldsID="5949da5f1733bfa4c68f9f548d1c0cfe" ns2:_="" ns3:_="">
    <xsd:import namespace="cdfd6af9-2027-427e-aee7-f2f3dc2ea940"/>
    <xsd:import namespace="04d4ff2e-cf62-40b0-a5cf-f8c6524922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fd6af9-2027-427e-aee7-f2f3dc2ea9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87337ac9-5ebe-4b66-b157-16982362144c"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4d4ff2e-cf62-40b0-a5cf-f8c6524922a9"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dfcf5dfd-d56a-4298-a617-48fc0b221880}" ma:internalName="TaxCatchAll" ma:showField="CatchAllData" ma:web="04d4ff2e-cf62-40b0-a5cf-f8c6524922a9">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B0A821A-3ECC-443D-A2DE-A7986EA2FA29}">
  <ds:schemaRefs>
    <ds:schemaRef ds:uri="http://schemas.microsoft.com/sharepoint/v3/contenttype/forms"/>
  </ds:schemaRefs>
</ds:datastoreItem>
</file>

<file path=customXml/itemProps2.xml><?xml version="1.0" encoding="utf-8"?>
<ds:datastoreItem xmlns:ds="http://schemas.openxmlformats.org/officeDocument/2006/customXml" ds:itemID="{AE0BA846-C65D-4691-8FE5-C7AB1F28D8C7}">
  <ds:schemaRefs>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http://schemas.microsoft.com/office/2006/metadata/properties"/>
    <ds:schemaRef ds:uri="http://purl.org/dc/elements/1.1/"/>
    <ds:schemaRef ds:uri="http://www.w3.org/XML/1998/namespace"/>
    <ds:schemaRef ds:uri="04d4ff2e-cf62-40b0-a5cf-f8c6524922a9"/>
    <ds:schemaRef ds:uri="cdfd6af9-2027-427e-aee7-f2f3dc2ea940"/>
    <ds:schemaRef ds:uri="http://purl.org/dc/terms/"/>
  </ds:schemaRefs>
</ds:datastoreItem>
</file>

<file path=customXml/itemProps3.xml><?xml version="1.0" encoding="utf-8"?>
<ds:datastoreItem xmlns:ds="http://schemas.openxmlformats.org/officeDocument/2006/customXml" ds:itemID="{0A7759C9-C37B-4CFB-8003-16335316A1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fd6af9-2027-427e-aee7-f2f3dc2ea940"/>
    <ds:schemaRef ds:uri="04d4ff2e-cf62-40b0-a5cf-f8c6524922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5</vt:i4>
      </vt:variant>
      <vt:variant>
        <vt:lpstr>Benoemde bereiken</vt:lpstr>
      </vt:variant>
      <vt:variant>
        <vt:i4>1</vt:i4>
      </vt:variant>
    </vt:vector>
  </HeadingPairs>
  <TitlesOfParts>
    <vt:vector size="6" baseType="lpstr">
      <vt:lpstr>OPEN VRAGEN </vt:lpstr>
      <vt:lpstr>Beoordelaar 1</vt:lpstr>
      <vt:lpstr>Beoordelaar 2</vt:lpstr>
      <vt:lpstr>Beoordelaar 3</vt:lpstr>
      <vt:lpstr>Consensus</vt:lpstr>
      <vt:lpstr>SCORE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Copyright BiC</dc:description>
  <cp:lastModifiedBy/>
  <dcterms:created xsi:type="dcterms:W3CDTF">2006-09-16T00:00:00Z</dcterms:created>
  <dcterms:modified xsi:type="dcterms:W3CDTF">2024-11-04T12:56:01Z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0x010100BE6040D1F6A6494DB15746078819D89F</vt:lpwstr>
  </property>
  <property fmtid="{D5CDD505-2E9C-101B-9397-08002B2CF9AE}" pid="3" name="MediaServiceImageTags">
    <vt:lpwstr/>
  </property>
</Properties>
</file>