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econnectie.sharepoint.com/sites/ICTAVBeheer-AanbestedingAV-middelenStandaard/Gedeelde documenten/4. Nota van Inlichtingen/"/>
    </mc:Choice>
  </mc:AlternateContent>
  <xr:revisionPtr revIDLastSave="55" documentId="8_{887167EE-027B-4EAB-AD47-1238BBCC5E9D}" xr6:coauthVersionLast="47" xr6:coauthVersionMax="47" xr10:uidLastSave="{A99285D9-F1AC-4D19-8B6C-9F3CDFC9FC27}"/>
  <bookViews>
    <workbookView xWindow="-120" yWindow="-120" windowWidth="29040" windowHeight="15840" activeTab="2" xr2:uid="{8FD22503-9B37-4AD9-98FC-D301045E1D0F}"/>
  </bookViews>
  <sheets>
    <sheet name="Algemeen &amp; Ondertekening" sheetId="5" r:id="rId1"/>
    <sheet name="AAN TE VULLEN door INSCHRIJVER" sheetId="7" state="hidden" r:id="rId2"/>
    <sheet name="1. EISEN Oplossing" sheetId="2" r:id="rId3"/>
    <sheet name="2. EISEN Presentatielaag-GUI" sheetId="16" r:id="rId4"/>
    <sheet name="Begrippen" sheetId="6" r:id="rId5"/>
    <sheet name="Hulptabellen" sheetId="4" state="hidden" r:id="rId6"/>
  </sheets>
  <definedNames>
    <definedName name="_xlnm.Print_Titles" localSheetId="2">'1. EISEN Oplossing'!$4:$4</definedName>
    <definedName name="_xlnm.Print_Titles" localSheetId="3">'2. EISEN Presentatielaag-GUI'!$6:$6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7" l="1"/>
  <c r="B7" i="16" l="1"/>
  <c r="B8" i="16" s="1"/>
  <c r="C20" i="7"/>
  <c r="C19" i="7"/>
  <c r="C18" i="7"/>
  <c r="C17" i="7"/>
  <c r="C21" i="7"/>
  <c r="J137" i="2" l="1"/>
  <c r="J209" i="2"/>
  <c r="J136" i="2"/>
  <c r="J5" i="2"/>
  <c r="J21" i="2"/>
  <c r="J37" i="2"/>
  <c r="J53" i="2"/>
  <c r="J69" i="2"/>
  <c r="J85" i="2"/>
  <c r="J101" i="2"/>
  <c r="J118" i="2"/>
  <c r="J133" i="2"/>
  <c r="J154" i="2"/>
  <c r="J170" i="2"/>
  <c r="J184" i="2"/>
  <c r="J200" i="2"/>
  <c r="J216" i="2"/>
  <c r="J193" i="2"/>
  <c r="J208" i="2"/>
  <c r="J11" i="2"/>
  <c r="J27" i="2"/>
  <c r="J43" i="2"/>
  <c r="J59" i="2"/>
  <c r="J79" i="2"/>
  <c r="J99" i="2"/>
  <c r="J18" i="2"/>
  <c r="J34" i="2"/>
  <c r="J50" i="2"/>
  <c r="J66" i="2"/>
  <c r="J82" i="2"/>
  <c r="J98" i="2"/>
  <c r="J114" i="2"/>
  <c r="J130" i="2"/>
  <c r="J151" i="2"/>
  <c r="J167" i="2"/>
  <c r="J67" i="2"/>
  <c r="J116" i="2"/>
  <c r="J210" i="2"/>
  <c r="J178" i="2"/>
  <c r="J145" i="2"/>
  <c r="J96" i="2"/>
  <c r="J32" i="2"/>
  <c r="J199" i="2"/>
  <c r="J169" i="2"/>
  <c r="J132" i="2"/>
  <c r="J76" i="2"/>
  <c r="J12" i="2"/>
  <c r="J190" i="2"/>
  <c r="J160" i="2"/>
  <c r="J117" i="2"/>
  <c r="J56" i="2"/>
  <c r="J211" i="2"/>
  <c r="J179" i="2"/>
  <c r="J146" i="2"/>
  <c r="J100" i="2"/>
  <c r="J36" i="2"/>
  <c r="J172" i="2"/>
  <c r="J84" i="2"/>
  <c r="J13" i="2"/>
  <c r="J45" i="2"/>
  <c r="J61" i="2"/>
  <c r="J93" i="2"/>
  <c r="J109" i="2"/>
  <c r="J149" i="2"/>
  <c r="J207" i="2"/>
  <c r="J150" i="2"/>
  <c r="J19" i="2"/>
  <c r="J51" i="2"/>
  <c r="J87" i="2"/>
  <c r="J26" i="2"/>
  <c r="J58" i="2"/>
  <c r="J90" i="2"/>
  <c r="J122" i="2"/>
  <c r="J159" i="2"/>
  <c r="J103" i="2"/>
  <c r="J164" i="2"/>
  <c r="J64" i="2"/>
  <c r="J183" i="2"/>
  <c r="J107" i="2"/>
  <c r="J205" i="2"/>
  <c r="J141" i="2"/>
  <c r="J24" i="2"/>
  <c r="J165" i="2"/>
  <c r="J68" i="2"/>
  <c r="J17" i="2"/>
  <c r="J49" i="2"/>
  <c r="J81" i="2"/>
  <c r="J113" i="2"/>
  <c r="J9" i="2"/>
  <c r="J25" i="2"/>
  <c r="J41" i="2"/>
  <c r="J57" i="2"/>
  <c r="J73" i="2"/>
  <c r="J89" i="2"/>
  <c r="J105" i="2"/>
  <c r="J121" i="2"/>
  <c r="J139" i="2"/>
  <c r="J158" i="2"/>
  <c r="J173" i="2"/>
  <c r="J188" i="2"/>
  <c r="J203" i="2"/>
  <c r="J181" i="2"/>
  <c r="J197" i="2"/>
  <c r="J213" i="2"/>
  <c r="J15" i="2"/>
  <c r="J31" i="2"/>
  <c r="J47" i="2"/>
  <c r="J63" i="2"/>
  <c r="J83" i="2"/>
  <c r="J6" i="2"/>
  <c r="J22" i="2"/>
  <c r="J38" i="2"/>
  <c r="J54" i="2"/>
  <c r="J70" i="2"/>
  <c r="J86" i="2"/>
  <c r="J102" i="2"/>
  <c r="J119" i="2"/>
  <c r="J134" i="2"/>
  <c r="J155" i="2"/>
  <c r="J171" i="2"/>
  <c r="J91" i="2"/>
  <c r="J120" i="2"/>
  <c r="J201" i="2"/>
  <c r="J148" i="2"/>
  <c r="J135" i="2"/>
  <c r="J80" i="2"/>
  <c r="J16" i="2"/>
  <c r="J191" i="2"/>
  <c r="J161" i="2"/>
  <c r="J115" i="2"/>
  <c r="J60" i="2"/>
  <c r="J214" i="2"/>
  <c r="J182" i="2"/>
  <c r="J152" i="2"/>
  <c r="J104" i="2"/>
  <c r="J40" i="2"/>
  <c r="J202" i="2"/>
  <c r="J138" i="2"/>
  <c r="J20" i="2"/>
  <c r="J29" i="2"/>
  <c r="J77" i="2"/>
  <c r="J125" i="2"/>
  <c r="J143" i="2"/>
  <c r="J162" i="2"/>
  <c r="J192" i="2"/>
  <c r="J185" i="2"/>
  <c r="J217" i="2"/>
  <c r="J35" i="2"/>
  <c r="J71" i="2"/>
  <c r="J10" i="2"/>
  <c r="J42" i="2"/>
  <c r="J74" i="2"/>
  <c r="J106" i="2"/>
  <c r="J140" i="2"/>
  <c r="J174" i="2"/>
  <c r="J123" i="2"/>
  <c r="J194" i="2"/>
  <c r="J124" i="2"/>
  <c r="J215" i="2"/>
  <c r="J153" i="2"/>
  <c r="J44" i="2"/>
  <c r="J175" i="2"/>
  <c r="J88" i="2"/>
  <c r="J195" i="2"/>
  <c r="J128" i="2"/>
  <c r="J33" i="2"/>
  <c r="J65" i="2"/>
  <c r="J97" i="2"/>
  <c r="J147" i="2"/>
  <c r="J166" i="2"/>
  <c r="J129" i="2"/>
  <c r="J189" i="2"/>
  <c r="J39" i="2"/>
  <c r="J14" i="2"/>
  <c r="J78" i="2"/>
  <c r="J144" i="2"/>
  <c r="J127" i="2"/>
  <c r="J48" i="2"/>
  <c r="J92" i="2"/>
  <c r="J131" i="2"/>
  <c r="J157" i="2"/>
  <c r="J62" i="2"/>
  <c r="J108" i="2"/>
  <c r="J187" i="2"/>
  <c r="J180" i="2"/>
  <c r="J204" i="2"/>
  <c r="J55" i="2"/>
  <c r="J30" i="2"/>
  <c r="J94" i="2"/>
  <c r="J163" i="2"/>
  <c r="J186" i="2"/>
  <c r="J206" i="2"/>
  <c r="J28" i="2"/>
  <c r="J72" i="2"/>
  <c r="J112" i="2"/>
  <c r="J198" i="2"/>
  <c r="J52" i="2"/>
  <c r="J212" i="2"/>
  <c r="J95" i="2"/>
  <c r="J111" i="2"/>
  <c r="J168" i="2"/>
  <c r="J196" i="2"/>
  <c r="J7" i="2"/>
  <c r="J75" i="2"/>
  <c r="J46" i="2"/>
  <c r="J110" i="2"/>
  <c r="J177" i="2"/>
  <c r="J156" i="2"/>
  <c r="J176" i="2"/>
  <c r="J8" i="2"/>
  <c r="J23" i="2"/>
  <c r="J126" i="2"/>
  <c r="J142" i="2"/>
  <c r="J21" i="16"/>
  <c r="J20" i="16"/>
  <c r="J22" i="16"/>
  <c r="J10" i="16"/>
  <c r="J18" i="16"/>
  <c r="J9" i="16"/>
  <c r="J13" i="16"/>
  <c r="J17" i="16"/>
  <c r="J14" i="16"/>
  <c r="J7" i="16"/>
  <c r="J11" i="16"/>
  <c r="J15" i="16"/>
  <c r="J19" i="16"/>
  <c r="J8" i="16"/>
  <c r="J12" i="16"/>
  <c r="J16" i="16"/>
  <c r="B9" i="16"/>
  <c r="A8" i="16"/>
  <c r="A7" i="16"/>
  <c r="B4" i="7"/>
  <c r="B17" i="7" s="1"/>
  <c r="B5" i="7"/>
  <c r="B18" i="7" s="1"/>
  <c r="B8" i="7"/>
  <c r="B19" i="7" s="1"/>
  <c r="B9" i="7"/>
  <c r="B20" i="7" s="1"/>
  <c r="B10" i="7"/>
  <c r="B21" i="7" s="1"/>
  <c r="A17" i="6"/>
  <c r="A16" i="6"/>
  <c r="A18" i="6"/>
  <c r="B10" i="16" l="1"/>
  <c r="A9" i="16"/>
  <c r="B11" i="16" l="1"/>
  <c r="A10" i="16"/>
  <c r="B12" i="16" l="1"/>
  <c r="A11" i="16"/>
  <c r="B13" i="16" l="1"/>
  <c r="A12" i="16"/>
  <c r="B14" i="16" l="1"/>
  <c r="A13" i="16"/>
  <c r="B15" i="16" l="1"/>
  <c r="A14" i="16"/>
  <c r="B16" i="16" l="1"/>
  <c r="A15" i="16"/>
  <c r="B17" i="16" l="1"/>
  <c r="A16" i="16"/>
  <c r="B18" i="16" l="1"/>
  <c r="A17" i="16"/>
  <c r="B19" i="16" l="1"/>
  <c r="B20" i="16" s="1"/>
  <c r="B21" i="16" s="1"/>
  <c r="B22" i="16" s="1"/>
  <c r="A18" i="16"/>
  <c r="A21" i="16" l="1"/>
  <c r="A20" i="16"/>
  <c r="A22" i="16"/>
  <c r="A19" i="16"/>
  <c r="B5" i="2" l="1"/>
  <c r="B6" i="2" l="1"/>
  <c r="A5" i="2"/>
  <c r="B7" i="2" l="1"/>
  <c r="A6" i="2"/>
  <c r="B8" i="2" l="1"/>
  <c r="A7" i="2"/>
  <c r="B9" i="2" l="1"/>
  <c r="A8" i="2"/>
  <c r="B10" i="2" l="1"/>
  <c r="A9" i="2"/>
  <c r="B11" i="2" l="1"/>
  <c r="A10" i="2"/>
  <c r="B12" i="2" l="1"/>
  <c r="A11" i="2"/>
  <c r="B13" i="2" l="1"/>
  <c r="A12" i="2"/>
  <c r="B14" i="2" l="1"/>
  <c r="A13" i="2"/>
  <c r="B15" i="2" l="1"/>
  <c r="A14" i="2"/>
  <c r="B16" i="2" l="1"/>
  <c r="A15" i="2"/>
  <c r="B17" i="2" l="1"/>
  <c r="A16" i="2"/>
  <c r="B18" i="2" l="1"/>
  <c r="A17" i="2"/>
  <c r="B19" i="2" l="1"/>
  <c r="A18" i="2"/>
  <c r="B20" i="2" l="1"/>
  <c r="A19" i="2"/>
  <c r="B21" i="2" l="1"/>
  <c r="A20" i="2"/>
  <c r="B22" i="2" l="1"/>
  <c r="A21" i="2"/>
  <c r="B23" i="2" l="1"/>
  <c r="A22" i="2"/>
  <c r="B24" i="2" l="1"/>
  <c r="A23" i="2"/>
  <c r="B25" i="2" l="1"/>
  <c r="A24" i="2"/>
  <c r="B26" i="2" l="1"/>
  <c r="A25" i="2"/>
  <c r="B27" i="2" l="1"/>
  <c r="A26" i="2"/>
  <c r="B28" i="2" l="1"/>
  <c r="A27" i="2"/>
  <c r="B29" i="2" l="1"/>
  <c r="A28" i="2"/>
  <c r="B30" i="2" l="1"/>
  <c r="A29" i="2"/>
  <c r="B31" i="2" l="1"/>
  <c r="A30" i="2"/>
  <c r="B32" i="2" l="1"/>
  <c r="A31" i="2"/>
  <c r="B33" i="2" l="1"/>
  <c r="A32" i="2"/>
  <c r="B34" i="2" l="1"/>
  <c r="A33" i="2"/>
  <c r="B35" i="2" l="1"/>
  <c r="A34" i="2"/>
  <c r="B36" i="2" l="1"/>
  <c r="A35" i="2"/>
  <c r="B37" i="2" l="1"/>
  <c r="A36" i="2"/>
  <c r="B38" i="2" l="1"/>
  <c r="A37" i="2"/>
  <c r="B39" i="2" l="1"/>
  <c r="A38" i="2"/>
  <c r="B40" i="2" l="1"/>
  <c r="A39" i="2"/>
  <c r="B41" i="2" l="1"/>
  <c r="A40" i="2"/>
  <c r="A41" i="2" l="1"/>
  <c r="B42" i="2"/>
  <c r="B43" i="2" l="1"/>
  <c r="A42" i="2"/>
  <c r="B44" i="2" l="1"/>
  <c r="A43" i="2"/>
  <c r="A44" i="2" l="1"/>
  <c r="B45" i="2"/>
  <c r="B46" i="2" l="1"/>
  <c r="A45" i="2"/>
  <c r="B47" i="2" l="1"/>
  <c r="A46" i="2"/>
  <c r="A47" i="2" l="1"/>
  <c r="B48" i="2"/>
  <c r="B49" i="2" l="1"/>
  <c r="A48" i="2"/>
  <c r="A49" i="2" l="1"/>
  <c r="B50" i="2"/>
  <c r="A50" i="2" l="1"/>
  <c r="B51" i="2"/>
  <c r="B52" i="2" l="1"/>
  <c r="A51" i="2"/>
  <c r="B53" i="2" l="1"/>
  <c r="A52" i="2"/>
  <c r="B54" i="2" l="1"/>
  <c r="A53" i="2"/>
  <c r="B55" i="2" l="1"/>
  <c r="A54" i="2"/>
  <c r="B56" i="2" l="1"/>
  <c r="A55" i="2"/>
  <c r="B57" i="2" l="1"/>
  <c r="A56" i="2"/>
  <c r="B58" i="2" l="1"/>
  <c r="A57" i="2"/>
  <c r="B59" i="2" l="1"/>
  <c r="A58" i="2"/>
  <c r="A59" i="2" l="1"/>
  <c r="B60" i="2"/>
  <c r="B61" i="2" l="1"/>
  <c r="A60" i="2"/>
  <c r="B62" i="2" l="1"/>
  <c r="A61" i="2"/>
  <c r="B63" i="2" l="1"/>
  <c r="A62" i="2"/>
  <c r="B64" i="2" l="1"/>
  <c r="A63" i="2"/>
  <c r="B65" i="2" l="1"/>
  <c r="A64" i="2"/>
  <c r="B66" i="2" l="1"/>
  <c r="A65" i="2"/>
  <c r="A66" i="2" l="1"/>
  <c r="B67" i="2"/>
  <c r="B68" i="2" l="1"/>
  <c r="A67" i="2"/>
  <c r="B69" i="2" l="1"/>
  <c r="A68" i="2"/>
  <c r="B70" i="2" l="1"/>
  <c r="A69" i="2"/>
  <c r="B71" i="2" l="1"/>
  <c r="A70" i="2"/>
  <c r="B72" i="2" l="1"/>
  <c r="A71" i="2"/>
  <c r="B73" i="2" l="1"/>
  <c r="A72" i="2"/>
  <c r="A73" i="2" l="1"/>
  <c r="B74" i="2"/>
  <c r="B75" i="2" l="1"/>
  <c r="A74" i="2"/>
  <c r="A75" i="2" l="1"/>
  <c r="B76" i="2"/>
  <c r="B77" i="2" l="1"/>
  <c r="A76" i="2"/>
  <c r="A77" i="2" l="1"/>
  <c r="B78" i="2"/>
  <c r="B79" i="2" l="1"/>
  <c r="A78" i="2"/>
  <c r="B80" i="2" l="1"/>
  <c r="A79" i="2"/>
  <c r="B81" i="2" l="1"/>
  <c r="A80" i="2"/>
  <c r="A81" i="2" l="1"/>
  <c r="B82" i="2"/>
  <c r="B83" i="2" l="1"/>
  <c r="A82" i="2"/>
  <c r="B84" i="2" l="1"/>
  <c r="A83" i="2"/>
  <c r="B85" i="2" l="1"/>
  <c r="A84" i="2"/>
  <c r="B86" i="2" l="1"/>
  <c r="A85" i="2"/>
  <c r="B87" i="2" l="1"/>
  <c r="A86" i="2"/>
  <c r="B88" i="2" l="1"/>
  <c r="A87" i="2"/>
  <c r="B89" i="2" l="1"/>
  <c r="A88" i="2"/>
  <c r="A89" i="2" l="1"/>
  <c r="B90" i="2"/>
  <c r="A90" i="2" l="1"/>
  <c r="B91" i="2"/>
  <c r="A91" i="2" l="1"/>
  <c r="B92" i="2"/>
  <c r="B93" i="2" l="1"/>
  <c r="A92" i="2"/>
  <c r="A93" i="2" l="1"/>
  <c r="B94" i="2"/>
  <c r="A94" i="2" l="1"/>
  <c r="B95" i="2"/>
  <c r="B96" i="2" l="1"/>
  <c r="A95" i="2"/>
  <c r="B97" i="2" l="1"/>
  <c r="A96" i="2"/>
  <c r="A97" i="2" l="1"/>
  <c r="B98" i="2"/>
  <c r="B99" i="2" l="1"/>
  <c r="A98" i="2"/>
  <c r="B100" i="2" l="1"/>
  <c r="A99" i="2"/>
  <c r="B101" i="2" l="1"/>
  <c r="A100" i="2"/>
  <c r="B102" i="2" l="1"/>
  <c r="A101" i="2"/>
  <c r="B103" i="2" l="1"/>
  <c r="A102" i="2"/>
  <c r="B104" i="2" l="1"/>
  <c r="A103" i="2"/>
  <c r="B105" i="2" l="1"/>
  <c r="A104" i="2"/>
  <c r="A105" i="2" l="1"/>
  <c r="B106" i="2"/>
  <c r="B107" i="2" l="1"/>
  <c r="A106" i="2"/>
  <c r="A107" i="2" l="1"/>
  <c r="B108" i="2"/>
  <c r="B109" i="2" l="1"/>
  <c r="A108" i="2"/>
  <c r="A109" i="2" l="1"/>
  <c r="B110" i="2"/>
  <c r="B111" i="2" l="1"/>
  <c r="A110" i="2"/>
  <c r="B112" i="2" l="1"/>
  <c r="A111" i="2"/>
  <c r="B113" i="2" l="1"/>
  <c r="A112" i="2"/>
  <c r="A113" i="2" l="1"/>
  <c r="B114" i="2"/>
  <c r="B115" i="2" s="1"/>
  <c r="A115" i="2" s="1"/>
  <c r="B116" i="2" l="1"/>
  <c r="A114" i="2"/>
  <c r="B117" i="2" l="1"/>
  <c r="A116" i="2"/>
  <c r="B118" i="2" l="1"/>
  <c r="A117" i="2"/>
  <c r="B119" i="2" l="1"/>
  <c r="A118" i="2"/>
  <c r="B120" i="2" l="1"/>
  <c r="A119" i="2"/>
  <c r="B121" i="2" l="1"/>
  <c r="A120" i="2"/>
  <c r="B122" i="2" l="1"/>
  <c r="A121" i="2"/>
  <c r="A122" i="2" l="1"/>
  <c r="B123" i="2"/>
  <c r="B124" i="2" l="1"/>
  <c r="A123" i="2"/>
  <c r="B125" i="2" l="1"/>
  <c r="A124" i="2"/>
  <c r="B126" i="2" l="1"/>
  <c r="A125" i="2"/>
  <c r="B127" i="2" l="1"/>
  <c r="A126" i="2"/>
  <c r="B128" i="2" l="1"/>
  <c r="A127" i="2"/>
  <c r="A128" i="2" l="1"/>
  <c r="B129" i="2"/>
  <c r="B130" i="2" l="1"/>
  <c r="A129" i="2"/>
  <c r="A130" i="2" l="1"/>
  <c r="B131" i="2"/>
  <c r="B132" i="2" l="1"/>
  <c r="A131" i="2"/>
  <c r="A132" i="2" l="1"/>
  <c r="B133" i="2"/>
  <c r="B134" i="2" l="1"/>
  <c r="A133" i="2"/>
  <c r="B135" i="2" l="1"/>
  <c r="A134" i="2"/>
  <c r="A135" i="2" l="1"/>
  <c r="B136" i="2" l="1"/>
  <c r="A136" i="2" l="1"/>
  <c r="B137" i="2" l="1"/>
  <c r="A137" i="2" l="1"/>
  <c r="B138" i="2"/>
  <c r="A138" i="2" l="1"/>
  <c r="B139" i="2"/>
  <c r="A139" i="2" l="1"/>
  <c r="B140" i="2"/>
  <c r="B141" i="2" l="1"/>
  <c r="A140" i="2"/>
  <c r="B142" i="2" l="1"/>
  <c r="A141" i="2"/>
  <c r="A142" i="2" l="1"/>
  <c r="B143" i="2"/>
  <c r="A143" i="2" l="1"/>
  <c r="B144" i="2"/>
  <c r="A144" i="2" l="1"/>
  <c r="B145" i="2"/>
  <c r="B146" i="2" l="1"/>
  <c r="A145" i="2"/>
  <c r="A146" i="2" l="1"/>
  <c r="B147" i="2"/>
  <c r="B148" i="2" l="1"/>
  <c r="A147" i="2"/>
  <c r="B149" i="2" l="1"/>
  <c r="A148" i="2"/>
  <c r="B150" i="2" l="1"/>
  <c r="A149" i="2"/>
  <c r="A150" i="2" l="1"/>
  <c r="B151" i="2"/>
  <c r="A151" i="2" l="1"/>
  <c r="B152" i="2"/>
  <c r="B153" i="2" l="1"/>
  <c r="A152" i="2"/>
  <c r="A153" i="2" l="1"/>
  <c r="B154" i="2"/>
  <c r="B155" i="2" l="1"/>
  <c r="A154" i="2"/>
  <c r="B156" i="2" l="1"/>
  <c r="A155" i="2"/>
  <c r="B157" i="2" l="1"/>
  <c r="A156" i="2"/>
  <c r="A157" i="2" l="1"/>
  <c r="B158" i="2"/>
  <c r="B159" i="2" l="1"/>
  <c r="A158" i="2"/>
  <c r="B160" i="2" l="1"/>
  <c r="A159" i="2"/>
  <c r="B161" i="2" l="1"/>
  <c r="A160" i="2"/>
  <c r="B162" i="2" l="1"/>
  <c r="A161" i="2"/>
  <c r="A162" i="2" l="1"/>
  <c r="B163" i="2"/>
  <c r="A163" i="2" l="1"/>
  <c r="B164" i="2"/>
  <c r="B165" i="2" l="1"/>
  <c r="A164" i="2"/>
  <c r="A165" i="2" l="1"/>
  <c r="B166" i="2"/>
  <c r="B167" i="2" l="1"/>
  <c r="A166" i="2"/>
  <c r="B168" i="2" l="1"/>
  <c r="A167" i="2"/>
  <c r="B169" i="2" l="1"/>
  <c r="A168" i="2"/>
  <c r="A169" i="2" l="1"/>
  <c r="B170" i="2"/>
  <c r="A170" i="2" l="1"/>
  <c r="B171" i="2"/>
  <c r="A171" i="2" l="1"/>
  <c r="B172" i="2"/>
  <c r="A172" i="2" l="1"/>
  <c r="B173" i="2"/>
  <c r="B174" i="2" l="1"/>
  <c r="A173" i="2"/>
  <c r="A174" i="2" l="1"/>
  <c r="B175" i="2"/>
  <c r="B176" i="2" l="1"/>
  <c r="A175" i="2"/>
  <c r="A176" i="2" l="1"/>
  <c r="B177" i="2"/>
  <c r="B178" i="2" l="1"/>
  <c r="A177" i="2"/>
  <c r="B179" i="2" l="1"/>
  <c r="A178" i="2"/>
  <c r="A179" i="2" l="1"/>
  <c r="B180" i="2"/>
  <c r="B181" i="2" l="1"/>
  <c r="A180" i="2"/>
  <c r="A181" i="2" l="1"/>
  <c r="B182" i="2"/>
  <c r="B183" i="2" l="1"/>
  <c r="A182" i="2"/>
  <c r="A183" i="2" l="1"/>
  <c r="B184" i="2"/>
  <c r="B185" i="2" l="1"/>
  <c r="A184" i="2"/>
  <c r="A185" i="2" l="1"/>
  <c r="B186" i="2"/>
  <c r="B187" i="2" l="1"/>
  <c r="A186" i="2"/>
  <c r="A187" i="2" l="1"/>
  <c r="B188" i="2"/>
  <c r="B189" i="2" l="1"/>
  <c r="A188" i="2"/>
  <c r="A189" i="2" l="1"/>
  <c r="B190" i="2"/>
  <c r="B191" i="2" l="1"/>
  <c r="A190" i="2"/>
  <c r="B192" i="2" l="1"/>
  <c r="A191" i="2"/>
  <c r="B193" i="2" l="1"/>
  <c r="A192" i="2"/>
  <c r="B194" i="2" l="1"/>
  <c r="A193" i="2"/>
  <c r="A194" i="2" l="1"/>
  <c r="B195" i="2"/>
  <c r="A195" i="2" l="1"/>
  <c r="B196" i="2"/>
  <c r="B197" i="2" l="1"/>
  <c r="A196" i="2"/>
  <c r="A197" i="2" l="1"/>
  <c r="B198" i="2"/>
  <c r="B199" i="2" l="1"/>
  <c r="A198" i="2"/>
  <c r="A199" i="2" l="1"/>
  <c r="B200" i="2"/>
  <c r="B201" i="2" l="1"/>
  <c r="A200" i="2"/>
  <c r="A201" i="2" l="1"/>
  <c r="B202" i="2"/>
  <c r="A202" i="2" l="1"/>
  <c r="B203" i="2"/>
  <c r="B204" i="2" l="1"/>
  <c r="A203" i="2"/>
  <c r="A204" i="2" l="1"/>
  <c r="B205" i="2"/>
  <c r="B206" i="2" l="1"/>
  <c r="A205" i="2"/>
  <c r="B207" i="2" l="1"/>
  <c r="A206" i="2"/>
  <c r="A207" i="2" l="1"/>
  <c r="B208" i="2"/>
  <c r="B209" i="2" l="1"/>
  <c r="A208" i="2"/>
  <c r="B210" i="2" l="1"/>
  <c r="A209" i="2"/>
  <c r="B211" i="2" l="1"/>
  <c r="A210" i="2"/>
  <c r="A211" i="2" l="1"/>
  <c r="B212" i="2"/>
  <c r="B213" i="2" l="1"/>
  <c r="A212" i="2"/>
  <c r="A213" i="2" l="1"/>
  <c r="B214" i="2"/>
  <c r="B215" i="2" l="1"/>
  <c r="A214" i="2"/>
  <c r="A215" i="2" l="1"/>
  <c r="B216" i="2"/>
  <c r="B217" i="2" l="1"/>
  <c r="A217" i="2" s="1"/>
  <c r="A216" i="2"/>
</calcChain>
</file>

<file path=xl/sharedStrings.xml><?xml version="1.0" encoding="utf-8"?>
<sst xmlns="http://schemas.openxmlformats.org/spreadsheetml/2006/main" count="1323" uniqueCount="421">
  <si>
    <t>IV ICT Aansluitvoorwaarden</t>
  </si>
  <si>
    <t>versie 2025.1.0, vastgesteld door de Manager ICT dd: 24-02-2025</t>
  </si>
  <si>
    <t>onderwerp</t>
  </si>
  <si>
    <t>Inleiding t.b.v. de Inschrijver</t>
  </si>
  <si>
    <t>De ICT aansluitvoorwaarden zijn algemeen geldend voor alle soorten aanbestedingen en inkopen van ICT middelen, zowel hardware, infrastructuur alsook (on premise / cloud) software.</t>
  </si>
  <si>
    <t>Het belang hiervan is dat systemen (hard- en software) die voldoen aan de eisen conform standaard methoden en werkwijzen eenvoudiger gekoppeld, in productie en in beheer genomen kunnen worden.</t>
  </si>
  <si>
    <r>
      <t xml:space="preserve">Het niet kunnen of willen voldoen aan de eisen uit de aansluitvoorwaarden leidt derhalve tot complexiteit, knelpunten en mogelijk zelfs conflicten tussen de Opdrachtgever en de Inschrijver. </t>
    </r>
    <r>
      <rPr>
        <b/>
        <i/>
        <sz val="10"/>
        <color theme="1"/>
        <rFont val="Calibri"/>
        <family val="2"/>
      </rPr>
      <t>De eisen zijn dan ook knock-out criteria</t>
    </r>
    <r>
      <rPr>
        <sz val="10"/>
        <color theme="1"/>
        <rFont val="Calibri"/>
        <family val="2"/>
      </rPr>
      <t>.</t>
    </r>
  </si>
  <si>
    <t>Het is van belang om volledig transparant en correct te antwoorden.</t>
  </si>
  <si>
    <t>De eisen zijn gerubriceerd in subthema's.</t>
  </si>
  <si>
    <r>
      <t xml:space="preserve">In het tabblad </t>
    </r>
    <r>
      <rPr>
        <sz val="10"/>
        <color theme="7"/>
        <rFont val="Calibri"/>
        <family val="2"/>
      </rPr>
      <t>BEGRIPPEN</t>
    </r>
    <r>
      <rPr>
        <sz val="10"/>
        <color theme="1"/>
        <rFont val="Calibri"/>
        <family val="2"/>
      </rPr>
      <t xml:space="preserve"> staat een toelichting wat Opdrachtgever onder een bepaald begrip verstaat.</t>
    </r>
  </si>
  <si>
    <t>Indien Inschrijver een infrastructuur of front-end optioneel aanbiedt, dient er voor die onderdelen te worden voldaan aan de gestelde eisen.</t>
  </si>
  <si>
    <t>De aangeboden oplossing dient te passen binnen de context, zoals beschreven in de Project Start Architectuur, zoals opgenomen in het Aanbestedingsdossier.</t>
  </si>
  <si>
    <t>De Inschrijver verklaart de aansluitvoorwaarden gelezen te hebben, naar waarheid beantwoord en geaccepteerd te hebben</t>
  </si>
  <si>
    <t>Voor akkoord:</t>
  </si>
  <si>
    <t>datum</t>
  </si>
  <si>
    <t>Naam</t>
  </si>
  <si>
    <t>Functie</t>
  </si>
  <si>
    <t>In te vullen door Opdrachtgever en Inschrijver</t>
  </si>
  <si>
    <t>Infrastructuur</t>
  </si>
  <si>
    <t>Gevraagd door Opdrachtgever</t>
  </si>
  <si>
    <t>Geleverd door Inschrijver</t>
  </si>
  <si>
    <t>Ja</t>
  </si>
  <si>
    <t>Presentatielaag / Front-End</t>
  </si>
  <si>
    <t>IaaS / Hardware</t>
  </si>
  <si>
    <t>Opdracht bevat levering IaaS / Hardware</t>
  </si>
  <si>
    <t>Inschrijving moet voldoen aan onderstaande eisen uit de aansluitvoorwaarden:</t>
  </si>
  <si>
    <t>Aansluitvoorwaarden</t>
  </si>
  <si>
    <t>Moet voldoen</t>
  </si>
  <si>
    <t>Werkwijze Inschrijver:</t>
  </si>
  <si>
    <r>
      <t>Inschrijver dient de cellen</t>
    </r>
    <r>
      <rPr>
        <sz val="11"/>
        <color theme="7"/>
        <rFont val="Calibri"/>
        <family val="2"/>
      </rPr>
      <t xml:space="preserve"> C4, C5, C8, C9, C10 en C13</t>
    </r>
    <r>
      <rPr>
        <sz val="11"/>
        <color theme="1"/>
        <rFont val="Calibri"/>
        <family val="2"/>
      </rPr>
      <t xml:space="preserve"> te beantwoorden.</t>
    </r>
  </si>
  <si>
    <r>
      <t xml:space="preserve">Geleverde of optioneel leverbare componenten dienen te voldoen aan de gestelde eisen uit de tabbladen </t>
    </r>
    <r>
      <rPr>
        <sz val="11"/>
        <color theme="7"/>
        <rFont val="Calibri"/>
        <family val="2"/>
      </rPr>
      <t>1. EISEN Oplossing</t>
    </r>
    <r>
      <rPr>
        <sz val="11"/>
        <color theme="1"/>
        <rFont val="Calibri"/>
        <family val="2"/>
      </rPr>
      <t xml:space="preserve"> en </t>
    </r>
    <r>
      <rPr>
        <sz val="11"/>
        <color theme="7"/>
        <rFont val="Calibri"/>
        <family val="2"/>
      </rPr>
      <t>2. EISEN Presentatielaag-GUI</t>
    </r>
    <r>
      <rPr>
        <sz val="11"/>
        <color theme="1"/>
        <rFont val="Calibri"/>
        <family val="2"/>
      </rPr>
      <t>.</t>
    </r>
  </si>
  <si>
    <r>
      <t xml:space="preserve">In de tabbladen </t>
    </r>
    <r>
      <rPr>
        <sz val="11"/>
        <color theme="7"/>
        <rFont val="Calibri"/>
        <family val="2"/>
      </rPr>
      <t>1. EISEN Oplossing</t>
    </r>
    <r>
      <rPr>
        <sz val="11"/>
        <color theme="1"/>
        <rFont val="Calibri"/>
        <family val="2"/>
      </rPr>
      <t xml:space="preserve"> en </t>
    </r>
    <r>
      <rPr>
        <sz val="11"/>
        <color theme="7"/>
        <rFont val="Calibri"/>
        <family val="2"/>
      </rPr>
      <t>2. EISEN Presentatielaag-GUI</t>
    </r>
    <r>
      <rPr>
        <sz val="11"/>
        <color theme="1"/>
        <rFont val="Calibri"/>
        <family val="2"/>
      </rPr>
      <t xml:space="preserve"> dient Inschrijver te voldoen aan regels met zwarte tekst. </t>
    </r>
  </si>
  <si>
    <r>
      <t xml:space="preserve">Om het document leesbaarder te maken kan Inschrijver een filter kiezen in respectievelijk cel </t>
    </r>
    <r>
      <rPr>
        <sz val="11"/>
        <color theme="7"/>
        <rFont val="Calibri"/>
        <family val="2"/>
      </rPr>
      <t xml:space="preserve">A4, tabblad 1. EISEN Oplossing </t>
    </r>
    <r>
      <rPr>
        <sz val="11"/>
        <color theme="1"/>
        <rFont val="Calibri"/>
        <family val="2"/>
      </rPr>
      <t>en</t>
    </r>
    <r>
      <rPr>
        <sz val="11"/>
        <color theme="7"/>
        <rFont val="Calibri"/>
        <family val="2"/>
      </rPr>
      <t xml:space="preserve"> A6, tabblad 2. EISEN Presentatielaag-GUI</t>
    </r>
    <r>
      <rPr>
        <sz val="11"/>
        <color theme="1"/>
        <rFont val="Calibri"/>
        <family val="2"/>
      </rPr>
      <t xml:space="preserve"> om alleen de eisen waaraan voldaan moet worden zichtbaar te maken.
&gt;&gt; Filter op Kleur ("automatisch") zetten
&gt;&gt; kleur = Automatisch of zwart</t>
    </r>
  </si>
  <si>
    <t>Zien waar uw Inschrijving aan moet voldoen?
Kies in Cel A4 (kolom EIS) voor een Filteren op Kleur \ Tekstkleur = automatisch of zwart</t>
  </si>
  <si>
    <t>ICT Aansluitvoorwaarden mbt de aan te bieden Oplossing</t>
  </si>
  <si>
    <t>Eis</t>
  </si>
  <si>
    <t>nummer_tmp</t>
  </si>
  <si>
    <t>Eis nodig?
Over-ruled</t>
  </si>
  <si>
    <t>Thema</t>
  </si>
  <si>
    <t>Beschrijving</t>
  </si>
  <si>
    <t>In aanvulling / Afwijking op</t>
  </si>
  <si>
    <t>Cloud / SaaS oplossing</t>
  </si>
  <si>
    <t>On Premise oplossing</t>
  </si>
  <si>
    <t>Op verzoek toelichting aanleveren</t>
  </si>
  <si>
    <t>Tonen</t>
  </si>
  <si>
    <t>1. Algemene eisen</t>
  </si>
  <si>
    <t xml:space="preserve">De aangeboden oplossing dient te passen binnen de context, zoals beschreven in de Project Start Architectuur.
</t>
  </si>
  <si>
    <t>√</t>
  </si>
  <si>
    <r>
      <t xml:space="preserve">Inschrijver verwerkt (persoons)gegevens in beginsel enkel binnen de Europese Economische Ruimte (EER). Inschrijver mag (persoons)gegevens buiten de EER (laten) verwerken wanneer is voldaan aan de voorwaarden van artikel 45 of 46 AVG. Wanneer er sprake is van een verwerking buiten de EER, dan stelt Inschrijver Opdrachtgever daarvan vooraf op de hoogte.
</t>
    </r>
    <r>
      <rPr>
        <b/>
        <sz val="10"/>
        <color rgb="FFFF0000"/>
        <rFont val="Calibri"/>
        <family val="2"/>
      </rPr>
      <t xml:space="preserve">** </t>
    </r>
    <r>
      <rPr>
        <b/>
        <u/>
        <sz val="10"/>
        <color rgb="FFFF0000"/>
        <rFont val="Calibri"/>
        <family val="2"/>
      </rPr>
      <t xml:space="preserve">
</t>
    </r>
    <r>
      <rPr>
        <b/>
        <sz val="10"/>
        <color rgb="FFFF0000"/>
        <rFont val="Calibri"/>
        <family val="2"/>
      </rPr>
      <t>ZET KOLOM C "Eis nodig? Overruled" OP "Nee" INDIEN EEN AANBESTEDINGSLEIDRAAD WORDT MEEGESTUURD
**</t>
    </r>
    <r>
      <rPr>
        <sz val="10"/>
        <color theme="1"/>
        <rFont val="Calibri"/>
        <family val="2"/>
      </rPr>
      <t xml:space="preserve">
</t>
    </r>
  </si>
  <si>
    <t>AVG artikel 45 en 46</t>
  </si>
  <si>
    <t xml:space="preserve">Inschrijver ondersteunt Opdrachtgever in het uitvoeren van een Data Protection Impact Analysis (DPIA) door het beantwoorden van de voor de Inschrijver bestemde onderdelen en vraagstukken. 
Ook werkt de Inschrijver mee indien van toepassing aan een voorafgaande raadpleging als bedoeld in artikel 35 en 36 AVG.
Deze werkzaamheden zijn onderdeel van de dienstverlening, ook in het geval van een veranderd risico op de (persoons) gegevensverwerking gedurende de looptijd van de overeenkomst.
</t>
  </si>
  <si>
    <t>AVG artikel 35 en 36.</t>
  </si>
  <si>
    <r>
      <t xml:space="preserve">Inschrijver gaat akkoord met het sluiten van een Verwerkersovereenkomst.
</t>
    </r>
    <r>
      <rPr>
        <b/>
        <sz val="10"/>
        <color rgb="FFFF0000"/>
        <rFont val="Calibri"/>
        <family val="2"/>
      </rPr>
      <t>** 
ZET KOLOM C "Eis nodig? Overruled" OP "Nee" INDIEN EEN AANBESTEDINGSLEIDRAAD WORDT MEEGESTUURD
**</t>
    </r>
    <r>
      <rPr>
        <sz val="10"/>
        <color theme="1"/>
        <rFont val="Calibri"/>
        <family val="2"/>
      </rPr>
      <t xml:space="preserve">
</t>
    </r>
  </si>
  <si>
    <t>De aangeboden oplossing voldoet aan geldende wet- en regelgeving. In het bijzonder verwijzen we naar de volgende kaders welke in elk geval van belang zijn:
- AVG en UAVG
- BIO
- Forum Standaardisatie (voorgeschreven normen en standaarden)
- WOO
- WDT
- DUTO
- WCAG
- Archiefwet
- WMEBV
- SDG verordening</t>
  </si>
  <si>
    <t>Gibit 2023 art. 8.1</t>
  </si>
  <si>
    <t xml:space="preserve">De Inschrijver moet wijzigingen in wet- en regelgeving tijdig doorvoeren in de aangeboden oplossing. 
Deze diensten zijn in beginsel onderdeel van de Overeenkomst en maken onderdeel uit van de overeengekomen prijs. 
In uitzonderings uitgevallen (b.v. nieuwe wetgeving) dient contact gezocht te worden met de Opdrachtgever.
</t>
  </si>
  <si>
    <t>2. Authenticatie &amp; Autorisatie</t>
  </si>
  <si>
    <t xml:space="preserve">De opdrachtgever past centraal identity en access management toe op basis van on premise Active Directory en/of Entra ID. 
Na authenticatie, hebben gebruikers door middel van Single Sign On (SSO) toegang tot het systeem.
Middels SSO hoeft de gebruiker niet opnieuw in te loggen in de aangeboden oplossing als de gebruiker al is geautoriseerd en geauthentiseerd is vanuit het bedrijfsnetwerk. 
LET OP: De toekenning van rechten van een gebruiker binnen de aangeboden oplossing wordt ingeregeld IN de aangeboden oplossing door Functioneel Beheer.
Inschrijver sluit aan op de werkwijzen van de opdrachtgever, zoals hierna beschreven, en draagt samen met Opdrachtgever zorg dat dit proces continu op een passend veiligheidsniveau blijft.
</t>
  </si>
  <si>
    <t xml:space="preserve">Single Sign On (SSO) dient vanuit de VDI omgeving en managed Intune devices ondersteund te worden door On Premise applicaties op basis van On Premise Active Directory Integrated Sign On.
</t>
  </si>
  <si>
    <t xml:space="preserve">Single Sign On (SSO) dient ondersteund te worden door Cloud/SaaS applicaties op basis van :
- Azure Enterprise Application (AEA) 
- Authenticatie tegen de G3DC Entra ID (voorheen Azure Active Directory)
- 2 factor authenticatie d.m.v. Microsoft MFA. 
Het systeem (de cloud applicatie) kan uitsluitend op basis van de rechten van de gebruiker (delegation) inzage krijgen in die informatiebronnen in de G3DC omgeving waar de gebruiker zelf recht op heeft.
</t>
  </si>
  <si>
    <r>
      <t xml:space="preserve">In die gevallen dat Authenticatie niet mogelijk is conform de gestelde eisen, </t>
    </r>
    <r>
      <rPr>
        <u/>
        <sz val="10"/>
        <color theme="1"/>
        <rFont val="Calibri"/>
        <family val="2"/>
      </rPr>
      <t>en dit is toegestaan door opdrachtgever middels beantwoording via de Nota van Inlichtingen of andere vorm schriftelijke communicatie</t>
    </r>
    <r>
      <rPr>
        <sz val="10"/>
        <color theme="1"/>
        <rFont val="Calibri"/>
        <family val="2"/>
      </rPr>
      <t>, geldt de volgende richtlijn:
Het wachtwoord beleid zoals gehanteerd vanuit de Opdrachtgever is leidend en moet geïmplementeerd zijn. Dit beleid schrijft voor hoe met complexiteit van wachtwoorden omgegaan wordt, de verplichte retentie en aspecten zoals account lock-out. De eisen kunnen wijzigen gedurende de contractduur, dus de applicatie en omgeving moet om kunnen gaan met verschillende parameters en instellingen.
LET OP:
Ook in dit geval dient binnen 1 jaar na aanvang van de overeenkomst de voorkeursmanier (AEA) gerealiseerd te worden.</t>
    </r>
  </si>
  <si>
    <t xml:space="preserve">Impliciete trust is niet toegestaan. Veilige toegang wordt geregeld op basis van device, data en identiteit. Toegang over onveilige netwerken geschied ALTIJD middels 2FA. Hierbij is de standaard Microsoft MFA van Opdrachtgever. Toegang over interne netwerken moet optioneel verplicht gesteld kunnen worden, dit ter nadere/latere bepaling door de Opdrachtgever.
</t>
  </si>
  <si>
    <t xml:space="preserve">Diensten (informatieverstrekking, aanvraagformulieren) met een "niet-lokaal" karakter die door EU-burgers afgenomen kunnen worden, dienen te voldoen aan de EU Single Data Gateway verordening. Specifiek betekent dit:
- indien inloggen vereist is moet eIDAS ondersteund worden (naast DigID);
- indien betalen vereist is moet een internationale betaaloptie beschikbaar zijn (naast iDeal);
- de formulieren moeten ofwel van een Engelstalige toelichting op Nederlandse begrippen voorzien zijn of in een -tenminste- Engelstalige versie beschikbaar zijn;
- adresblokken moeten ook geschikt zijn voor buitenlandse adressen;
- ontvangstbevestigingen moet -tenminste- in het Engels verstuurd kunnen worden.
</t>
  </si>
  <si>
    <t xml:space="preserve">Ten behoeve van leverancierstoegang tot on premise systemen dient de Inschrijver zich te conformeren aan de volgende eisen:
1.  Inschrijvers dienen in te loggen op de URL van het Ieveranciersportaal van de Connectie.
2. Deze URL is uitsluitend bereikbaar wanneer een of meer vaste ip-adressen van de Inschrijver ‘gewhitelist’ zijn in de systemen van G3DC.
3. De Inschrijver krijgt één (1) leveranciersaccount, conform naamconventie die toegepast wordt door G3DC voor leverancierstoegang .
4. De Inschrijver krijgt via het leveranciersaccount uitsluitend toegang tot die omgevingen waar toegang noodzakelijk is (least privilige).
5. De toegang is voorts uitsluitend en op aanvraag mogelijk na verkrijgen van een MFA-token van de beheerorganisatie van G3DC. Dit token is maximaal één (1) kalenderdag bruikbaar. 
Alle benodigde technische detailinformatie wordt bekendgemaakt ten tijde van de implementatie. DIt is o.a. afhankelijk van of applicatie on premise of in opdrachtgevers Azure omgeving wordt gehost.
</t>
  </si>
  <si>
    <t xml:space="preserve">Ten behoeve van leverancierstoegang tot Azure diensten in de Azure tenant van De Connectie dient de Inschrijver zich te conformeren aan de volgende eisen:
1.  Inschrijvers dienen in te loggen in onze Azure tenant met behulp van Microsoft PIM op basis van een toegewezen beheeraccount;
2. Er wordt in de verwerkersovereenkomst vastgelegd of toegang tot een Azure dienst goedgekeurd dient te worden door beheer van de opdrachtgever;
3. De beheerder van de leverancier geeft aan hoe lang toegang tot betreffende Azure dienst benodigd is (b.v. 1 uur, een dagdeel, een hele dag);
4. Toegang wordt hetzij automatisch dan wel handmatig verleend (zie 2) voor de aangevraagde periode.
</t>
  </si>
  <si>
    <t xml:space="preserve">Als het systeem (de cloud applicatie) op applicatie niveau rechten nodig heeft op resources (b.v. Entra ID informatie, Exchange Online, Sharepoint sites, etc.) in de Microsoft cloud (middels de Graph API), dan gelden hiervoor de volgende voorwaarden:
- Rechten worden toegekend op basis van Least Privilige, d.w.z. de Inschrijver dient te beschrijven en aan te tonen welke informatieobjecten vanuit de G3DC omgeving noodzakelijk zijn voor het functioneren van de aangeboden oplossing;
- Er worden  uitsluitend leesrechten gegeven op betreffende informatieobjecten, d.w.z. het is niet toegestaan informatieobjecten te creéren, veranderen of verwijderen. (NB: het mogen versturen van een mail vanuit de aangeboden oplossing valt niet onder deze clausule);
- Verkregen rechten worden beperkt tot de organisatie(s) van de opdrachtgever(s);
- Delegation of rights op gebruikersniveau is eveneens van toepassing;
- De aangeboden oplossing voorziet in logging van het aanroepen van de Graph API;
- De opdrachtgever borgt aan haar zijde de inrichting van de toe te passen beperkingen; deze wordt samen met de Inschrijver gevalideerd;
- De te verkrijgen informatie wordt vastgelegd in de Verwerkersovereenkomst.
</t>
  </si>
  <si>
    <t xml:space="preserve">Het systeem ondersteunt - in de applicatie  autorisaties per deelnemende organisatie op gebruikers-, groeps-, schermniveau. Per gebruiker en groepen van gebruikers is te autoriseren of gegevens mogen worden aangemaakt, geraadpleegd, gemuteerd en/of worden verwijderd. 
Schermen, tabellen, velden en functionaliteiten waarvoor een willekeurige gebruiker niet is geautoriseerd mogen niet als menuoptie voorkomen bij deze gebruiker. Dit is configureerbaar door Functioneel beheer van Opdrachtgever.
</t>
  </si>
  <si>
    <t>3. Applicatie - eigendom</t>
  </si>
  <si>
    <t xml:space="preserve">Opdrachtgever is en blijft rechthebbende van de (intellectuele) eigendomsrechten welke rusten op data, aangeleverd of  ingevoerd door Opdrachtgever en/of andere eindgebruikers (daarbij inbegrepen klanten van de Opdrachtgever) bij het gebruik van de aangeboden oplossing.
</t>
  </si>
  <si>
    <t>Gibit 2023 art. 20.2</t>
  </si>
  <si>
    <t xml:space="preserve">Encryptiesleutels worden geleverd door (of in opdracht van) Opdrachtgever en zijn, worden en blijven eigendom van Opdrachtgever.
</t>
  </si>
  <si>
    <t xml:space="preserve">Domeinnamen die worden geleverd door - of in opdracht van Opdrachtgever zijn, worden en blijven eigendom van Opdrachtgever.
</t>
  </si>
  <si>
    <t>3. Applicatie - gegevens</t>
  </si>
  <si>
    <t xml:space="preserve">De Inschrijver stelt controlelijsten ten behoeve van de conversie beschikbaar waaruit blijkt dat alle aangeleverde gegevens daadwerkelijk goed zijn overgezet in de aangeboden oplossing.
</t>
  </si>
  <si>
    <t xml:space="preserve">De applicatie voldoet aan de geldende archiefwetgeving en daaruit voortvloeiende regelingen en het informatiesysteem is opgebouwd volgens de principes van archiving by design, waaronder: 
- De datum voor het vernietigen van informatie moet automatisch berekend kunnen worden. Van Informatieobjecten die voor vernietiging of overbrenging zijn aangemerkt dient op basis van het vernietigings- of overbrengingsjaar een overzicht te worden gegenereerd;
- De in de applicatie opgeslagen data blijft toegankelijk gedurende de looptijd van de overeenkomst, e.e.a conform het bijgesloten document Programma van Eisen, behoudens conform protocol vernietigde data;
- Van de vernietiging dient een verklaring te kunnen worden opgeleverd. Hierin wordt minimaal vermeld welke informatie is vernietigd, op welke wijze de vernietiging heeft plaatsgevonden, de omvang van de data en de bevestiging dat de vernietiging volledig is uitgevoerd;
- Het moet mogelijk zijn een export te maken van informatieobjecten en gekoppelde bestanden op basis van opgegeven zoekcriteria ten behoeve van bijvoorbeeld overbrenging naar een E-depot of een andere applicatie.
</t>
  </si>
  <si>
    <t xml:space="preserve">De applicatie biedt een oplossing om (beleids)informatie uit het systeem te onttrekken, geanonimiseerd zodat die informatie niet tot een individueel persoon herleidbaar is.
</t>
  </si>
  <si>
    <r>
      <t xml:space="preserve">Persoonsgegevens "in rust" worden bij voorkeur middels encryptie opgeslagen Gevoelige persoonsgevens "in rust" </t>
    </r>
    <r>
      <rPr>
        <b/>
        <sz val="10"/>
        <color rgb="FF000000"/>
        <rFont val="Calibri"/>
        <family val="2"/>
      </rPr>
      <t xml:space="preserve">moeten </t>
    </r>
    <r>
      <rPr>
        <sz val="10"/>
        <color rgb="FF000000"/>
        <rFont val="Calibri"/>
        <family val="2"/>
      </rPr>
      <t xml:space="preserve">middels encryptie opgeslagen worden.
</t>
    </r>
  </si>
  <si>
    <t>3. Applicatie - inrichting</t>
  </si>
  <si>
    <t xml:space="preserve">Applicaties dienen rechten van alle betrokkenen te kunnen honoreren in het kader van de AVG . Opdrachtgever moet zelf functioneel in staat zijn in de applicatie en/of dienst deze rechten toe te kunnen passen en uit te voeren.
</t>
  </si>
  <si>
    <t xml:space="preserve">Alle content die digitaal gepubliceerd wordt moet voldoen aan de eisen uit het Tijdelijke Besluit Digitale Toegankelijkheid. Zie hiervoor: https://wetten.overheid.nl/BWBR0040936/2018-07-01.
</t>
  </si>
  <si>
    <t xml:space="preserve">In het systeem moet van ieder schermveld eenvoudig te achterhalen zijn wat de naam van het veld in de database is en in welke tabellen dit veld voorkomt. (zie ook eis ICT039).
</t>
  </si>
  <si>
    <t>Gibit 2023 art. 21.2.iii</t>
  </si>
  <si>
    <t xml:space="preserve">Het systeem ondersteunt de Nederlandse lokale omstandigheden (taal, karakterset, symbolen, diakrietproof, wetgeving) en wordt daarop aangepast als onderdeel van het periodiek onderhoud.
</t>
  </si>
  <si>
    <t xml:space="preserve">Het systeem is voldoende schaalbaar om het te verwachten aantal gelijktijdige gebruikers en groei daarvan te kunnen ondersteunen.
</t>
  </si>
  <si>
    <t xml:space="preserve">De aangeboden oplossing maakt gebruik van Fully Qualified Domain Names (FQDN).
</t>
  </si>
  <si>
    <t xml:space="preserve">Inschrijver levert bij implementatie een lijst met known errors aan, waarna Opdrachtgever deze kan verwerken in haar Knowledge Base.
</t>
  </si>
  <si>
    <t>Gibit 2023 art. 14</t>
  </si>
  <si>
    <t xml:space="preserve">De aangeboden dienst moet een opzichzelfstaande oplossing zijn. Met uitzondering van de gevraagde koppelingen en integratievereisten mag er geen relatie zijn met andere binnen de gemeente aanwezige systemen om de gevraagde functionaliteit aan te bieden.
</t>
  </si>
  <si>
    <t xml:space="preserve">Er is geen database dienst beschikbaar in de DMZ (c.q. wordt niet beschikbaar gesteld in de DMZ).
</t>
  </si>
  <si>
    <t xml:space="preserve">Client Server applicaties dienen op DNS naam te koppelen.
</t>
  </si>
  <si>
    <t xml:space="preserve">Als samenwerking met kantoorsuite applicaties nodig is, moet betreffende applicatie kunnen samenwerken met Office365, click-to-run.
</t>
  </si>
  <si>
    <t xml:space="preserve">Het systeem is zowel via IPv4 als IPv6 bereikbaar.
</t>
  </si>
  <si>
    <t>3. Applicatie - interfaces</t>
  </si>
  <si>
    <t xml:space="preserve">Indien vanuit de aangeboden oplossing mail verstuurd moet worden, wordt dat gerealiseerd middels de mailomgeving van Opdrachtgever. Inschrijver is in staat aan te sluiten op de Microsoft Exchange Online oplossing van Opdrachtgever middels een Enterprise App Registration en een Graph API koppeling.
</t>
  </si>
  <si>
    <t xml:space="preserve">In de aangeboden oplossing wordt uitsluitend gebruik gemaakt van beveiligde verbindingen en certificaten, zodat de transmissie van gegevens versleuteld plaatsvindt. 
Voor de versleuteling worden minstens zo geavanceerd als in de markt gebruikelijke technieken toegepast:
1. Bestandsuitwisseling middels sFTP of FTPS. Dit geldt zowel voor ‘intern’ als ‘extern’ verkeer. NB bij interactief gebruik is aansluiting op de authenticatie methoden van opdrachtgever van toepassing. Bij server-server koppeling dient de ESB van opdrachtgever toegepast te worden;
2. HTTPS: minimaal score A op https://www.ssllabs.com/ssltest
3. Minimaal TLS versie 1.2.
4. Webcertificaten hebben minimaal RSA4096 met een SHA256 (3 jaar geldig)
</t>
  </si>
  <si>
    <t>Gibit 2023 art. 21.2.ii</t>
  </si>
  <si>
    <t xml:space="preserve">Ten behoeve van BI/datawarehouse toepassingen geeft de Inschrijver inzage in de mogelijkheden tot koppeling en gebruik van data in het systeem. Dit kan door het geven van inzage in het datamodel van de aangeboden oplossing - zonodig onder non-disclosure agreement, of door het aanbieden van een dataconnector.
Indien de dienst van Inschrijver voorziet in een dataconnector dan dient Inschrijver een beschrijving en gebruikershandleiding in de Nederlandse taal mee te leveren. Inschrijver assisteert Opdrachtgever actief met het tot stand komen van de gewenste dataconnectie.
</t>
  </si>
  <si>
    <t>Gibit 2023 art. 21.2.ii en 21.2.iii</t>
  </si>
  <si>
    <t xml:space="preserve">De Inschrijver biedt interoperabele (open standaarden) exportformaten voor alle  in de aangeboden oplossing opgeslagen gegevens, zodat ppdrachtgever zelf de  mogelijkheid wordt geboden (bulk)gegevens te exporteren. Opdrachtgever ontvangt hiervoor de benodigde documentatie.
</t>
  </si>
  <si>
    <t>Gibit 2023 art. 21.2.i</t>
  </si>
  <si>
    <t xml:space="preserve">Alle data in de aangeboden oplossing kan met behulp van (bij voorkeur geautomatiseerde) data-extractie aan de ETL-tooling van de Opdrachtgever ontsloten worden. Dit kan (near) real-time .
</t>
  </si>
  <si>
    <r>
      <t xml:space="preserve">Koppelingen tussen systemen dienen te voldoen aan het ESB Beleid van Opdrachtgever (zie bijlage).
De kern van dit beleid: 
1. Koppelingen tussen Cloud/SaaS applicaties worden onderling tussen de leveranciers geregeld, waarbij voldaan wordt aan de verwerkersovereenkomsten met Opdrachtgever;
2. Koppelingen tussen Cloud/SaaS applicaties met on premise applicatie worden gerealiseerd op basis van de ESB van Opdrachtgever (thans: EnableU/OpenTunnel);
3. Koppelingen tussen on premise applicaties worden eveneens gerealiseerd op basis van de ESB van Opdrachtgever.
Er zijn beperkte uitzonderingen toegestaan:
1. Koppelingen binnen één applicatiesuite mogen op basis van de eigen methode gerealiseerd worden;
2. Alleen als rechtstreekse koppeling tussen Cloud/SaaS applicaties NIET mogelijk of NIET wenselijk is  wordt koppeling via de ESB gerealiseerd.
Conform ESB beleid wordt tenminste één van de volgende standaarden ondersteund door de aangeboden oplossing: 
- REST/JSON            - SOAP/XML
- SFTP/FTPS             - EbMS
- CMIS                      - StUF
- Common Ground API standaarden (voorkeur)
</t>
    </r>
    <r>
      <rPr>
        <b/>
        <sz val="10"/>
        <color rgb="FFFF0000"/>
        <rFont val="Calibri"/>
        <family val="2"/>
      </rPr>
      <t xml:space="preserve">** 
ZET KOLOM C "Eis nodig? Overruled" OP "Nee" INDIEN ESB-BELEID WORDT MEEGESTUURD
**
</t>
    </r>
  </si>
  <si>
    <t xml:space="preserve">Indien databestanden uitgewisseld dienen te worden dan ligt het initiatief om die bestanden op te halen c.q. aan te bieden altijd bij de Opdrachtgever.
</t>
  </si>
  <si>
    <t>3. Applicatie - logging</t>
  </si>
  <si>
    <t xml:space="preserve">Log-instellingen op alle componenten dienen volgen security best practices van Inschrijvers en de markt ingericht te worden t.a.v. wat er geregistreerd dient te worden.
</t>
  </si>
  <si>
    <t xml:space="preserve">Log-informatie t.a.v. authenticatie en toegang, gerbruikers- EN beheerhandelingen,  configuratie wijzigingen, security events en incidenten blijven minimaal 180 dagen beschikbaar voor inzage door Opdrachtgever.
</t>
  </si>
  <si>
    <t>Gibit 2023 art. 10.15</t>
  </si>
  <si>
    <t xml:space="preserve">Voor controle en audits kan het systeem een overzicht genereren en exporteren (in standaard, te bewerken format) van alle gebruikers en bijhorende autorisaties genereren.
</t>
  </si>
  <si>
    <t xml:space="preserve">De dienstverlening van Inschrijver beschikt over de mogelijkheden om relevante acties, handelingen en (beveiligings) meldingen in te zien door specifiek toegewezen rollen vanuit Opdrachtgever. Tevens moet het mogelijk zijn deze (audit)logging realtime, op veilige wijze aan te kunnen bieden aan de SOC/MDR oplossing van de Opdrachtgever.
</t>
  </si>
  <si>
    <t>Bij de oplevering van de aangeboden oplossing worden - in samenwerking met de Opdrachtgever - configuratie en beheerhandleidingen opgeleverd, gesteld in de Nederlandse taal, of als het systeem in het Engels gesteld is in het Engels.</t>
  </si>
  <si>
    <t xml:space="preserve">Alle audit trailen zijn aanwezig en niet muteerbaar door onbevoegdheden.
</t>
  </si>
  <si>
    <t>3. Applicatie - ontwikkeling</t>
  </si>
  <si>
    <t xml:space="preserve">De leverancier moet processen hebben voor voortdurende monitoring van de prestaties en nauwkeurigheid van het algoritme in de productieomgeving. Eventuele problemen moeten tijdig worden geïdentificeerd en aangepakt.
</t>
  </si>
  <si>
    <t xml:space="preserve">De leverancier moet een uitgebreid test- en strategieplan leveren voor het algoritme. Dit moet zowel functionele tests als niet-functionele tests (zoals belastingstests) omvatten.
</t>
  </si>
  <si>
    <t>Ten aanzien van de ontwikkelactiviteiten beheerst de Inschrijver aantoonbaar ontwikkelrisico’s. Hieronder verstaan we dat het ontwikkelproces en ontwikkelrisicomanagement onderdeel is van het ISO27001 framework, waarbij best practices gehanteerd worden vanuit: 
1. Software Assurance Maturity Model (https://owasp.org/www-project-samm) 
2. Framework Secure Software (https://securesoftwarealliance.org/)
3. Grip op Secure Software Development versie 3.0 (https://www.cip-overheid.nl/media/1500/20200720-ssd-normen-v30.pdf). 
We leggen dus niet op welke best practices gevolgd dienen te worden, of in welke mate. We verwachten aantoonbaar en onafhankelijk getoetst, aandacht voor beheersing van risico’s die wij lopen bij uitbestede ontwikkeling.</t>
  </si>
  <si>
    <t>Inschrijver draagt zorg voor adequaat handelen bij het constateren van kwetsbaarheden in haar Oplossing.
Indien Inschrijver van mening is dat mitigatie of oplossing van een kwetsbaarheid niet noodzakelijk is, wordt dit afgestemd met de security functie van de Opdrachtgever. Bij uitrol en opvolging op (security) patches zijn de adviezen van de Inschrijver leidend en worden gevolgd door Opdrachtgever.</t>
  </si>
  <si>
    <t xml:space="preserve">Ontwerp, ontwikkeling en inzet van de aangeboden oplossing  volgt aantoonbaar Privacy by Design en Security by Design principes.
</t>
  </si>
  <si>
    <t>De Inschrijver biedt - indien verzocht door Opdrachtgever in het Programma van Eisen - naast een productieomgeving als onderdeel van de aangeboden oplossing ook een test-/acceptatieomgeving ten behoeve van testen van functionele en andere wijzigingen.
Indien van toepassing en op verzoek kan deze test-/acceptatieomgeving gekoppeld worden aan in de keten gekoppelde derde systemen.</t>
  </si>
  <si>
    <t>Gibit 2023 art. 8.2</t>
  </si>
  <si>
    <t xml:space="preserve">Bij een release en/of update van het  systeem zorgt de Inschrijver ervoor dat bestaande koppelingen en eigen scripts blijven functioneren. Ook als het maatwerk betreft. 
Wijzigingen die koppelingen, scripts of configuraties, die beheerd worden door Opdrachtgever,  mogelijk kunnen beïnvloeden, worden minimaal 4 weken voor de release in release-notes gecommuniceerd.
</t>
  </si>
  <si>
    <t>Gibit 2023 art. 22</t>
  </si>
  <si>
    <t xml:space="preserve">Alle componenten van de aangeboden oplossing zijn gedurende de contractperiode actueel (niet end-of-life) en onder support, inclusief ondersteunende bibliotheken.
</t>
  </si>
  <si>
    <t>3. Applicatie - toepassing AI</t>
  </si>
  <si>
    <t xml:space="preserve">Het algoritme moet worden gevalideerd door een onafhankelijke derde partij voordat deze in productie wordt genomen.
</t>
  </si>
  <si>
    <t xml:space="preserve">De leverancier moet alle benodigde informatie en toegang verstrekken om validatie van het AI algoritme mogelijk te maken.
</t>
  </si>
  <si>
    <t>Het AI algoritme moet voldoen aan duidelijk gedefinieerde nauwkeurigheids- en prestatiedoelstellingen welke zijn vastgelegd in de functionele specificaties.</t>
  </si>
  <si>
    <t xml:space="preserve">De leverancier moet uitgebreide tests uitvoeren om de nauwkeurigheid en prestaties van het AI algoritme te valideren voordat deze worden geleverd/ingezet.
</t>
  </si>
  <si>
    <t xml:space="preserve">De leverancier moet maatregelen treffen om de betrouwbaarheid en continuïteit van het AI algoritme te garanderen.
</t>
  </si>
  <si>
    <t xml:space="preserve">De leverancier moet inzicht geven in de trainingsdata- en methoden welke worden gebruikt voor een machinelearning algoritme.
</t>
  </si>
  <si>
    <t xml:space="preserve">De leverancier dient op verzoek van Opdrachtgever documentatie te overhandigen die de werking van het machinelearning algoritme op een begrijpelijke manier uitlegt. Opdrachtgever borgt deze uitleg in haar AI Algoritme register.
</t>
  </si>
  <si>
    <t xml:space="preserve">Het machinelearning algoritme moet zodanig zijn ontworpen dat er voldoende menselijke controle én toezicht mogelijk is. Het moet verklaarbaar zijn waarom een bepaalde uitkomst is verkregen.
</t>
  </si>
  <si>
    <t xml:space="preserve">De leverancier moet maatregelen nemen om bias in trainingsdata en het algoritme te minimaliseren.
</t>
  </si>
  <si>
    <t xml:space="preserve">De leverancier moet richtlijnen verstrekken over de grenzen van het algoritme en wanneer menselijke interventie vereist is.
</t>
  </si>
  <si>
    <t xml:space="preserve">De leverancier is gehouden passende technische en organisatorische maatregelen te treffen om persoonsgegevens te beschermen.
</t>
  </si>
  <si>
    <t xml:space="preserve">De leverancier biedt training en ondersteuning aan het personeel dat het algoritme zal gebruiken en onderhouden.
</t>
  </si>
  <si>
    <t>4. Beheer - backup &amp; restore</t>
  </si>
  <si>
    <t xml:space="preserve">Gebruikers dienen in eerste instantie zelf mogelijkheden tot herstel te hebben bij onterecht door gebruiker zelf geïnitieerd verlies van data.
</t>
  </si>
  <si>
    <t xml:space="preserve">Bij een restore moet zowel een item-level (gedeeltelijke) als een complete restore mogelijk zijn.
</t>
  </si>
  <si>
    <t xml:space="preserve">Op verzoek van Opdrachtgever levert Inschrijver (kosteloos) ondersteuning aan Opdrachtgever bij de aansluiting van de aangeboden oplossing op de backup infrastructuur van de Opdrachtgever, zodat toekomstige herstalacties succesvol kunnen worden uitgevoerd.
</t>
  </si>
  <si>
    <t xml:space="preserve">Voor de backup / restore systematiek gelden de volgende normen:
- De RPO is gesteld op maximaal 24 uur. 
- De Retentietijd is minimaal 30 dagen.
- De RTO is gesteld op maximaal 8 uur in geval van beperkte incidenten.
- De hersteltijd van de oplossing na een omvangrijke calamiteit is maximaal  48 uur.
</t>
  </si>
  <si>
    <t>Gibit 2023, artikel 29.4</t>
  </si>
  <si>
    <t xml:space="preserve">Indien de back-up faalt en na 2 pogingen nog steeds niet tot een succesvolle back-up leidt, dient dit onverwijld als beveiligingsincident gemeld te worden bij de Opdrachtgever.
</t>
  </si>
  <si>
    <t xml:space="preserve">Gegevens en data in rust (inclusief de backup) worden encrypted opgeslagen, ook in back-ups.
</t>
  </si>
  <si>
    <t xml:space="preserve">Inschrijver dient aantoonbaar een backup mechanisme ingericht te hebben. Inschrijver beschrijft welke maatregelen genomen zijn om beschikbaarheid en veiligheid van back-ups bij calamiteiten zeker te stellen.
</t>
  </si>
  <si>
    <t>4. Beheer - functioneel</t>
  </si>
  <si>
    <t xml:space="preserve">Voor het uitvoeren van het functioneel beheer van de aangeboden oplossing - is geen programmeerkennis nodig. De functioneel beheerder kan zelfstandig:
- autorisaties op basis van rollen inrichten;
- stamtabellen inrichten en beheren;
- de logging en audittrail (rapportages) instellen en inzien;
- workflows inrichten;
- document templates toevoegen.
</t>
  </si>
  <si>
    <t xml:space="preserve">Dagelijkse functioneel beheertaken kunnen worden uitgevoerd, zonder dat dit invloed heeft op de beschikbaarheid van de aangeboden oplossing voor de overige gebruikers en op andere ICT-Applicaties. Gebruikers kunnen ingelogd blijven en volledig gebruik blijven maken van de aangeboden oplossing tijdens dagelijkse functioneel beheertaken.
</t>
  </si>
  <si>
    <t>Gibit 2023 art. 10.12 en 10.14</t>
  </si>
  <si>
    <t xml:space="preserve">Het functionele beheer wordt door Opdrachtgever uitgevoerd, waarbij Opdrachtgever de  vrijheid heeft het systeem functioneel naar eigen wens in te richten binnen de mogelijkheden die het systeem biedt en door de Inschrijver wordt ondersteund.
</t>
  </si>
  <si>
    <t xml:space="preserve">De Opdrachtgever beheert de centrale DHCP- en DNS diensten. 
Het gebruik van deze diensten door de aangeboden oplossing(en) is verplicht.
</t>
  </si>
  <si>
    <t>4. Beheer - technisch</t>
  </si>
  <si>
    <t xml:space="preserve">Het technisch beheer wordt door de Inschrijver uitgevoerd.
</t>
  </si>
  <si>
    <t xml:space="preserve">Software dient op hoofdversie N of N-1 aangeboden te worden (N betreft de nieuwste hoofdversie).  Software met hoofdversie N-1 die binnen een jaar degradeert naar versie N-2 moeten binnen 6 maanden geupgraded worden.
</t>
  </si>
  <si>
    <t>5. Exitplan</t>
  </si>
  <si>
    <t xml:space="preserve">Ten behoeve van beëindiging van de overeenkomst zal de Inschrijver voorafgaand aan die beëindiging een exitplan opleveren waarin o.a. de volgende onderwerpen opgenomen zullen zijn:
a. Op welke manier de Inschrijver zorgdraagt voor de overdracht van de gegevens uit de aangeboden oplossing in geval van outsourcing van taken of van de overstap van de Opdrachtgever naar een nieuwe Inschrijver aan het einde van de looptijd van het contract;
b. Op welke manier de Inschrijver, in overeenkomst met de GIBIT,  zorgdraagt voor de overdracht van de gegevens uit de aangeboden oplossing in geval van faillissement of overname van de Inschrijver;
c. De aanpak, gebruikte formats (digitale uitwisselformaten) voor hetgeen beschreven bij a. en b.
</t>
  </si>
  <si>
    <t>Gibit 2-23. art. 26 en verder</t>
  </si>
  <si>
    <t xml:space="preserve">Onderaannemers van de Inschrijver moeten kunnen verklaren dat zij, bij een eventueel faillissement van de Inschrijver of vanwege een andere situatie waarin de Inschrijver zijn SaaS-dienst niet kan continueren, bereid zijn om tegen tussen Inschrijver en onderaannemer overeengekomen vergoeding de dienst te blijven leveren voor de duur van 6 tot 12 maanden.
</t>
  </si>
  <si>
    <t xml:space="preserve">Eventuele kosten voor het uitvoeren van de werkzaamheden voortvloeiende uit  het opstellen of uitvoeren van het Exit-plan worden in de Inschrijving meegenomen. Er worden achteraf geen extra kosten voor Exit-werkzaamheden door Inschrijver in rekening gebracht.
</t>
  </si>
  <si>
    <t xml:space="preserve">De Inschrijver dient mee te werken aan de migratie van data naar een nieuw systeem op eerste verzoek van Opdrachtgever gedurende de SaaS-dienstverlening én uit eigen beweging bij het einde van de SaaS-dienstverlening. Hierbij garandeert Inschrijver de volledigheid van de data. Na migratie en of levering van de data, dient de Inschrijver op het eerste verzoek van Opdrachtgever de data aantoonbaar  te verwijderen van haar systemen en te vernietigen. Dit geldt uitdrukkelijk ook voor data bestaande uit persoonsgegevens en data in de backup.
</t>
  </si>
  <si>
    <t xml:space="preserve">De Inschrijver draagt aan het einde van de looptijd van het contract alle data (inclusief metadata) uit de aangeboden oplossing in een origineel en duurzaam DIGITAAL bestandsformaat, kosteloos over aan de Opdrachtgever. Na bevestiging van overdracht wordt alle data van de systemen van de Inschrijver vernietigd. De Inschrijver levert een verklaring van vernietiging; 
de Opdrachtgever wil alle in de aangeboden oplossing opgenomen gegevens in goede (uitwisselbare) vorm op een eenduidige manier overgedragen krijgen wanneer nodig is (outsourcing van taken of overstappen naar een andere Applicatie na afloop van het contract).
Inschrijver zal meewerken aan het volledig overdragen van onderhoud, beheer en ondersteuning aan de Opdrachtgever en/of een opvolgend dienstverlener.
</t>
  </si>
  <si>
    <t>5. IaaS</t>
  </si>
  <si>
    <t xml:space="preserve">Onder leiding van Team Server &amp; Storage en Netwerk medewerkers wordt fysiek toegang verleend tot ICT technische ruimten aan personen die werkzaamheden moeten uitvoeren aan servers/systemen/netwerk. Een verzoek dient aangevraagd te worden bij de De Connectie Frontoffice (registratie in Topdesk). 
</t>
  </si>
  <si>
    <t xml:space="preserve">Netwerk interfaces van centraal beheerde ICT systemen ondersteunen tenminste 1000BaseT op basis van auto negotiate.
</t>
  </si>
  <si>
    <t xml:space="preserve">Het is niet toegestaan om de aangesloten PC’s/Werkstations/ThinClient zo in te richten dat deze netwerkfuncties vervullen, inclusief maar niet beperkt tot de functionaliteit van routers, gateways, hubs, switches, inbelservers en VPN concentrators/gateways.
</t>
  </si>
  <si>
    <t xml:space="preserve">Hardware ondersteunt authenticatie op basis van IEEE802.1X.
</t>
  </si>
  <si>
    <t xml:space="preserve">Hardware met WiFi ondersteunt minimaal WPA-2.
</t>
  </si>
  <si>
    <t xml:space="preserve">Hardware met WiFi ondersteunt minimaal WiFi IEEE 802.11n /ac.
</t>
  </si>
  <si>
    <t xml:space="preserve">Hardware die opgesteld wordt in ICT technische ruimtes dient in een 19 inch server rack geplaatst te kunnen worden.
</t>
  </si>
  <si>
    <t xml:space="preserve">Hardware biedt IPv4 en IPv6 ondersteuning (IPv6 voor externe communicatie).
</t>
  </si>
  <si>
    <t xml:space="preserve">Elk systeem in een ICT technische ruimte wordt met minstens 2 netwerk connecties op het netwerk aangesloten.
</t>
  </si>
  <si>
    <t xml:space="preserve">Elk systeem in een ICT technische ruimte dient te zijn voorzien van een remote Access kaart, deze netwerken zullen ontsloten worden middels 1 GB Ethernet, RJ45.
</t>
  </si>
  <si>
    <t xml:space="preserve">De interface van PC/Werkstation/ThinClient,netwerkprinter/MFP dient te voldoen aan IEEE 802.3, 100Base-TX/1000Base-TX, IEEE 802.1X en auto-negotiation.
</t>
  </si>
  <si>
    <t xml:space="preserve">Alle aansluitingen van aangeboden hardware t.b.v. plaatsing in ICT technische ruimtes zijn redundant uitgevoerd.
</t>
  </si>
  <si>
    <t xml:space="preserve">Alle aangesloten systemen maken uitsluitend gebruik van IPv4 om toegang te krijgen tot de logische netwerk infrastructuur.
</t>
  </si>
  <si>
    <t xml:space="preserve">Printers, scanners en andere apparatuur voor gedeeld gebruik worden direct op het netwerk aangesloten en niet op een PC/Werkstation/ThinClient. 
Binnen de locaties van De Connectie en aangesloten deelnemers is dat uitsluitend de toegestane ICT infrastructuur en is aansluiting op elk ander netwerk verboden. Als ‘ander netwerk’ gelden onder andere: modemaansluitingen, telefonie en elke vorm van draadloze en/of mobiele datacommunicatie.
</t>
  </si>
  <si>
    <t>6. PaaS</t>
  </si>
  <si>
    <t xml:space="preserve">De Connectie gebruikt voor het aanbieden van database diensten:
- primair:  Microsoft SQL server (SQL)
- secundair:  Oracle RDBMS
De aangeboden oplossing dient van een van deze database diensten gebruik te maken.
</t>
  </si>
  <si>
    <t xml:space="preserve">Licensing op basis van hardware dongels wordt niet toegestaan.
</t>
  </si>
  <si>
    <t>Licenties wordt bij voorkeur op basis van Enterprise of Concurrent user (CCU) model uitgegeven. 
Per user, machine licentie code of netwerk licensing is uitsluitend in overleg met opdrachtgever toegestaan. (Stel hierover een vraag in de Nota van Inlichtingen).</t>
  </si>
  <si>
    <t>7. Implementatie</t>
  </si>
  <si>
    <r>
      <t xml:space="preserve">Opdrachtgever wenst een open dialoog te kunnen voeren binnen het aan te gane partnerschap over het functioneren van het projectteam, ingezet bij/voor Opdrachtgever. Als er aandachtspunten / zorgen zijn omtrent het functioneren van projectleden, maakt Opdrachtgever dat kenbaar. De verwachting is dat Inschrijver hierover bereidheid toont actief mee te willen denken over wat een optimale bemensing is de project-activiteiten tot het best mogelijke resultaat te laten leiden.
</t>
    </r>
    <r>
      <rPr>
        <b/>
        <sz val="10"/>
        <color rgb="FFFF0000"/>
        <rFont val="Calibri"/>
        <family val="2"/>
      </rPr>
      <t>** 
ZET KOLOM C "Eis nodig? Overruled" OP "Nee"  INDIEN EEN AANBESTEDINGSLEIDRAAD WORDT MEEGESTUURD
**</t>
    </r>
    <r>
      <rPr>
        <sz val="10"/>
        <color theme="1"/>
        <rFont val="Calibri"/>
        <family val="2"/>
      </rPr>
      <t xml:space="preserve">
</t>
    </r>
  </si>
  <si>
    <t xml:space="preserve">In overleg met Opdrachtgever verzorgt Inschrijver tijdig de benodigde opleidingen, inclusief het benodigde cursusmateriaal en naslagwerk, zoals is uitgevraagd in het PvE.
</t>
  </si>
  <si>
    <t xml:space="preserve">De Inschrijver heeft noodscenario's beschikbaar, mocht om wat voor reden dan ook de door opdrachtgever aangegeven uiterste datum voor oplevering niet realiseerbaar zijn.
</t>
  </si>
  <si>
    <t xml:space="preserve">Als onderdeel van de oplevering van de aangeboden oplossing dient een kwetsbaarhedenscan uitgevoerd te worden en als rapport opgeleverd te worden aan Opdrachtgever.
De kosten en uitvoering van een kwetsbaarhedenscan mogen meegenomen worden in de Inschrijving. Het achteraf indien van een factuur is niet toegestaan.
Inschrijver mag ook een gelijkwaardig en recent (niet ouder dan 6 maanden) rapport indienen.
</t>
  </si>
  <si>
    <t>7. Implementatie - conversie</t>
  </si>
  <si>
    <t xml:space="preserve">Inschrijver is - in geval van vervanging van een bestaand systeem door de aangeboden oplossing - verplicht een conversieplan voor de conversie van data in het bestaande systeem naar de aangeboden oplossing op te stellen, testen en uit te voeren. Daartoe behoort ook de levering van eventueel benodigde tijdelijke middelen. Inschrijver dient tevens aan te geven welke activiteiten door de opdrachtgever uitgevoerd dienen te worden om de conversie mogelijk te maken. 
</t>
  </si>
  <si>
    <t xml:space="preserve">Bij  datamigratie dan wel transitie van (gevoelige) persoonsgevens vanuit huidige diensten en klantlocatie naar Inschrijver/SaaS dienst kan Opdrachtgever besluiten dat alle conversie en migratie activiteiten plaatsvinden vanaf locatie Opdrachtgever. Data wordt niet zonder meer overgedragen aan Inschrijver. Regie en Verantwoording voor deze verwerking blijft bij Opdrachtgever.
</t>
  </si>
  <si>
    <t>8. Continuiteit, Veiligheid, Beschikbaarheid</t>
  </si>
  <si>
    <r>
      <t xml:space="preserve">Inschrijver houdt in zijn aangeboden oplossing rekening met de volgende  vereisten:
- Het basis beveiligingsniveau (BBN) is vastgesteld op </t>
    </r>
    <r>
      <rPr>
        <sz val="10"/>
        <color theme="5"/>
        <rFont val="Calibri"/>
        <family val="2"/>
      </rPr>
      <t>&lt;AAN TE GEVEN DOOR opdrachtgever&gt;</t>
    </r>
    <r>
      <rPr>
        <sz val="10"/>
        <color theme="1"/>
        <rFont val="Calibri"/>
        <family val="2"/>
      </rPr>
      <t xml:space="preserve">
- BIV classificatie is vastgesteld op </t>
    </r>
    <r>
      <rPr>
        <sz val="10"/>
        <color theme="5"/>
        <rFont val="Calibri"/>
        <family val="2"/>
      </rPr>
      <t>&lt;AAN TE GEVEN DOOR opdrachtgever&gt;</t>
    </r>
    <r>
      <rPr>
        <sz val="10"/>
        <color theme="1"/>
        <rFont val="Calibri"/>
        <family val="2"/>
      </rPr>
      <t xml:space="preserve">
- De Informatieclassificatie is gesteld op </t>
    </r>
    <r>
      <rPr>
        <sz val="10"/>
        <color theme="5"/>
        <rFont val="Calibri"/>
        <family val="2"/>
      </rPr>
      <t>&lt;AAN TE GEVEN DOOR opdrachtgever&gt;</t>
    </r>
    <r>
      <rPr>
        <sz val="10"/>
        <color theme="1"/>
        <rFont val="Calibri"/>
        <family val="2"/>
      </rPr>
      <t xml:space="preserve">
- De NCSE classificatie is vastgesteld op </t>
    </r>
    <r>
      <rPr>
        <sz val="10"/>
        <color theme="5"/>
        <rFont val="Calibri"/>
        <family val="2"/>
      </rPr>
      <t>&lt;AAN TE GEVEN DOOR opdrachtgever&gt;</t>
    </r>
    <r>
      <rPr>
        <sz val="10"/>
        <color theme="1"/>
        <rFont val="Calibri"/>
        <family val="2"/>
      </rPr>
      <t xml:space="preserve">
LET OP: indien een aspect niet van toepassing is: verwijder deze tekst dan uit deze cel. (Verwijder deze tekst ook).
</t>
    </r>
  </si>
  <si>
    <r>
      <t xml:space="preserve">Inschrijver dient te beschikken over een continuïteitsplan. Dit plan dient aan Opdrachtgever te worden verstrekt. Het continuïteitsplan dient helder uit te leggen op welke manier de continuïteit is gewaarborgd en dient richtlijnen, rollen en verantwoordelijkheden, procedures, communicatieprocessen en testbenaderingen te beschrijven voor de situaties waarin zich een calamiteit voordoet die de continuïteit van de dienstverlening bedreigt.
</t>
    </r>
    <r>
      <rPr>
        <b/>
        <sz val="10"/>
        <color rgb="FFFF0000"/>
        <rFont val="Calibri"/>
        <family val="2"/>
      </rPr>
      <t>** 
ZET KOLOM C "Eis nodig? Overruled" OP "Nee" INDIEN EEN NIET-KRITISCH SYSTEEM WORDT UITGEVRAAGD
**</t>
    </r>
    <r>
      <rPr>
        <sz val="10"/>
        <color theme="1"/>
        <rFont val="Calibri"/>
        <family val="2"/>
      </rPr>
      <t xml:space="preserve">
</t>
    </r>
  </si>
  <si>
    <t>Gibit 2023 art. 10.3.i</t>
  </si>
  <si>
    <t xml:space="preserve">De Inschrijver houdt aantoonbaar alle data integer, betrouwbaar en beschikbaar. De daartoe genomen maatregelen dienen zowel de omgeving waar data zal worden verwerkt en opgeslagen, als de personen met toegang tot de data, elektronische verzending van data en het vervoer van data op draagbare media, af te dekken.
</t>
  </si>
  <si>
    <t xml:space="preserve">De Inschrijver en dienst mag geen informatie en persoonsgegevens vergaren zonder doelbinding vanuit Opdrachtgever. De toegestane, vergaarde gegevens moeten uitsluitend voor het gestelde doel gebruikt worden.
</t>
  </si>
  <si>
    <t>Wijzigingen door Inschrijver, die betrekking hebben op door Opdrachtgever gebruikte systemen of (cloud)diensten dienen tijdig aangegeven te worden, zodat deze in het ITSM systeem van de Connectie geregistreerd kunnen worden via Functioneel Beheer van Opdrachtgever.
Tijdigheid is afhankelijk van de aard en impact van de wijzigingen.
- (Zeer) grote wijzigingen, zoals wijziging van een gegevensmodel, vervanging van interfaces, ingrijpende aanpassing van user interfaces, etc. dienen tenminste 9 maanden van te voren gemeld te worden, zodat in de keten afhankelijke systemen en processen tijdig voobereid kunnen worden op de wijziging.
- Overige wijzigingen dienen tenminste 3 maanden van te voren gemeld te worden.</t>
  </si>
  <si>
    <t xml:space="preserve">Patching dient door de Inschrijver binnen de door de Informatie BeveiligingsDienst (IBD) en het Nationaal Cyber Security Centrum (NCSC) gestelde termijn uitgevoerd te worden.
</t>
  </si>
  <si>
    <t>Gibit 2023 art. 10.12.iii</t>
  </si>
  <si>
    <t xml:space="preserve">Inschrijver maakt bij certificaten t.b.v. encryptie gebruik van SHA-2 (Secure Hash Algorithm 2). Inschrijver zorgt dat deze certificaten tijdig vernieuwd worden.
</t>
  </si>
  <si>
    <t xml:space="preserve">Inkomende verbindingen worden getermineerd in de DMZ. Alle interne verbindingen zijn secure (middels marktconforme encryptie) opgezet na de offloading in de DMZ.
</t>
  </si>
  <si>
    <t xml:space="preserve">In de situaties waar Inschrijver  verantwoordelijk is voor encryptie en sleutelbeheer zijn formele procedures opgesteld t.a.v. dit beheer en het beperken van risico’s. Indien dit getoetst wordt zal dit tegen de aanbevelingen zijn van het NCSC in het document “Veilig beheer van digitale certificaten”.
</t>
  </si>
  <si>
    <t>Bij toepassing van SSL certificaten behalen deze minimaal een score A op ssllabs.com/ssltest.</t>
  </si>
  <si>
    <t xml:space="preserve">Er is scheiding tussen normale accounts en privileged accounts. Ten behoeve van de uitvoering van beheeractiviteiten op applicaties en/of servers dient ingelogd te worden met een priviliged (beheer) accounts. Daarbij geldt dat gedeelde (normale of priviliged) accounts niet toegestaan zijn.
</t>
  </si>
  <si>
    <t xml:space="preserve">De security headers behalen een A of hoger score op https://securityheaders.com/
</t>
  </si>
  <si>
    <t xml:space="preserve">De Inschrijver zal indien hij (pogingen tot) ongeautoriseerde toegang tot de systeemomgeving signaleert, alle noodzakelijke maatregelen nemen teneinde de eventuele schade tot een minimum te beperken en herhaling te voorkomen. De (poging tot) ongeautoriseerde toegang alsmede alle getroffen maatregelen zullen aan de opdrachtgever worden gerapporteerd.
</t>
  </si>
  <si>
    <t xml:space="preserve">De Inschrijver dient passende maatregelen te treffen die zorgdragen dat de betrouwbaarheid van de GemICT infrastructuur niet in het geding komt, o.a. door het de-activeren van niet-gebruikte functionaliteiten zoals poorten (hardening) en maatregelen voor logische toegangsbeveiliging.
</t>
  </si>
  <si>
    <t>De Inschrijver laat periodiek (minimaal jaarlijks en na grote wijzigingen) onafhankelijk pentesten uitvoeren omv. vast te stellen of software veilig is en bekende applicatie risico's niet aanwezig zijn. Risico's die getoetst worden volgen hierbij uit de OWASP top 10 voor web applicaties en API  koppelingen. Rapportages met bevindingen en de opvolging worden gedeeld met de CISO functie van de Opdrachtgever. Let op: een Pentest is geen geautomatiseerde kwetsbaarheden scan in deze context.
Inschrijver zal ook periodiek kwetsbaarheden scan's uitvoeren, vanuit haar zelf of vanuit partners. Denk hierbij aan periodieke Nessus scan's (of vergelijkbaar) en controles van de richtlijnen forumstandaardisatie (internet.nl).
Opdrachtgever behoudt zich wel het recht voor om zelf testen / scans te laten uitvoeren, in overleg met Inschrijver en op kosten van Opdrachtgever. In dat geval is een vrijwaringsovereenkomst van toepassing.</t>
  </si>
  <si>
    <t>Gibit 2023 art. 10.15 en 10.16 en artikel 25.</t>
  </si>
  <si>
    <t>De Inschrijver hanteert t.a.v. alle beveiligingsafwijkingen een classificatie model met gehanteerde oplostijden, passend op het risico. Dit model wordt ter beschikking gesteld. Indien Opdrachtgever van mening is dat dit niet passend is, zal het door Opdrachtgever gehanteerde model leidend zijn. Dit classificatie model verschilt wezenlijk van dienstverleningsincidenten, in de zin dat mogelijke incidenten en mogelijke risico’s een classificatie hoog kunnen krijgen.</t>
  </si>
  <si>
    <t xml:space="preserve">De opdrachtgever streeft ernaar dat web-oplossingen (websites, webapplicaties) met testen op Internet.nl een score halen van 100%.
Bij aanvang van de dienst is de score tenminste 90% met in achtname van de volgende eisen:
- Bereikbaarheid via modern adres (voldoende)
- Ondertekende domeinnamen (voldoende)
- Beveiligde verbinding (beperkte afwijkingen mogelijk)
- Beveiligingsopties (beperkte afwijkingen mogelijk)
- Routeaankondiging (voldoende)
Voorts dient bij een score lager dan 100% een verbeterplan te worden voorgelegd om binnen 1 jaar 100% te bereiken en te handhaven.
</t>
  </si>
  <si>
    <t xml:space="preserve">De data laag mag niet gedeeld worden met derden, er moet logische scheiding zijn toegepast.
</t>
  </si>
  <si>
    <t xml:space="preserve">De aangeboden oplossing kan beveiligd worden middels AzureAD Conditional Access, vanuit de tenant van de opdrachtgever.
</t>
  </si>
  <si>
    <t xml:space="preserve">De aangeboden oplossing is NIET gebaseerd op een terminaloplossing (zoals b.v. RDP, Citrix, e.d.).
</t>
  </si>
  <si>
    <t>(Eventuele) security incidenten en (mogelijke) datalekken worden per ommegaande en uiterlijk binnen 24 uur aan Opdrachtgever gerapporteerd, conform gemaakte afspraken dan wel de Verwerkersovereenkomst. 
Het meldingsproces is hierbij gekoppeld aan risico inschatting en classificatie.
De Inschrijver houdt voorts een overzicht bij van alle inbreuken. Dit overzicht bevat in elk geval de feiten en de (persoons)gegevens die het betreft.</t>
  </si>
  <si>
    <r>
      <t xml:space="preserve">Websites die geleverd en beheerd worden door Inschrijver voor Opdrachtgever moeten voorzien zijn van contactgegevens in geval van een beveiligingsissue.
Om een uniforme aanpak te hanteren waarbij alle externe meldingen via een centrale loketfunctie (ICT-Security) verlopen, dient het bestand  </t>
    </r>
    <r>
      <rPr>
        <b/>
        <sz val="10"/>
        <color theme="1"/>
        <rFont val="Calibri"/>
        <family val="2"/>
      </rPr>
      <t>https://</t>
    </r>
    <r>
      <rPr>
        <b/>
        <i/>
        <sz val="10"/>
        <color theme="1"/>
        <rFont val="Calibri"/>
        <family val="2"/>
      </rPr>
      <t>www.WEBSITE.nl</t>
    </r>
    <r>
      <rPr>
        <b/>
        <sz val="10"/>
        <color theme="1"/>
        <rFont val="Calibri"/>
        <family val="2"/>
      </rPr>
      <t>/.well-known/security.txt</t>
    </r>
    <r>
      <rPr>
        <sz val="10"/>
        <color theme="1"/>
        <rFont val="Calibri"/>
        <family val="2"/>
      </rPr>
      <t xml:space="preserve"> op de website voor Opdrachtgever voorzien te zijn van een "HTTP 302 Redirect", welke moet verwijzen naar: </t>
    </r>
    <r>
      <rPr>
        <b/>
        <sz val="10"/>
        <color theme="1"/>
        <rFont val="Calibri"/>
        <family val="2"/>
      </rPr>
      <t>https://www.connectie.nl/.well-known/security.txt.</t>
    </r>
    <r>
      <rPr>
        <sz val="10"/>
        <color theme="1"/>
        <rFont val="Calibri"/>
        <family val="2"/>
      </rPr>
      <t xml:space="preserve">
Dit helpt ons om zowel consistentie als overzicht binnen ons securitybeleid te waarborgen.
Zie ook https://www.digitaleoverheid.nl/nieuws/standaard-security-txt-nu-verplicht-voor-overheid/</t>
    </r>
  </si>
  <si>
    <t>Na een Prio 1 incident werkt Inschrijver- na verzoek van Opdrachtgever - actief en kosteloos mee met het opstellen van een Root Cause Analysis (RCA). Het rapport wordt binnen 30 werkdagen - met geheimhouding - beschikbaar gesteld aan Opdrachtgever.</t>
  </si>
  <si>
    <t>9. Inschrijver - Certificering en Compliance</t>
  </si>
  <si>
    <t xml:space="preserve">Inschrijver zal gedurende de looptijd van de overeenkomst beschikken over een ISO27001 of gelijkwaardige certificering. 
De Verklaring van Toepasselijkheid (VVT) mag hierbij geen relevante uitsluitingen kennen en de scope moet de af te nemen dienstverlening in de breedte afdekken. 
Bij inzet derden door Inschrijver geldt een doorzetverplichting op de maatregelen waarop Inschrijver op toeziet. Zowel kopie van het certificaat als de VVT dienen aan Opdrachtgever geleverd te worden.
</t>
  </si>
  <si>
    <t xml:space="preserve">Opdrachtgever krijgt op verzoek inzage in audit bevindingen en opvolging hierop t.a.v. van alle onafhankelijke externe toetsingen en beschikbare assurance rapportages en security assessments relevant voor de dienstverlening. Desgewenst op basis van een NDA. Inzage ligt bij de CISO onder vertrouwelijkheid en behelst (niet uitputtend) DIGID, ISO9001, ISO27001, ISO27017, ISO27018, ISAE3402, Pentest resultaten etc.
</t>
  </si>
  <si>
    <t xml:space="preserve">Gedurende de looptijd van de overeenkomst beschikt Inschrijver over een ISAE 3402 Type 2 verklaring en levert deze jaarlijks aan Opdrachtgever.
Middels de aangeleverde ISAE 3402 Type 2 verklaring worden de informatie- en organisatierisico's van Opdrachtgever door Inschrijver adequaat afgedekt.
Aangezien de ISAE3402 vormvrij is, verwacht Opdrachtgever dat de volgende onderwerpen en risico's in het controle raamwerk zijn afgedekt:
- Back-up en Restore | resultaten van een jaarlijks uit te voeren hersteltest
- Business Continuïteitsmanagement
- Risicomanagement
- Changemanagement
- Toegangsbeveiliging en autorisaties
- Logging en Monitoring
- Incidentmanagement en response
- Beheer kwetsbaarheden
- Fysieke beveiliging
Het niet voldoen op onderdelen of elementen is geen optie.
Indien Opdrachtgever hiaten in de verklaring ziet, gaat Inschrijver akkoord met een terugkoppelingsgesprek waarin afspraken gemaakt worden om bij de volgende iteratie van de ISAE verklaring tot een hoger niveau te komen.
Verbeteringen en opvolging worden op verzoek gedeeld met opdrachtgever als onderdeel van de service rapportage (SLA).
Indien Opdrachtgever een ongekend hoog aantal Risico's in de verklaring ziet, kan dit alsnog tot uitsluitsel van deelname leiden.
</t>
  </si>
  <si>
    <t>Indien er sprake is van verwerking van persoonsgegevens in de cloud zal de Inschrijver voldoen aan de ISO27018 of vergelijkbaar. De beheersmaatregelen en management systematiek wordt onafhankelijk extern getoetst in opdracht van  de Inschrijver. Het rapport krijgt Opdrachtgever ter inzage.</t>
  </si>
  <si>
    <t xml:space="preserve">Indien er sprake is van verwerking van bijzondere persoonsgegevens zal de  Inschrijver voldoen aan de ISO27701 of vergelijkbaar. De beheersmaatregelen en management systematiek wordt onafhankelijk extern getoetst door de Inschrijver.
</t>
  </si>
  <si>
    <t xml:space="preserve">Indien de dienst of informatievoorziening beschikt over een DIGID koppeling, zal de Inschrijver borgen dat de relevante toegewezen beheersmaatregelen adequaat zijn geïmplementeerd. De Inschrijver dient:
- Maatregelen zoals Logius deze specificeert bij aanvang dienstverlening geïmplementeerd te hebben;
- Te borgen dat uitbestede beheersmaatregelen in opzet-bestaan-werking bij toeInschrijvers van Inschrijver zijn geïmplementeerd en tevens periodiek onafhankelijk extern worden getoetst (TPM verklaring);
- Bij wijzigingen in beheersmaatregelen vanuit het Logius normenkader onverwijld in overleg te treden met Inschrijver t.a.v. tijdige en adequate implementatie;
- Een intern proces te hebben welk toeziet op juiste opzet-bestaan-werking, en adequaat stuurt op afwijken (en onverwijld oplost);
- Periodiek, conform gestelde eisen een TPM verklaring aanlevert waarbij onafhankelijk is vastgesteld dat opstaan-bestaan-werking voldoet.
</t>
  </si>
  <si>
    <t>De Inschrijver stelt overeenkomstig het “doorzetprincipe” vigerende wet- en regelgeving, beheer-, servicelevel - en beveiligingsafspraken en -maatregelen contractueel door naar ingezette derden.e De inschrijver ziet hier actief op toe.</t>
  </si>
  <si>
    <t>De Opdrachtgever heeft het recht om dienstverlening en maatregelen (o.a. eventuele verwerkingsovereenkomsten) en best practices onafhankelijk te (laten) toetsen door een aantoonbaar gekwalificeerde IB/IT auditor en/of pentester. Dit audit recht is onbeperkt. De kosten voor inzet auditor en Inschrijver zijn voor de Opdrachtgever. Inzet uren van Inschrijver voor herstel afwijkingen zijn voor kosten van Inschrijver. Bevindingen en afwijkingen worden  binnen gezamenlijk overeen te komen termijn hersteld en voortgang gerapporteerd.</t>
  </si>
  <si>
    <t xml:space="preserve">De installatie en gebruik van software mag alleen plaatsvinden als de noodzakelijke licentieovereenkomst contractueel is geborgd. Van de Inschrijver wordt in deze zorgplicht verwacht om te voorkomen dat een non-compliant situatie kan ontstaan.
</t>
  </si>
  <si>
    <t xml:space="preserve">De informatievoorziening c.q. (web)applicatie dient te voldoen aan de beveiligingsrichtlijnen, zoals opgenomen in de ICT Beveiligingsrichtlijnen voor webapplicaties van 31 augustus 2015 van het Nationaal Cyber Security Centrum met classificatie HOOG.
</t>
  </si>
  <si>
    <t>9. Inschrijver - Dienstverlening (SLA/DAP)</t>
  </si>
  <si>
    <r>
      <t>Inschrijver gaat akkoord met de escalatiematrix (zie tabblad</t>
    </r>
    <r>
      <rPr>
        <sz val="10"/>
        <color theme="7"/>
        <rFont val="Calibri"/>
        <family val="2"/>
      </rPr>
      <t xml:space="preserve"> ESCALATIEMATRIX</t>
    </r>
    <r>
      <rPr>
        <sz val="10"/>
        <color theme="1"/>
        <rFont val="Calibri"/>
        <family val="2"/>
      </rPr>
      <t xml:space="preserve">).
</t>
    </r>
  </si>
  <si>
    <r>
      <t xml:space="preserve">Na gunning werkt Inschrijver mee aan het invullen van een verantwoordelijkheden matrix (zie tabblad </t>
    </r>
    <r>
      <rPr>
        <sz val="10"/>
        <color theme="7"/>
        <rFont val="Calibri"/>
        <family val="2"/>
      </rPr>
      <t>VERANTWOORDELIJKHEDEN</t>
    </r>
    <r>
      <rPr>
        <sz val="10"/>
        <color theme="1"/>
        <rFont val="Calibri"/>
        <family val="2"/>
      </rPr>
      <t xml:space="preserve">).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</si>
  <si>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r>
      <t xml:space="preserve">Bij het bepalen van een prioriteit bij een incident, kan Inschrijver minimaal voldoen aan de definities die bepaald zijn door Opdrachtgever (zie tabblad </t>
    </r>
    <r>
      <rPr>
        <sz val="10"/>
        <color theme="7"/>
        <rFont val="Calibri"/>
        <family val="2"/>
      </rPr>
      <t>PRIO BEPALING</t>
    </r>
    <r>
      <rPr>
        <sz val="10"/>
        <color theme="1"/>
        <rFont val="Calibri"/>
        <family val="2"/>
      </rPr>
      <t xml:space="preserve">).
Optioneel deze voorwaarde vervangen door een andere prio-definitie.
</t>
    </r>
  </si>
  <si>
    <t>Inschrijver zal Opdrachtgever onverwijld schriftelijk op de hoogte stellen indien haar financiële positie zodanig verslechtert dat de bedrijfscontinuïteit of de continuïteit van de aangeboden oplossing in gevaar dreigt te komen of komt. 
Partijen zullen in dat geval zo spoedig mogelijk te goeder trouw de consequenties en de mogelijke oplossingen bespreken om de continuïteit van de aangeboden oplossing te waarborgen.</t>
  </si>
  <si>
    <t>GIBIT art. 36.1</t>
  </si>
  <si>
    <t>Wel/Geen Boeteclausule/Contractontbinding.</t>
  </si>
  <si>
    <t>Gibit 2023 art. 24</t>
  </si>
  <si>
    <t xml:space="preserve">Voor ondersteuningsdoeleinden, niet-zijnde reguliere support-afspraken, kan Opdrachtgever een verzoek indienen bij Inschrijver. Verzoek kan zowel remote als on site plaatsvinden.
Afrekening van deze ondersteuning vindt plaats op basis van een vooraf ingediende en door Opdrachtgever goedgekeurde offerte en/of afgenomen strippenkaart.
</t>
  </si>
  <si>
    <t xml:space="preserve">Termijnfacturen (deelfacturen) zijn alleen mogelijk onder de volgende voorwaarden:
1. Voor Projecten en (Nadere) Opdrachten groter dan €25.000,-:
* 30% bij Opdracht
* 40% bij Levering van 100% van de te leveren Producten en Programmatuur
* 30% bij Acceptatie
2. Voor Opdrachten onder €25.000,- en voor contracten waarin alleen Producten of Programmatuur geleverd worden:
* 100% bij Acceptatie. Geen deelfacturen/deelleveringen.
3. Onderhoudscontracten worden 100% gefactureerd per (resterend deel van een) contractjaar bij aanvang van het betreffende contractjaar.
</t>
  </si>
  <si>
    <t>Gibit 2023 art 11</t>
  </si>
  <si>
    <r>
      <t xml:space="preserve">Inschrijver stelt opdrachtgever binnen 3 werkdagen na opdrachtbevestiging op de hoogte indien de levering niet binnen 5 werkdagen kan plaatsvinden.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</si>
  <si>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r>
      <t xml:space="preserve">Inschrijver levert uiterlijk 1 november een releasekalender met alle geplande releases tbv Preventief onderhoud voor het komende kalenderjaar. Onvoorzien Preventief (niet kritisch) onderhoud wordt minimaal 14 werkdagen vooraf gecommuniceerd met Opdrachtgever.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</si>
  <si>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r>
      <t xml:space="preserve">Inschrijver levert uiterlijk 1 november een releasekalender met alle geplande releases tbv Innovatief onderhoud voor het komende kalenderjaar.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</si>
  <si>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t xml:space="preserve">Inschrijver levert per kwartaal een overzicht van de uitgevoerde werkzaamheden inclusief de bestede uren per activiteit en de nog resterende waarde van de strippenkaart.
</t>
  </si>
  <si>
    <t>Inschrijver levert op verzoek (binnen 2 weken na verzoek) / maandelijks / kwartaal / … onderstaande rapportages aan Opdrachtgever:
- Beschikbaarheid applicatie tijdens kantoortijden (bij Dienstverlening op Afstand);
- Oplostijden gerapporteerde incidenten per prioriteit;
- Incidenten ontstaan door uitvoeren updates (bij Dienstverlening op Afstand);
- ....</t>
  </si>
  <si>
    <t>Gibit 2023 art 10.15 / 29.5</t>
  </si>
  <si>
    <r>
      <t xml:space="preserve">Inschrijver levert een online portal waarin Opdrachtgever offertes kan opvragen.
</t>
    </r>
    <r>
      <rPr>
        <b/>
        <sz val="10"/>
        <color rgb="FFFF0000"/>
        <rFont val="Calibri"/>
        <family val="2"/>
      </rPr>
      <t>**
ZET KOLOM C "Eis nodig? Overruled" op "NEE" INDIEN GEKOZEN WORDT OM DE SLA VAN DE LEVERANCIER MIDDELS EEN GUNNINGSCRITERIUM UIT TE VRAGEN (zie tabblad GC SLA)
**</t>
    </r>
    <r>
      <rPr>
        <sz val="10"/>
        <color theme="5"/>
        <rFont val="Calibri"/>
        <family val="2"/>
      </rPr>
      <t xml:space="preserve">
</t>
    </r>
  </si>
  <si>
    <r>
      <t xml:space="preserve">Inschrijver levert een online kennisbank waarin Opdrachtgever applicatiedocumentatie en veel gestelde vragen kan terugvinden.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</si>
  <si>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t xml:space="preserve">Inschrijver initieert een overleg op escalatieniveau 4 indien gestelde termijnen of overige afspraken uit overeengekomen verbeterplannen niet gehaald (kunnen) worden of de deelnemers uit het eerdere gesprek op escalatieniveau 3 onderling er niet uit komen.
</t>
  </si>
  <si>
    <t xml:space="preserve">Inschrijver initieert een overleg op escalatieniveau 3 indien in twee (2) achtereenvolgende maanden afgesproken normen m.b.t. de dienstverlening/leveringen niet werden gehaald en levert voorafgaand aan dit gesprek een verbeterplan aan. 
Het overleg inclusief het verbeterplan wordt binnen een kalendermaand na constatering van de tweede maand overschrijding ingepland.
Inschrijver maakt en deelt een verslag van dit overleg.
</t>
  </si>
  <si>
    <t xml:space="preserve">Inschrijver initieert een overleg op escalatieniveau 3 indien - ingeval van Dienstverlening op Afstand - in twee (2) achtereenvolgende maanden de afgesproken norm voor Beschikbaarheid van (een deel van) de applicatie/omgeving niet gehaald werd en levert voorafgaand aan dit gesprek een verbeterplan aan. 
Het overleg inclusief het verbeterplan wordt binnen een kalendermaand na constatering van de tweede maand overschrijding ingepland.
Inschrijver maakt en deelt een verslag van dit overleg.
</t>
  </si>
  <si>
    <t xml:space="preserve">Inschrijver initieert een overleg op escalatieniveau 2 indien in de afgelopen kalendermaand afgesproken normen m.b.t. de dienstverlening/leveringen niet werden gehaald. In het overleg zal Inschrijver en toelichting geven waarom de norm niet gehaald werd. 
Inschrijver maakt en deelt een verslag van dit overleg.
</t>
  </si>
  <si>
    <t xml:space="preserve">Inschrijver initieert een overleg op escalatieniveau 2 indien - ingeval van Dienstverlening op Afstand - in de afgelopen kalendermaand de afgesproken norm voor Beschikbaarheid van (een deel van) de applicatie/omgeving niet gehaald werd. In het overleg zal Inschrijver een toelichting geven waarom de norm niet gehaald werd.
Het overleg wordt binnen een kalendermaand na constatering van de overschrijding ingepland.
Inschrijver maakt en deelt een verslag van dit overleg.
</t>
  </si>
  <si>
    <t xml:space="preserve">Inschrijver informeert Opdrachtgever indien op de lopende strippenkaart minder dan 5 uren / € xx,xx beschikbaar zijn.
</t>
  </si>
  <si>
    <t xml:space="preserve">Inschrijver informeert Opdrachtgever indien de verwachting is dat een ondersteuningsverzoek niet volledig bekostigd kan worden met het restant van de strippenkaart.
</t>
  </si>
  <si>
    <r>
      <rPr>
        <sz val="10"/>
        <color theme="5"/>
        <rFont val="Calibri"/>
        <family val="2"/>
      </rPr>
      <t xml:space="preserve">Inschrijver garandeert dat op 95% van ingediende meldingen (incidenten) tijdig (inhoudelijk relevant) wordt gereageerd, conform onderstaande responsetijden:
* Prioriteit 1 - responsetijd: 1 kantooruur
* Prioriteit 2 - responsetijd: 1 kantooruur
* Prioriteit 3 - responsetijd: 1 werkdagen
* Prioriteit 4 - responsetijd: 5 werkdagen
</t>
    </r>
    <r>
      <rPr>
        <sz val="10"/>
        <color theme="1"/>
        <rFont val="Calibri"/>
        <family val="2"/>
      </rPr>
      <t xml:space="preserve">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</si>
  <si>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t xml:space="preserve">Inschrijver garandeert dat 95% van uitgevoerde werkzaamheden/updates (RFC's) in één (1) keer correct opgeleverd worden.
</t>
  </si>
  <si>
    <r>
      <rPr>
        <sz val="10"/>
        <color theme="5"/>
        <rFont val="Calibri"/>
        <family val="2"/>
      </rPr>
      <t>Inschrijver garandeert dat 95% van ingediende meldingen (incidenten) tijdig worden opgelost, conform onderstaande oplostijden:</t>
    </r>
    <r>
      <rPr>
        <sz val="10"/>
        <color theme="1"/>
        <rFont val="Calibri"/>
        <family val="2"/>
      </rPr>
      <t xml:space="preserve">
</t>
    </r>
    <r>
      <rPr>
        <sz val="10"/>
        <color theme="5"/>
        <rFont val="Calibri"/>
        <family val="2"/>
      </rPr>
      <t xml:space="preserve">* Prioriteit 1 - oplostijd: 4 kantooruren
* Prioriteit 2 - oplostijd: 1 werkdag
* Prioriteit 3 - oplostijd: 5 werkdagen
* Prioriteit 4 - oplostijd: 10 werkdagen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</si>
  <si>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r>
      <rPr>
        <sz val="10"/>
        <color theme="5"/>
        <rFont val="Calibri"/>
        <family val="2"/>
      </rPr>
      <t>Op verzoek / 2x</t>
    </r>
    <r>
      <rPr>
        <sz val="10"/>
        <color theme="1"/>
        <rFont val="Calibri"/>
        <family val="2"/>
      </rPr>
      <t xml:space="preserve"> per jaar vindt er een Tactisch overleg plaats tussen Inschrijver en Opdrachtgever.
Doelstelling: Bespreken samenwerking en geleverde prestatie. Vanuit dit overleg kunnen aanpassingen in de SLA en/of DAP plaatsvinden.
</t>
    </r>
  </si>
  <si>
    <r>
      <rPr>
        <sz val="10"/>
        <color theme="5"/>
        <rFont val="Calibri"/>
        <family val="2"/>
      </rPr>
      <t>Op verzoek / 1x per kwartaal</t>
    </r>
    <r>
      <rPr>
        <sz val="10"/>
        <color theme="1"/>
        <rFont val="Calibri"/>
        <family val="2"/>
      </rPr>
      <t xml:space="preserve"> vindt er een Operationeel overleg plaats tussen Inschrijver en Opdrachtgever.
Doelstelling: Bespreken samenwerking.
</t>
    </r>
  </si>
  <si>
    <r>
      <rPr>
        <sz val="10"/>
        <color theme="5"/>
        <rFont val="Calibri"/>
        <family val="2"/>
      </rPr>
      <t>Op verzoek / 1x per jaar</t>
    </r>
    <r>
      <rPr>
        <sz val="10"/>
        <color theme="1"/>
        <rFont val="Calibri"/>
        <family val="2"/>
      </rPr>
      <t xml:space="preserve"> vindt er een Strategisch overleg plaats tussen Inschrijver en Opdrachtgever.
Doelstelling: Afstemming roadmap Inschrijver en Opdrachtgever. Benen op Tafel sessie. Lange termijn visie bespreken.
</t>
    </r>
  </si>
  <si>
    <t xml:space="preserve">Op het prijzenblad genoemde uurtarieven blijven gelden gedurende de hele looptijd van het contract inclusief optionele verlengingsjaren.
</t>
  </si>
  <si>
    <r>
      <t xml:space="preserve">Op een af te nemen </t>
    </r>
    <r>
      <rPr>
        <sz val="10"/>
        <color theme="5"/>
        <rFont val="Calibri"/>
        <family val="2"/>
      </rPr>
      <t>strippenkaart /offerte voor ondersteuning</t>
    </r>
    <r>
      <rPr>
        <sz val="10"/>
        <color theme="1"/>
        <rFont val="Calibri"/>
        <family val="2"/>
      </rPr>
      <t xml:space="preserve"> zijn dezelfde voorwaarden van toepassing die behoren bij deze aanbesteding, het bovenliggend contract.
</t>
    </r>
  </si>
  <si>
    <r>
      <t xml:space="preserve">Na gunning volgen afspraken wie penvoerder van de SLA en/of DAP wordt. Indien Inschrijver een eigen (concept) SLA en/of DAP heeft, dan dient deze bij inschrijving meegestuurd te worden inclusief gekenmerkt welke onderdelen afwijken van de eisen uit deze aanbesteding. Voorwaarde is dat de eigen SLA minimaal voldoet aan de gestelde eisen. 
Inschrijver werkt mee om binnen drie maanden na de start van de raamovereenkomst een vastgestelde SLA en DAP te hebben.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</si>
  <si>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r>
      <rPr>
        <sz val="10"/>
        <color theme="5"/>
        <rFont val="Calibri"/>
        <family val="2"/>
      </rPr>
      <t>Maximaal 2x per jaar</t>
    </r>
    <r>
      <rPr>
        <sz val="10"/>
        <color theme="1"/>
        <rFont val="Calibri"/>
        <family val="2"/>
      </rPr>
      <t xml:space="preserve"> vindt er (kosteloos) een Technische / Innovatie / Informatie / Adviessessie plaats tussen Inschrijver en Opdrachtgever.
Doelstelling: Toelichting op technische ontwikkeling binnen het product of in de markt.
</t>
    </r>
  </si>
  <si>
    <t xml:space="preserve">Leverancier factureert geen werkzaamheden onder strippenkaarten die onder de andere factuuritems van de ICT Prestatie vallen.
</t>
  </si>
  <si>
    <r>
      <t xml:space="preserve">Ingeval van Dienstverlening op Afstand garandeert Inschrijver een beschikbaarheid van de applicaties/omgeving van minimaal </t>
    </r>
    <r>
      <rPr>
        <sz val="10"/>
        <color theme="5"/>
        <rFont val="Calibri"/>
        <family val="2"/>
      </rPr>
      <t>99,8% tijdens kantoortijden (ma t/m vrij 08.00 - 17.00)</t>
    </r>
    <r>
      <rPr>
        <sz val="10"/>
        <color theme="1"/>
        <rFont val="Calibri"/>
        <family val="2"/>
      </rPr>
      <t xml:space="preserve">.
</t>
    </r>
  </si>
  <si>
    <t xml:space="preserve">Indien functionaliteiten in toekomstige updates komen te vervallen, verwittigd Inschrijver twee (2) maanden voorafgaand aan de update Opdrachtgever van deze wijziging.
</t>
  </si>
  <si>
    <t>Gibit 2023 art. 10.14</t>
  </si>
  <si>
    <t>Indien het Overeengekomen Gebruik in toekomstige updates niet meer geleverd wordt, is het aan Opdrachtgever te besluiten om het contract te beëindigen, waarbij Opdrachtgever aan Inschrijver een hersteltermijn van 2 maanden biedt om het Overeengekomen gebruik te herstellen (zonder verlies van gegevens).</t>
  </si>
  <si>
    <t xml:space="preserve">In geval van Dienstverlening op Afstand staat Inschrijver Opdrachtgever toe om naar eigen inzicht de verstrekte URL te testen of deze voldoet aan de juiste standaarden op https://internet.nl.
</t>
  </si>
  <si>
    <t>In geval van Dienstverlening op Afstand en een score lager dan 91% volgens de site https://internet.nl, zorgt Inschrijver dat binnen 1 maand na constatering de site wordt aangepast zodat deze weer een minimale score van 91% behaalt.</t>
  </si>
  <si>
    <t xml:space="preserve">In geval van Dienstverlenging op Afstand informeert Opdrachtgever Inschrijver indien de verstrekte URL op de site https://internet.nl lager scoort dan 91%, waarna Inschrijver binnen 2 weken een verbeterplan aanlevert om een score van minimaal 91% te behalen.
</t>
  </si>
  <si>
    <t xml:space="preserve">Het verantwoordelijke management van de Inschrijver en de met de uitvoering van de Opdracht belaste personeelsleden, beheersen de Nederlandse taal in woord en geschrift goed (minimaal niveau C1), voor zover relevant voor de uitvoering van de onderhavige werkzaamheden voor deze aanbestedingsprocedure en de eventuele uitvoering van de Overeenkomst.
</t>
  </si>
  <si>
    <t>Gibit 2023 art. 14.2</t>
  </si>
  <si>
    <t xml:space="preserve">Het staat Opdrachtgever vrij om in incidentele gevallen (max 5x per kalenderjaar) aan een melding een hogere of lagere prioriteit toe te kennen dan volgens de prioriteitenbepaling van toepassing zou zijn.
</t>
  </si>
  <si>
    <r>
      <t xml:space="preserve">Een ingediend ondersteuningsverzoek wordt binnen 2 werkdagen in onderling overleg ingepland.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</si>
  <si>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t xml:space="preserve">Een incident op onderstaande objecten / situaties zijn altijd een Prioriteit 1 incident:
- …
- … .
</t>
  </si>
  <si>
    <t xml:space="preserve">Een escalatiegesprek op een hoger niveau kan op elk moment door zowel Opdrachtgever als Inschrijver gestart worden indien een van de partijen ontevreden is over de dienstverlening of samenwerking.
</t>
  </si>
  <si>
    <r>
      <t>Een bestelling voor een</t>
    </r>
    <r>
      <rPr>
        <sz val="10"/>
        <color theme="5"/>
        <rFont val="Calibri"/>
        <family val="2"/>
      </rPr>
      <t xml:space="preserve"> (nieuwe) strippenkaart / offerte voor ondersteuning</t>
    </r>
    <r>
      <rPr>
        <sz val="10"/>
        <color theme="1"/>
        <rFont val="Calibri"/>
        <family val="2"/>
      </rPr>
      <t xml:space="preserve"> wordt pas definitief nadat opdrachtgever deze middels een getekend voorstel inclusief verplichtingnummer heeft bevestigd.
</t>
    </r>
  </si>
  <si>
    <t xml:space="preserve">Een afgesloten strippenkaart wordt na opdrachtbevestiging door Inschrijver gefactureerd conform de standaard facturatieprocedure.
</t>
  </si>
  <si>
    <t xml:space="preserve">De Servicedesk van Inschrijver heeft een telefonische bereikbaarheid minimaal tijdens kantoortijden (ma t/m vrij 08.00 - 17.00).
</t>
  </si>
  <si>
    <t>Gibit 2023 art. 10.5</t>
  </si>
  <si>
    <r>
      <t xml:space="preserve">De Servicedesk van de Inschrijver levert zowel telefonische ondersteuning als ondersteuning via e-mail en/of een web-portaal voor het melden van storingen.
</t>
    </r>
    <r>
      <rPr>
        <b/>
        <sz val="10"/>
        <color rgb="FFFF0000"/>
        <rFont val="Calibri"/>
        <family val="2"/>
      </rPr>
      <t xml:space="preserve">
**
ZET KOLOM C "Eis nodig? Overruled" op "NEE" INDIEN GEKOZEN WORDT OM DE SLA VAN DE LEVERANCIER MIDDELS EEN GUNNINGSCRITERIUM UIT TE VRAGEN (zie tabblad GC SLA)
**</t>
    </r>
  </si>
  <si>
    <t xml:space="preserve">De Inschrijver verzorgt een Nederlandstalige eerste lijn servicedesk voor zowel technische als functionele ondersteuning. Deze servicedesk is het centrale punt voor het melden van incidenten, het stellen van vragen, indienen van wijzigingsvoorstellen en geeft informatie/ inzicht in de afhandeling daarvan.
Inschrijver beschikt over een duidelijk supportmodel met o.a. support in de Nederlandse taal (minimaal niveau C1).
NB: ook data die in het kader van servicedesk ondersteuning wordt uitgewisseld moet in de EER blijven.
</t>
  </si>
  <si>
    <t xml:space="preserve">Op verzoek levert Inschrijver een globale beschrijving op, op welke manier de  dienstverlening en onderliggende (cloud) infrastructuur is ingericht, daarbij inbegrepen dienstverlening van derde partijen.
</t>
  </si>
  <si>
    <t>Gibit 2023 art. 14.3.i</t>
  </si>
  <si>
    <t xml:space="preserve">De aangeboden oplossing, inclusief ondersteunende middelen (documenten, opleidingen) moet Nederlandstalig zijn vanwege eisen vanuit de Nederlandse wetgeving en omdat de medewerkers van de Opdrachtgever uitsluitend de Nederlandse taal hanteren. Waar inrichting van een systeem op het Engels is gebaseerd mag documentatie aansluiten in het Engels.
</t>
  </si>
  <si>
    <t xml:space="preserve">De aangeboden oplossing dient gedurende de looptijd van het contract, inclusief de optionele verlengingstermijnen, ondersteund en onderhouden te worden met in achtneming van het Overeengekomen gebruik.
Mochten functionaliteiten van het Overeengekomen gebruik in toekomstige updates komen te vervallen, dan verwittigd Inschrijver twee (2) maanden voorafgaand aan de update Opdrachtgever van deze wijziging.
Het is aan Opdrachtgever te beslissen om de vervallen functionaliteit (beperken van het Overeengekomen gebruik) te accepteren of niet.
Indien Opdrachtgever niet akkoord is met het vervallen van die functionaliteit, zal de laatst geaccepteerde versie gebruikt blijven worden waarbij Inschrijver gedurende de volledige looptijd van het  contract, inclusief de optionele verleningstermijnen die versie zal ondersteunen en zorgdragen dat die versie blijft voldoen aan regel- en wetgeving, inclusief het verzorgen van security patches.
</t>
  </si>
  <si>
    <t>Gibit 2023 art 10.14</t>
  </si>
  <si>
    <r>
      <t xml:space="preserve">Bijgewerkte applicatie- of systeemdocumentatie wordt binnen 5 werkdagen opgeleverd door Inschrijver.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</si>
  <si>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r>
      <rPr>
        <sz val="10"/>
        <color theme="5"/>
        <rFont val="Calibri"/>
        <family val="2"/>
      </rPr>
      <t xml:space="preserve">Bij het oplossen van problemen levert Inschrijver periodiek een statusupdate per mail, telefonisch of in het Servicedesk systeem waarin de melding geregistreerd staat, conform onderstaande tijden:
* Prioriteit 1 - Updatefrequentie: per 30 minuten
* Prioriteit 2 - Updatefrequentie: per 60 minuten
* Prioriteit 3 - Updatefrequentie: 1x per werkdag
* Prioriteit 4 - Updatefrequentie: 1x per twee werkdagen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</si>
  <si>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r>
      <t xml:space="preserve">Bij een CVE (Common Vulneratibilty and Expore) of CVSS (Common Vulnerability Scoring System) score met severity Critical (9.0-10) en High (7.0-8.9) levert Inschrijver binnen 8 kantooruren na impact analyse een oplossing voor het dichtzetten van de geconstateerde kwetsbaarheden.
</t>
    </r>
    <r>
      <rPr>
        <b/>
        <sz val="10"/>
        <color rgb="FFFF0000"/>
        <rFont val="Calibri"/>
        <family val="2"/>
      </rPr>
      <t>**
ZET KOLOM C "Eis nodig? Overruled" op "NEE" INDIEN GEKOZEN WORDT OM DE SLA VAN DE LEVERANCIER MIDDELS EEN GUNNINGSCRITERIUM UIT TE VRAGEN (zie tabblad GC SLA)
**</t>
    </r>
    <r>
      <rPr>
        <sz val="10"/>
        <color theme="5"/>
        <rFont val="Calibri"/>
        <family val="2"/>
      </rPr>
      <t xml:space="preserve">
</t>
    </r>
  </si>
  <si>
    <r>
      <rPr>
        <sz val="10"/>
        <color rgb="FFE97132"/>
        <rFont val="Calibri"/>
        <family val="2"/>
      </rPr>
      <t xml:space="preserve">Bij een CVE (Common Vulneratibilty and Expore) of CVSS (Common Vulnerability Scoring System) score met severity Critical (9.0-10) en High (7.0-8.9) informeert Inschrijver binnen 1 klokuur na publicatie door NIST (https://nvd.nist.gov/vuln/search) Opdrachtgever over de geconstateerde kwetsbaarheid en levert binnen 2 klokuur na publicatie door Nist een impact analyse aan.
</t>
    </r>
    <r>
      <rPr>
        <b/>
        <sz val="10"/>
        <color rgb="FFFF0000"/>
        <rFont val="Calibri"/>
        <family val="2"/>
      </rPr>
      <t xml:space="preserve">**
ZET KOLOM C "Eis nodig? Overruled" op "NEE" INDIEN GEKOZEN WORDT OM DE SLA VAN DE LEVERANCIER MIDDELS EEN GUNNINGSCRITERIUM UIT TE VRAGEN (zie tabblad GC SLA)
**
</t>
    </r>
  </si>
  <si>
    <t xml:space="preserve">Alleen geautoriseerde personen mogen een verzoek tot uitnutting van de strippenkaart plaatsen bij Inschrijver.
</t>
  </si>
  <si>
    <r>
      <t>Afgesloten strippenkaarten hebben een minimale geldigheid van</t>
    </r>
    <r>
      <rPr>
        <sz val="10"/>
        <color theme="5"/>
        <rFont val="Calibri"/>
        <family val="2"/>
      </rPr>
      <t xml:space="preserve"> 18 maanden</t>
    </r>
    <r>
      <rPr>
        <sz val="10"/>
        <color theme="1"/>
        <rFont val="Calibri"/>
        <family val="2"/>
      </rPr>
      <t xml:space="preserve">.
</t>
    </r>
    <r>
      <rPr>
        <b/>
        <sz val="10"/>
        <color rgb="FFFF0000"/>
        <rFont val="Calibri"/>
        <family val="2"/>
      </rPr>
      <t>**
ALLEEN VAN TOEPASSING INDIEN BIJ EIS ICT184 IS AANGEGEVEN DAT WIJ EEN STRIPPENKAART WILLEN AFSLUITEN VOOR ONDERSTEUNINGS- OF AANVULLENDE DOELEINDEN
**</t>
    </r>
    <r>
      <rPr>
        <sz val="10"/>
        <color theme="1"/>
        <rFont val="Calibri"/>
        <family val="2"/>
      </rPr>
      <t xml:space="preserve">
</t>
    </r>
  </si>
  <si>
    <r>
      <rPr>
        <sz val="10"/>
        <color theme="5"/>
        <rFont val="Calibri"/>
        <family val="2"/>
      </rPr>
      <t>95%</t>
    </r>
    <r>
      <rPr>
        <sz val="10"/>
        <color rgb="FFFF0000"/>
        <rFont val="Calibri"/>
        <family val="2"/>
      </rPr>
      <t xml:space="preserve"> </t>
    </r>
    <r>
      <rPr>
        <sz val="10"/>
        <color theme="1"/>
        <rFont val="Calibri"/>
        <family val="2"/>
      </rPr>
      <t xml:space="preserve">van te vervangen defecte hardwarecomponenten wordt geleverd en geïnstalleerd (100% operationeel opgeleverd), conform de eerder genoemde oplostijden.
</t>
    </r>
    <r>
      <rPr>
        <b/>
        <sz val="10"/>
        <color rgb="FFFF0000"/>
        <rFont val="Calibri"/>
        <family val="2"/>
      </rPr>
      <t>**
ALLEEN VAN TOEPASSING BIJ LEVEREN VAN EEN HARDWARE OPLOSSING
**</t>
    </r>
    <r>
      <rPr>
        <sz val="10"/>
        <color theme="1"/>
        <rFont val="Calibri"/>
        <family val="2"/>
      </rPr>
      <t xml:space="preserve">
</t>
    </r>
  </si>
  <si>
    <t xml:space="preserve">95% van de bestelde producten worden door Inschrijver na ontvangst van de opdrachtbevestiging binnen 5 werkdagen geleverd en geplaatst (volledig operationeel).
</t>
  </si>
  <si>
    <r>
      <t xml:space="preserve">95% van de aangevraagde en goedgekeurde wijzigingsvoorstellen (aanmaken nieuwe koppelingen) worden door Inschrijver na ontvangst van de opdrachtbevestiging binnen 5 werkdagen geleverd. Waarna in overleg met Opdrachtgever bepaald wordt of de wijziging eerst in een test of direct in de productieomgeving wordt uitgerold. Tevens wordt bij oplevering afgestemd wanneer de installatie\activatie zal plaatsvinden.
</t>
    </r>
    <r>
      <rPr>
        <b/>
        <sz val="10"/>
        <color rgb="FFFF0000"/>
        <rFont val="Calibri"/>
        <family val="2"/>
      </rPr>
      <t>**
ZET KOLOM C "Eis nodig? Overruled" op "NEE" INDIEN GEKOZEN WORDT OM DE SLA VAN DE LEVERANCIER MIDDELS EEN GUNNINGSCRITERIUM UIT TE VRAGEN (zie tabblad GC SLA)
**</t>
    </r>
    <r>
      <rPr>
        <sz val="10"/>
        <color theme="1"/>
        <rFont val="Calibri"/>
        <family val="2"/>
      </rPr>
      <t xml:space="preserve">
</t>
    </r>
  </si>
  <si>
    <t xml:space="preserve">De aangeboden dienst is ‘all-in’ ongeacht de hoeveelheden dataverkeer en grootte van data opslag.
</t>
  </si>
  <si>
    <t xml:space="preserve">Voor alle in deze aansluitvoorwaarden gestelde eisen geldt dat Inschrijver actief en tijdig Opdrachtgever informeert indien er een wijziging van scope of van de Verklaring van Toepasselijkheid (VVT) heeft plaatsgevonden.
</t>
  </si>
  <si>
    <t>9. Inschrijver - MVOI &amp; Duurzaamheid</t>
  </si>
  <si>
    <t xml:space="preserve">Inschrijver heeft of zal gedurende de looptijd van de overeenkomst beschikken over een Milieumanagementsysteem ISO14001:2015 of gelijkwaardige certificering.
Deze norm is gericht op het beheersen en verbeteren van de prestaties van uw organisatie op milieugebied, zowel binnen uw eigen organisatie alsmede binnen uw keten. Met als doel om continue verbetering te realiseren op het gebied van milieu en duurzame bedrijfsvoering.
</t>
  </si>
  <si>
    <t xml:space="preserve">Inschrijver heeft of zal gedurende de looptijd van de overeenkomst minimaal een Bronzen EcoVadis Badge behalen.
De EcoVadis score (0-100) weerspiegelt de kwaliteit van het systeem van duurzaamheidsmanagement van een bedrijf op het moment van de beoordeling. EcoVadis medailles en badges erkennen in aanmerking komende bedrijven die het EcoVadis Assessment proces hebben voltooid en een relatief sterk managementsysteem hebben laten zien dat zich richt op duurzaamheidscriteria, zoals uiteengezet in de methodologie van EcoVadis.
</t>
  </si>
  <si>
    <t>Inschrijver voldoet of gaat gedurende de looptijd van de overeenkomst voldoen aan minimaal niveau 3 van de CO2-Prestatieladder.
De CO2-Prestatieladder is een instrument dat bedrijven en organisaties helpt om bewuster met hun CO2-uitstoot om te gaan en actie te ondernemen om deze te verminderen (https://ivarbo.nl/bedrijfscertificeringen/co2-prestatieladder).</t>
  </si>
  <si>
    <t xml:space="preserve">Inschrijver werkt samen met WEEELABEX/CENELEC gecertificeerde partners om afvalstromen om te zetten naar grondstoffen voor nieuwe producten.
</t>
  </si>
  <si>
    <t xml:space="preserve">Inschrijver heeft of zal gedurende de looptijd van de overeenkomst voldoen aan de ISO26000 richtlijnen en hanteert daarmee de handvaten om een maatschappelijk verantwoorde onderneming te zijn.
</t>
  </si>
  <si>
    <t xml:space="preserve">Inschrijver bevordert diversiteit en inclusie op haar werkvloer door bijvoorbeeld de charter Diversiteit van ‘Diversiteit in Bedrijf’ te ondertekenen.
SER Diversiteit in Bedrijf ondersteunt organisaties bij het bevorderen van een gemêleerd personeelsbestand en een inclusief bedrijfsklimaat.
</t>
  </si>
  <si>
    <t xml:space="preserve">Inschrijver stimuleert arbeidsparticipatie binnen haar eigen organisatie, o.a. door wettelijke sociale voorzieningen te implementeren, stageplekken en leerwerktrajecten aan te bieden.
</t>
  </si>
  <si>
    <t xml:space="preserve">Inschrijver voldoet of gaat gedurende de looptijd van de overeenkomst voldoen aan minimaal opstapniveau 2 volgens de MVO Prestatieladder.
De MVO Prestatieladder is een managementsysteem wat zich focus op de totstandkoming, uitvoering en afstemming van beleid op 31 thema's. Deze 31 thema's vallen in de categorie People, Planet, Profit (https://www.mvoprestatieladder.nl/).
</t>
  </si>
  <si>
    <t>Zien waar uw Inschrijving aan moet voldoen?
Kies in Cel A6 (kolom EIS) voor een Filteren op Kleur \ Tekstkleur = automatisch of zwart</t>
  </si>
  <si>
    <t>ICT Aansluitvoorwaarden mbt de Presentatielaag (GUI)</t>
  </si>
  <si>
    <r>
      <t xml:space="preserve">De presentatielaag van de aangeboden oplossing kan op verschillende manieren gerealiseerd worden. Opdrachtgever accepteert meerdere  implementatievormen, waarbij Web Based / HTLM 5 de voorkeur geniet.
* Web-based / HTML5 interface.  Deze vorm mag aangeboden voor zowel Cloud/SaaS als On premise applicaties.
* Microsoft Windows native client applicatie.  Deze vorm mag uitsluitend aangeboden worden voor een On premise applicatie.
* Een native App voor een mobile devices, zowel Android alsook iOS.
Geef op het tabblad </t>
    </r>
    <r>
      <rPr>
        <sz val="11"/>
        <color theme="7"/>
        <rFont val="Calibri"/>
        <family val="2"/>
      </rPr>
      <t>AAN TE VULLEN door INSCHRIJVER</t>
    </r>
    <r>
      <rPr>
        <sz val="11"/>
        <color theme="1"/>
        <rFont val="Calibri"/>
        <family val="2"/>
      </rPr>
      <t xml:space="preserve"> in de cellen </t>
    </r>
    <r>
      <rPr>
        <sz val="11"/>
        <color theme="7" tint="-0.249977111117893"/>
        <rFont val="Calibri"/>
        <family val="2"/>
      </rPr>
      <t>D8 t/m D10</t>
    </r>
    <r>
      <rPr>
        <sz val="11"/>
        <color theme="1"/>
        <rFont val="Calibri"/>
        <family val="2"/>
      </rPr>
      <t xml:space="preserve"> aan welke vormen voor de presentatielaag worden aangeboden in de Inschrijving.
Inschrijver dient de eisen die bij elke vorm horen te ondersteunen.</t>
    </r>
  </si>
  <si>
    <t>Web Based / HTLM5</t>
  </si>
  <si>
    <t>Windows Native</t>
  </si>
  <si>
    <t>iOS én Android Native</t>
  </si>
  <si>
    <t>Opmerkingen</t>
  </si>
  <si>
    <t>3. Applicatie - presentatielaag</t>
  </si>
  <si>
    <t xml:space="preserve">De gebruikersinterface van de aangeboden oplossing is responsive op door Inschrijver ondersteunde endpoints en operating systemen.
</t>
  </si>
  <si>
    <t>De aangeboden oplossing reageert snel en adequaat tijdens gebruik. De maximale verwerkingstijden en doorvoersnelheid van het systeem tijdens de uitvoer van zijn functies voldoet aan marktconforme verwachtingen. Onderstaande responsetijden worden gehaald: 
• Laden startpagina na authenticatie (inloggen)   &lt;10  sec
• Navigatie &lt;3 sec
• Laadtijd nieuwe pagina &lt;3 sec
• Verwerking van acties (opslaan, verwijderen, etc.) &lt;5  sec
• Zoekacties &lt;15 sec
• Overige &lt;3 sec
Let op 1: deze tijden mogen niet bij elkaar opgeteld worden!
Let op 2: deze tijden moeten end-to-end haalbaar zijn onder normale omstandigheden, met een gemiddelde belasting van netwerkcomponenten. 
Let op 3: als Inschrijver gebruik maakt van diensten van derden, dan is die responstijd onderdeel van bovengenoemde normen.
Let op 4: om conformiteit aan de norm aan te tonen kan volstaan worden met een (nul)meting op de ingang en uitgang van de Inschrijver, onder aftrek van gemiddeld 20% van bovengenoemde norm, om bovenmatige vertraging van componenten die buiten de verantwoordelijkheid van de Inschrijver vallen uit te sluiten.</t>
  </si>
  <si>
    <t>Gibit 2023 art. artikel 8</t>
  </si>
  <si>
    <t xml:space="preserve">Gebruikers worden door de front-end ondersteund in het gebruik door heldere menustructuren, iconen die aansluiten bij marktstandaarden en -idien van toepassing- zichtbaarheid van procesverloopstappen.
</t>
  </si>
  <si>
    <t xml:space="preserve">De front-end biedt een interactieve contextgevoelige Helpfunctie en gebruikersdocumentatie in het Nederlands.
</t>
  </si>
  <si>
    <t xml:space="preserve">De front-end biedt personalisatie-mogelijkheden, zoals het toevoegen van favorieten voor veel gebruikte functies, hergebruik van eerder ingevulde formulieren, rapporten, snelkoppelingen, to-do-lijsten, e.d. 
</t>
  </si>
  <si>
    <t xml:space="preserve">De aangeboden oplossing is interoperabel met Microsoft M365 functionaliteiten (Office, Outlook/Mail, Teams/Sharepoint).
</t>
  </si>
  <si>
    <r>
      <t xml:space="preserve">USB voor Virtuele Desktop Infrastructuur (VDI) applicaties en fysieke apparaten wordt ondersteund ten behoeve van het aansluiten van randapparatuur.  Aangesloten devices worden -voor zover toepasselijk en mogelijk- gescand en eventueel  aanwezige uitvoerbare bestanden worden geblokkeerd.
</t>
    </r>
    <r>
      <rPr>
        <b/>
        <sz val="10"/>
        <color theme="1"/>
        <rFont val="Calibri"/>
        <family val="2"/>
      </rPr>
      <t xml:space="preserve">
Het gebruik van sec USB gegevensdragers is niet toegestaan.</t>
    </r>
    <r>
      <rPr>
        <sz val="10"/>
        <color theme="1"/>
        <rFont val="Calibri"/>
        <family val="2"/>
      </rPr>
      <t xml:space="preserve">
</t>
    </r>
  </si>
  <si>
    <t xml:space="preserve">Indien van toepassing is de Inschrijver verantwoordelijk voor het aanleveren van gecertificeerde stuurprogramma's en/of drivers voor zowel Microsoft Windows 10 en 11, alsook Citrix VDI omgevingen.
</t>
  </si>
  <si>
    <t>De web-based front-end van de aangeboden oplossing is via een moderne webbrowser te benaderen, zonder dat hiervoor additionele software lokaal op het end-point hoeft te worden geïnstalleerd. 
De cliënt applicaties hebben zero-impact op het besturingssysteem van het end-point. Dit betekent dat de aangeboden oplossing gebruik maakt van standaard aanwezige functionaliteiten van een HTML5 compliant browser, minimaal Microsoft Edge (de standaard browser bij Opdrachtgever), Google Chrome en Mozilla Firefox. 
Hierbij moet de software tenminste de laatste twee major versies van de browsers ondersteunen en moet de software backwards compatible kunnen zijn met de door Microsoft ondersteunde Operating Systems voor webservers.</t>
  </si>
  <si>
    <t>De Windows-native front-end van de aangeboden oplossing is en blijft compatible met de ondersteunde versies vanuit Microsoft (thans: Windows 10 en 11).</t>
  </si>
  <si>
    <t xml:space="preserve">Ten behoeve van lokale installatie op een Windows 10/11 systeem (laptop, PC) dient de front-end middels packaging en software distributie methoden gebaseerd op Microsoft Intune gedeployed en geconfigeerd kunnen worden.
</t>
  </si>
  <si>
    <t xml:space="preserve">Ten behoeve van installatie op een Citrix-VDI met windows 10/11 dient de front-end middels packaging en software distributie methoden gebaseerd op Ivanti deployed en geconfigeerd kunnen worden.
</t>
  </si>
  <si>
    <t xml:space="preserve">De Front-end van de aangeboden oplossing is op de meeste gangbare mobiele apparaten bruikbaar: Android en iOS devices, met operating system versies N, N-1 en N-2.
N is de nieuwste versie ten tijde van het inkooptraject.
Gangbare mobiele apparaten zijn hierbij iOS en Android smartphones en tablets.
</t>
  </si>
  <si>
    <t xml:space="preserve">Het systeem is responsive. Alle functionaliteit van het systeem die bestemd zijn voor eindgebruikers en functioneel beheerders, is te benaderen/gebruiken door middel van een webbrowser op zowel desktop, laptop, tablet, telefoon als andere mobiele apparaten.
</t>
  </si>
  <si>
    <t xml:space="preserve">Gemeenten en bedrijven moeten voldoen aan de Europese digitale toegankelijkheidseisen voor extra en intranetten. Het systeem voldoet aan de Europese standaard EN 301549 voor digitale toegankelijkheid.
</t>
  </si>
  <si>
    <r>
      <t xml:space="preserve">De native app voor de mobiele telefoon ondersteunt gebruik middels een Mobile Device Management en Mobile Application Management, zodat de app beveiligd kan worden. 
</t>
    </r>
    <r>
      <rPr>
        <b/>
        <sz val="10"/>
        <color theme="1"/>
        <rFont val="Calibri"/>
        <family val="2"/>
      </rPr>
      <t xml:space="preserve">
Het is in geen geval toegestaan om apps te kunnen installeren via side-loading door inzet van Android APK's of andersoortige technologie.</t>
    </r>
    <r>
      <rPr>
        <sz val="10"/>
        <color theme="1"/>
        <rFont val="Calibri"/>
        <family val="2"/>
      </rPr>
      <t xml:space="preserve">
</t>
    </r>
  </si>
  <si>
    <t>Toelichting</t>
  </si>
  <si>
    <t>Begrip</t>
  </si>
  <si>
    <t>AI</t>
  </si>
  <si>
    <t>Artificial Intelligence / Kunstmatige Intelligentie: AI is de mogelijkheid van een machine om mensachtige vaardigheden te vertonen - zoals redeneren, leren, plannen en creativiteit.</t>
  </si>
  <si>
    <t>Algoritme</t>
  </si>
  <si>
    <t>Een set van regels en instructies, die in het geval van AI worden uitgevoerd door een AI toepassing (in een software applicatie op een computer).</t>
  </si>
  <si>
    <t>Applicaties aangeboden op De Connectie GemICT werkplek</t>
  </si>
  <si>
    <t>Binnen het besloten gedeelte van het netwerk van GemICT is een standaard beheerde werkplek beschikbaar. Deze werkplek kan als basis gebruikt worden voor het aanbieden van een applicatie. On premise applicatie(servers) zijn in beheer van De Connectie.</t>
  </si>
  <si>
    <t>BlackBox</t>
  </si>
  <si>
    <t>Apparaten die geplaatst dienen te worden in het datacenter van GemICT,  maar niet onder beheer van GemICT vallen, worden beschouwd als een BlackBox. De apparaten worden geplaatst in een besloten netwerk. De fysieke aansluitvoorwaarden worden hieronder vermeld. </t>
  </si>
  <si>
    <t>BlackBox / Appliance</t>
  </si>
  <si>
    <t>BlackBox oplossingen bestaan uit een computer opstelling met specifieke hardware. Deze computer staat volledig in dienst van deze hardware. Gesteld kan worden dat de computer onderdeel uitmaakt van de totale opstelling. Deze computer wordt niet gezien als reguliere werkplek, maar als een special waarop speciale afspraken van toepassing (kunnen) zijn.</t>
  </si>
  <si>
    <t>BYOD/Consumer</t>
  </si>
  <si>
    <t>Binnen deze zone kennen we alleen maar onbeheerde devices. Dit zijn devices die in privéeigendom van de eindgebruiker. Gebruikers zijn zelf verantwoordelijk voor het bijwerken van hun apparaat met de meest recente updates. Daardoor worden deze apparaten behandeld als onbekend en onbetrouwbaar. </t>
  </si>
  <si>
    <t>Cloud Diensten</t>
  </si>
  <si>
    <t>Bieden de gebruikers van de Connectie applicaties en diensten aan die niet door personeel van de Connectie technisch beheerd worden.  De onderliggende infrastructuur behorend bij de aangeboden applicatie en/of dienst bevindt zich niet in een Connectie-ICT datacenter. Het is wel mogelijk dat personeel van De Connectie of aangesloten gemeenten het functioneel beheer van de betreffende applicatie en/of dienst uitvoert. Dergelijke applicaties en/of diensten worden ontsloten aan de GemICT medewerkers als voldaan is aan de aansluitvoorwaarden die van toepassing zijn op cloud-diensten zoals vermeld in de verschillende tabbladen.</t>
  </si>
  <si>
    <t>ESXi Appliance</t>
  </si>
  <si>
    <t>Appliances die geleverd worden aan ICT De Connectie dienen virtueel uitgevoerd te zijn (uitzondering Netscaler en Infoblox) en gebruik te maken van de GemICT VMware vSphere omgeving. Indien de appliance ondersteunend is aan de beschikbaarheid van VMware vSphere dan dient de appliance, volgens de BIV classificatie standaarden, appliance is belegd bij Team Server en Storage. </t>
  </si>
  <si>
    <t>GemICT beheerde applicatie op Microsoft Windows server</t>
  </si>
  <si>
    <t>Binnen de server omgeving (in het SK en DCA) worden server applicaties aangeboden op standaard servers. Deze servers zijn in beheer bij Team Server en Storage. Op deze servers worden applicaties geïnstalleerd die infrastructuur- en applicatie-technisch door GemICT beheerd worden. Deze servers worden gevirtualiseerd met behulp van VMware vSphere. </t>
  </si>
  <si>
    <t>GemICT beheerde applicatie op RedHat Enterprise Linux (RHEL)</t>
  </si>
  <si>
    <t>Binnen de server omgeving (in het datacentrum) worden server applicaties aangeboden op standaard servers. Deze servers zijn in beheer bij Team Server en Storage. Op deze servers worden applicaties geïnstalleerd die infrastructuur- en applicatie-technisch door GemICT beheerd worden. Deze servers worden gevirtualiseerd met behulp van VMware vSphere.</t>
  </si>
  <si>
    <t>Het Overeengekomen verbruik</t>
  </si>
  <si>
    <t>De applicatie specifieke eisen</t>
  </si>
  <si>
    <t>ICT Technische Ruimte</t>
  </si>
  <si>
    <t>Een datacenter, computerruimte, MER of SER, waar de centraal beheerde ICT systemen (servers, switches, firewalls, storage, backup, etc.) opgesteld staan.</t>
  </si>
  <si>
    <t>De presentatielaag is gebaseerd op een Microsoft Windows native client applicatie.  Deze vorm mag uitsluitend aangeboden worden voor een On premise applicatie.</t>
  </si>
  <si>
    <t>De presentatielaag is gebaseerd op een iOS én Android native app voor mobile devices.</t>
  </si>
  <si>
    <t>De presentatielaag is gebaseerd op een web-based / HTML5 interface.  Deze vorm mag aangeboden voor zowel Cloud/SaaS als On premise applicaties.</t>
  </si>
  <si>
    <t>Randapparatuur gekoppeld aan werkplek</t>
  </si>
  <si>
    <t>De randapparatuur die aan de standaard GemICT werkplek verbonden kan worden. Dit zijn bijvoorbeeld muizen en toetsenborden.  </t>
  </si>
  <si>
    <t>SSO en MFA</t>
  </si>
  <si>
    <t>SSO = Single Sign On
MFA = Multi Factor Authenticatie
Bieden een eenduidige wijze van authentiseren van een gebruiker om vanuit de  GemICT omgeving de regie te voeren over toegang tot cloud-diensten (applicaties) en daar opgeslagen informatie. 
De Connectie biedt 2 methoden om vanuit GemICT te koppelen aan een SaaS applicatie:
- AzureAD Enterprise Application (SAML)
- AzureAD App-registraties (Berperkte set aan leesrechten)
ADFS wordt uitdrukkelijk niet meer ondersteund.</t>
  </si>
  <si>
    <t>Interfaces</t>
  </si>
  <si>
    <t>Subthema</t>
  </si>
  <si>
    <t>Van toepassing op</t>
  </si>
  <si>
    <t>Gevraagde infrastructuur</t>
  </si>
  <si>
    <t>Gevraagde oplossing GUI</t>
  </si>
  <si>
    <t>Gevraagd?</t>
  </si>
  <si>
    <t>Cloud / SaaS</t>
  </si>
  <si>
    <t>Web-based / HTML5 interface</t>
  </si>
  <si>
    <t>On Premise</t>
  </si>
  <si>
    <t>Microsoft Windows Native client</t>
  </si>
  <si>
    <t>nvt</t>
  </si>
  <si>
    <t>Native App voor Mobile Device (iOS én Android)</t>
  </si>
  <si>
    <t>Nee</t>
  </si>
  <si>
    <t>Combinatie Web-based - HTML5 / Windows Native / iOS én Android Native</t>
  </si>
  <si>
    <t>Ja (Optioneel)</t>
  </si>
  <si>
    <t>AI / Algoritme Ontwikkeling</t>
  </si>
  <si>
    <t>AI / Ethische en juridische aspecten</t>
  </si>
  <si>
    <t>AI / Ondersteuning &amp; Onderhoud</t>
  </si>
  <si>
    <t>AI / Test &amp; Validatie</t>
  </si>
  <si>
    <t>Architectuur</t>
  </si>
  <si>
    <t>Audit, Compliance, Certificering &amp; Standaarden</t>
  </si>
  <si>
    <t>9. Certificering en Compliance</t>
  </si>
  <si>
    <t>Authenticatie &amp; Autorisatie</t>
  </si>
  <si>
    <t>Backup &amp; Restore</t>
  </si>
  <si>
    <t>Continuïteit</t>
  </si>
  <si>
    <t>Conversie</t>
  </si>
  <si>
    <t>Databases &amp; Gegevens</t>
  </si>
  <si>
    <t>Dienstverlening (SLA/DAP)</t>
  </si>
  <si>
    <t>11. Dienstverlening (SLA/DAP)</t>
  </si>
  <si>
    <t>Eigendom</t>
  </si>
  <si>
    <t>1. Applicatie - eigendom</t>
  </si>
  <si>
    <t>Exit</t>
  </si>
  <si>
    <t>Functioneel Beheer</t>
  </si>
  <si>
    <t>IaaS</t>
  </si>
  <si>
    <t>Implementatie &amp; Opleiding</t>
  </si>
  <si>
    <t>7. Implementatie - opleiding</t>
  </si>
  <si>
    <t>Inrichting</t>
  </si>
  <si>
    <t>Logging</t>
  </si>
  <si>
    <t>MVOI &amp; Duurzaamheid</t>
  </si>
  <si>
    <t>10. MVOI &amp; Duurzaamheid</t>
  </si>
  <si>
    <t>PaaS</t>
  </si>
  <si>
    <t>Privacy, Beveiliging &amp; Bedrijfszekerheid</t>
  </si>
  <si>
    <t>Remote Beheer</t>
  </si>
  <si>
    <t>Security &amp; Management</t>
  </si>
  <si>
    <t>Standaarden</t>
  </si>
  <si>
    <t>Test &amp; Validatie</t>
  </si>
  <si>
    <t>Presentatielaag</t>
  </si>
  <si>
    <t>Veilige software &amp; ontwikkeling</t>
  </si>
  <si>
    <t>Wet- en Regelgeving / AVG</t>
  </si>
  <si>
    <t>Zaaknummer: TP2025-0008 AV-middelen niet-specials</t>
  </si>
  <si>
    <r>
      <t>Inschrijver vermeld in tabblad</t>
    </r>
    <r>
      <rPr>
        <sz val="10"/>
        <color theme="4"/>
        <rFont val="Calibri"/>
        <family val="2"/>
      </rPr>
      <t xml:space="preserve"> </t>
    </r>
    <r>
      <rPr>
        <sz val="10"/>
        <color theme="7"/>
        <rFont val="Calibri"/>
        <family val="2"/>
      </rPr>
      <t>AAN TE VULLEN DOOR INSCHRIJVER</t>
    </r>
    <r>
      <rPr>
        <sz val="10"/>
        <color theme="4"/>
        <rFont val="Calibri"/>
        <family val="2"/>
      </rPr>
      <t xml:space="preserve">, </t>
    </r>
    <r>
      <rPr>
        <sz val="10"/>
        <color theme="7" tint="-0.249977111117893"/>
        <rFont val="Calibri"/>
        <family val="2"/>
      </rPr>
      <t>cellen D4 en D5</t>
    </r>
    <r>
      <rPr>
        <sz val="10"/>
        <color theme="1"/>
        <rFont val="Calibri"/>
        <family val="2"/>
      </rPr>
      <t xml:space="preserve"> in welke infrastructuur de aangeboden Oplossing geïnstalleerd wordt.</t>
    </r>
  </si>
  <si>
    <r>
      <t xml:space="preserve">Inschrijver vermeld in tabblad </t>
    </r>
    <r>
      <rPr>
        <sz val="10"/>
        <color theme="7"/>
        <rFont val="Calibri"/>
        <family val="2"/>
      </rPr>
      <t>AAN TE VULLEN DOOR INSCHRIJVER</t>
    </r>
    <r>
      <rPr>
        <sz val="10"/>
        <color theme="4"/>
        <rFont val="Calibri"/>
        <family val="2"/>
      </rPr>
      <t xml:space="preserve">, </t>
    </r>
    <r>
      <rPr>
        <sz val="10"/>
        <color theme="7" tint="-0.249977111117893"/>
        <rFont val="Calibri"/>
        <family val="2"/>
      </rPr>
      <t>cellen D8 t/m D10</t>
    </r>
    <r>
      <rPr>
        <sz val="10"/>
        <color theme="1"/>
        <rFont val="Calibri"/>
        <family val="2"/>
      </rPr>
      <t xml:space="preserve"> op welke interface de front-end van de aangeboden Oplossing geïnstalleerd wordt.</t>
    </r>
  </si>
  <si>
    <r>
      <t xml:space="preserve">Inschrijver vermeld in tabblad </t>
    </r>
    <r>
      <rPr>
        <sz val="10"/>
        <color theme="7"/>
        <rFont val="Calibri"/>
        <family val="2"/>
      </rPr>
      <t>AAN TE VULLEN DOOR INSCHRIJVER</t>
    </r>
    <r>
      <rPr>
        <sz val="10"/>
        <color theme="4"/>
        <rFont val="Calibri"/>
        <family val="2"/>
      </rPr>
      <t xml:space="preserve">, </t>
    </r>
    <r>
      <rPr>
        <sz val="10"/>
        <color theme="7" tint="-0.249977111117893"/>
        <rFont val="Calibri"/>
        <family val="2"/>
      </rPr>
      <t>cellen D13</t>
    </r>
    <r>
      <rPr>
        <sz val="10"/>
        <color theme="1"/>
        <rFont val="Calibri"/>
        <family val="2"/>
      </rPr>
      <t xml:space="preserve"> of hij een IaaS oplossing en/of Hardware levert.</t>
    </r>
  </si>
  <si>
    <t xml:space="preserve">Applicatiesoftware van de aangeboden oplossing is gebaseerd op 32-bits en maakt gebruik van de standaard OS-mogelijkheden die beschikbaar zijn in GemICT (zie Begrippen).
</t>
  </si>
  <si>
    <t xml:space="preserve">Verklaring begrippen </t>
  </si>
  <si>
    <t>Middels het doen van een Inschrijver accepteert Inschrijver de gestelde eisen in deze Aansluitvoorwaarden en verklaart zij hieraan te voldoen.</t>
  </si>
  <si>
    <t>Versie 2.0 Nota van Inlichtingen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</si>
</sst>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F800]dddd\,\ mmmm\ dd\,\ yyyy"/>
  </numFmts>
  <fonts count="36"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Aptos Narrow"/>
      <family val="2"/>
    </font>
    <font>
      <sz val="8"/>
      <name val="Aptos Narrow"/>
      <family val="2"/>
      <scheme val="minor"/>
    </font>
    <font>
      <sz val="10"/>
      <color theme="1"/>
      <name val="Calibri"/>
      <family val="2"/>
    </font>
    <font>
      <b/>
      <sz val="11"/>
      <color theme="0"/>
      <name val="Calibri"/>
      <family val="2"/>
    </font>
    <font>
      <b/>
      <sz val="11"/>
      <color theme="1"/>
      <name val="Calibri"/>
      <family val="2"/>
    </font>
    <font>
      <sz val="11"/>
      <color theme="0"/>
      <name val="Calibri"/>
      <family val="2"/>
    </font>
    <font>
      <sz val="10"/>
      <color rgb="FFFF0000"/>
      <name val="Calibri"/>
      <family val="2"/>
    </font>
    <font>
      <b/>
      <sz val="10"/>
      <color theme="1"/>
      <name val="Calibri"/>
      <family val="2"/>
    </font>
    <font>
      <b/>
      <sz val="14"/>
      <color theme="0"/>
      <name val="Calibri"/>
      <family val="2"/>
    </font>
    <font>
      <u/>
      <sz val="10"/>
      <color theme="1"/>
      <name val="Calibri"/>
      <family val="2"/>
    </font>
    <font>
      <sz val="10"/>
      <name val="Calibri"/>
      <family val="2"/>
    </font>
    <font>
      <sz val="10"/>
      <color theme="4"/>
      <name val="Calibri"/>
      <family val="2"/>
    </font>
    <font>
      <sz val="14"/>
      <color theme="1"/>
      <name val="Calibri"/>
      <family val="2"/>
    </font>
    <font>
      <b/>
      <i/>
      <sz val="10"/>
      <color theme="1"/>
      <name val="Calibri"/>
      <family val="2"/>
    </font>
    <font>
      <sz val="10"/>
      <color theme="7"/>
      <name val="Calibri"/>
      <family val="2"/>
    </font>
    <font>
      <sz val="10"/>
      <color rgb="FFFF0000"/>
      <name val="Aptos Narrow"/>
      <family val="2"/>
      <scheme val="minor"/>
    </font>
    <font>
      <sz val="10"/>
      <color rgb="FF000000"/>
      <name val="Calibri"/>
      <family val="2"/>
    </font>
    <font>
      <sz val="10"/>
      <color theme="1"/>
      <name val="Aptos Narrow"/>
      <family val="2"/>
      <charset val="1"/>
    </font>
    <font>
      <b/>
      <sz val="10"/>
      <color rgb="FFFF0000"/>
      <name val="Calibri"/>
      <family val="2"/>
    </font>
    <font>
      <b/>
      <u/>
      <sz val="10"/>
      <color rgb="FFFF0000"/>
      <name val="Calibri"/>
      <family val="2"/>
    </font>
    <font>
      <sz val="11"/>
      <color theme="7"/>
      <name val="Calibri"/>
      <family val="2"/>
    </font>
    <font>
      <b/>
      <i/>
      <sz val="8"/>
      <color theme="0"/>
      <name val="Calibri"/>
      <family val="2"/>
    </font>
    <font>
      <sz val="11"/>
      <color theme="7" tint="-0.249977111117893"/>
      <name val="Calibri"/>
      <family val="2"/>
    </font>
    <font>
      <sz val="10"/>
      <color theme="7" tint="-0.249977111117893"/>
      <name val="Calibri"/>
      <family val="2"/>
    </font>
    <font>
      <b/>
      <i/>
      <sz val="12"/>
      <color theme="1"/>
      <name val="Calibri"/>
      <family val="2"/>
    </font>
    <font>
      <b/>
      <sz val="12"/>
      <color theme="0"/>
      <name val="Calibri"/>
      <family val="2"/>
    </font>
    <font>
      <sz val="12"/>
      <color theme="1"/>
      <name val="Calibri"/>
      <family val="2"/>
    </font>
    <font>
      <sz val="10"/>
      <color theme="5"/>
      <name val="Calibri"/>
      <family val="2"/>
    </font>
    <font>
      <i/>
      <sz val="11"/>
      <color rgb="FFFF0000"/>
      <name val="Calibri"/>
      <family val="2"/>
    </font>
    <font>
      <i/>
      <sz val="11"/>
      <color rgb="FFFF0000"/>
      <name val="Aptos Narrow"/>
      <family val="2"/>
      <scheme val="minor"/>
    </font>
    <font>
      <b/>
      <sz val="10"/>
      <color rgb="FF000000"/>
      <name val="Calibri"/>
      <family val="2"/>
    </font>
    <font>
      <sz val="10"/>
      <color rgb="FFE97132"/>
      <name val="Calibri"/>
      <family val="2"/>
    </font>
  </fonts>
  <fills count="1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tint="0.89999084444715716"/>
        <bgColor indexed="64"/>
      </patternFill>
    </fill>
    <fill>
      <patternFill patternType="solid">
        <fgColor rgb="FFFFFF00"/>
        <bgColor indexed="64"/>
      </patternFill>
    </fill>
    <fill>
      <patternFill patternType="solid">
        <fgColor theme="5"/>
        <bgColor indexed="64"/>
      </patternFill>
    </fill>
    <fill>
      <patternFill patternType="solid">
        <fgColor theme="1"/>
        <bgColor indexed="64"/>
      </patternFill>
    </fill>
    <fill>
      <patternFill patternType="solid">
        <fgColor theme="0" tint="-0.14999847407452621"/>
        <bgColor theme="0" tint="-0.14999847407452621"/>
      </patternFill>
    </fill>
    <fill>
      <patternFill patternType="solid">
        <fgColor theme="9" tint="0.79998168889431442"/>
        <bgColor theme="9" tint="0.79998168889431442"/>
      </patternFill>
    </fill>
    <fill>
      <patternFill patternType="solid">
        <fgColor theme="9"/>
        <bgColor theme="9"/>
      </patternFill>
    </fill>
    <fill>
      <patternFill patternType="solid">
        <fgColor theme="1"/>
        <bgColor theme="9"/>
      </patternFill>
    </fill>
    <fill>
      <patternFill patternType="solid">
        <fgColor theme="2" tint="-9.9978637043366805E-2"/>
        <bgColor indexed="64"/>
      </patternFill>
    </fill>
  </fills>
  <borders count="2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right/>
      <top style="thin">
        <color indexed="64"/>
      </top>
      <bottom/>
      <diagonal/>
    </border>
    <border>
      <left/>
      <right/>
      <top/>
      <bottom style="thin">
        <color indexed="64"/>
      </bottom>
      <diagonal/>
    </border>
    <border>
      <left style="thin">
        <color theme="2" tint="-9.9948118533890809E-2"/>
      </left>
      <right/>
      <top/>
      <bottom/>
      <diagonal/>
    </border>
    <border>
      <left style="thin">
        <color theme="9" tint="0.39997558519241921"/>
      </left>
      <right/>
      <top/>
      <bottom/>
      <diagonal/>
    </border>
    <border>
      <left style="thin">
        <color theme="9" tint="0.39997558519241921"/>
      </left>
      <right/>
      <top/>
      <bottom style="thin">
        <color theme="9" tint="0.39997558519241921"/>
      </bottom>
      <diagonal/>
    </border>
    <border>
      <left/>
      <right/>
      <top style="medium">
        <color indexed="64"/>
      </top>
      <bottom/>
      <diagonal/>
    </border>
  </borders>
  <cellStyleXfs count="1">
    <xf numFmtId="0" fontId="0" fillId="0" borderId="0"/>
  </cellStyleXfs>
  <cellXfs count="113">
    <xf numFmtId="0" fontId="0" fillId="0" borderId="0" xfId="0"/>
    <xf numFmtId="0" fontId="0" fillId="0" borderId="0" xfId="0" applyAlignment="1">
      <alignment horizontal="center"/>
    </xf>
    <xf numFmtId="0" fontId="4" fillId="0" borderId="0" xfId="0" applyFont="1" applyAlignment="1">
      <alignment horizontal="center" vertical="top" wrapText="1"/>
    </xf>
    <xf numFmtId="0" fontId="6" fillId="0" borderId="0" xfId="0" applyFont="1" applyAlignment="1">
      <alignment horizontal="left" vertical="top" wrapText="1" shrinkToFit="1"/>
    </xf>
    <xf numFmtId="0" fontId="3" fillId="0" borderId="0" xfId="0" applyFont="1" applyAlignment="1">
      <alignment vertical="top" wrapText="1"/>
    </xf>
    <xf numFmtId="0" fontId="9" fillId="3" borderId="0" xfId="0" applyFont="1" applyFill="1" applyAlignment="1">
      <alignment horizontal="right" vertical="top"/>
    </xf>
    <xf numFmtId="0" fontId="9" fillId="0" borderId="0" xfId="0" applyFont="1" applyAlignment="1">
      <alignment horizontal="right" vertical="top"/>
    </xf>
    <xf numFmtId="0" fontId="6" fillId="0" borderId="0" xfId="0" applyFont="1" applyAlignment="1">
      <alignment vertical="top" wrapText="1"/>
    </xf>
    <xf numFmtId="0" fontId="6" fillId="6" borderId="0" xfId="0" applyFont="1" applyFill="1" applyAlignment="1">
      <alignment vertical="top" wrapText="1"/>
    </xf>
    <xf numFmtId="164" fontId="6" fillId="0" borderId="0" xfId="0" applyNumberFormat="1" applyFont="1" applyAlignment="1">
      <alignment vertical="top" wrapText="1"/>
    </xf>
    <xf numFmtId="0" fontId="3" fillId="2" borderId="0" xfId="0" applyFont="1" applyFill="1" applyAlignment="1">
      <alignment vertical="top" wrapText="1"/>
    </xf>
    <xf numFmtId="0" fontId="7" fillId="3" borderId="0" xfId="0" applyFont="1" applyFill="1" applyAlignment="1">
      <alignment vertical="top" wrapText="1"/>
    </xf>
    <xf numFmtId="0" fontId="8" fillId="0" borderId="0" xfId="0" applyFont="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9" fillId="2" borderId="0" xfId="0" applyFont="1" applyFill="1" applyAlignment="1">
      <alignment vertical="top" wrapText="1"/>
    </xf>
    <xf numFmtId="0" fontId="9" fillId="8" borderId="0" xfId="0" applyFont="1" applyFill="1" applyAlignment="1">
      <alignment vertical="top" wrapText="1"/>
    </xf>
    <xf numFmtId="0" fontId="6" fillId="2" borderId="0" xfId="0" applyFont="1" applyFill="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6" fillId="2" borderId="3" xfId="0" applyFont="1" applyFill="1" applyBorder="1" applyAlignment="1" applyProtection="1">
      <alignment vertical="top" wrapText="1"/>
      <protection locked="0"/>
    </xf>
    <xf numFmtId="0" fontId="16" fillId="0" borderId="0" xfId="0" applyFont="1" applyAlignment="1">
      <alignment vertical="top" wrapText="1"/>
    </xf>
    <xf numFmtId="0" fontId="6" fillId="0" borderId="0" xfId="0" applyFont="1" applyAlignment="1">
      <alignment horizontal="left" vertical="top" wrapText="1"/>
    </xf>
    <xf numFmtId="0" fontId="19" fillId="0" borderId="0" xfId="0" applyFont="1" applyAlignment="1">
      <alignment horizontal="left" vertical="top" wrapText="1"/>
    </xf>
    <xf numFmtId="0" fontId="0" fillId="9" borderId="17" xfId="0" applyFill="1" applyBorder="1"/>
    <xf numFmtId="0" fontId="0" fillId="0" borderId="17" xfId="0" applyBorder="1"/>
    <xf numFmtId="0" fontId="0" fillId="9" borderId="0" xfId="0" applyFill="1"/>
    <xf numFmtId="0" fontId="9" fillId="0" borderId="0" xfId="0" applyFont="1" applyAlignment="1">
      <alignment horizontal="right" vertical="top" wrapText="1"/>
    </xf>
    <xf numFmtId="0" fontId="20" fillId="0" borderId="0" xfId="0" applyFont="1" applyAlignment="1">
      <alignment vertical="top" wrapText="1"/>
    </xf>
    <xf numFmtId="0" fontId="21" fillId="0" borderId="0" xfId="0" applyFont="1" applyAlignment="1">
      <alignment vertical="top" wrapText="1"/>
    </xf>
    <xf numFmtId="0" fontId="19" fillId="0" borderId="0" xfId="0" applyFont="1" applyAlignment="1">
      <alignment horizontal="center" vertical="top" wrapText="1"/>
    </xf>
    <xf numFmtId="0" fontId="7" fillId="11" borderId="18" xfId="0" applyFont="1" applyFill="1" applyBorder="1" applyAlignment="1">
      <alignment vertical="top" wrapText="1"/>
    </xf>
    <xf numFmtId="0" fontId="7" fillId="11" borderId="19" xfId="0" applyFont="1" applyFill="1" applyBorder="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9" fillId="3" borderId="9" xfId="0" applyFont="1" applyFill="1" applyBorder="1" applyAlignment="1">
      <alignment horizontal="right" vertical="top"/>
    </xf>
    <xf numFmtId="0" fontId="9" fillId="3" borderId="6" xfId="0" applyFont="1" applyFill="1" applyBorder="1" applyAlignment="1">
      <alignment horizontal="right" vertical="top"/>
    </xf>
    <xf numFmtId="0" fontId="9" fillId="3" borderId="9" xfId="0" applyFont="1" applyFill="1" applyBorder="1" applyAlignment="1">
      <alignment horizontal="right" vertical="top" wrapText="1"/>
    </xf>
    <xf numFmtId="0" fontId="9" fillId="3" borderId="6" xfId="0" applyFont="1" applyFill="1" applyBorder="1" applyAlignment="1">
      <alignment horizontal="right" vertical="top" wrapText="1"/>
    </xf>
    <xf numFmtId="0" fontId="12" fillId="12" borderId="22" xfId="0" applyFont="1" applyFill="1" applyBorder="1" applyAlignment="1">
      <alignment vertical="top" wrapText="1"/>
    </xf>
    <xf numFmtId="0" fontId="8" fillId="10" borderId="24" xfId="0" applyFont="1" applyFill="1" applyBorder="1" applyAlignment="1">
      <alignment vertical="top" wrapText="1"/>
    </xf>
    <xf numFmtId="0" fontId="7" fillId="11" borderId="23" xfId="0" applyFont="1" applyFill="1" applyBorder="1" applyAlignment="1">
      <alignment vertical="top" wrapText="1"/>
    </xf>
    <xf numFmtId="0" fontId="6" fillId="5" borderId="3" xfId="0" applyFont="1" applyFill="1" applyBorder="1" applyAlignment="1" applyProtection="1">
      <alignment horizontal="left" vertical="top" wrapText="1"/>
      <protection locked="0"/>
    </xf>
    <xf numFmtId="0" fontId="6" fillId="5" borderId="7" xfId="0" applyFont="1" applyFill="1" applyBorder="1" applyAlignment="1" applyProtection="1">
      <alignment horizontal="left" vertical="top" wrapText="1"/>
      <protection locked="0"/>
    </xf>
    <xf numFmtId="0" fontId="31" fillId="0" borderId="0" xfId="0" applyFont="1" applyAlignment="1">
      <alignment vertical="top" wrapText="1"/>
    </xf>
    <xf numFmtId="0" fontId="12" fillId="4" borderId="0" xfId="0" applyFont="1" applyFill="1" applyAlignment="1">
      <alignment vertical="top"/>
    </xf>
    <xf numFmtId="0" fontId="16" fillId="4" borderId="0" xfId="0" applyFont="1" applyFill="1" applyAlignment="1">
      <alignment vertical="top"/>
    </xf>
    <xf numFmtId="0" fontId="14" fillId="0" borderId="0" xfId="0" applyFont="1" applyAlignment="1">
      <alignment vertical="top" wrapText="1"/>
    </xf>
    <xf numFmtId="0" fontId="6" fillId="0" borderId="0" xfId="0" applyFont="1" applyAlignment="1">
      <alignment horizontal="center" vertical="top" wrapText="1"/>
    </xf>
    <xf numFmtId="0" fontId="6" fillId="2" borderId="8" xfId="0" applyFont="1" applyFill="1" applyBorder="1" applyAlignment="1">
      <alignment vertical="top" wrapText="1"/>
    </xf>
    <xf numFmtId="0" fontId="11" fillId="2" borderId="3" xfId="0" applyFont="1" applyFill="1" applyBorder="1" applyAlignment="1">
      <alignment vertical="top" wrapText="1"/>
    </xf>
    <xf numFmtId="0" fontId="2" fillId="2" borderId="0" xfId="0" applyFont="1" applyFill="1" applyAlignment="1">
      <alignment vertical="top" wrapText="1"/>
    </xf>
    <xf numFmtId="0" fontId="2" fillId="0" borderId="4" xfId="0" applyFont="1" applyBorder="1" applyAlignment="1">
      <alignment vertical="top" wrapText="1"/>
    </xf>
    <xf numFmtId="0" fontId="2" fillId="0" borderId="0" xfId="0" applyFont="1" applyAlignment="1" applyProtection="1">
      <alignment vertical="top" wrapText="1"/>
      <protection locked="0"/>
    </xf>
    <xf numFmtId="0" fontId="2" fillId="5" borderId="0" xfId="0" applyFont="1" applyFill="1" applyAlignment="1" applyProtection="1">
      <alignment vertical="top" wrapText="1"/>
      <protection locked="0"/>
    </xf>
    <xf numFmtId="0" fontId="2" fillId="10" borderId="18" xfId="0" applyFont="1" applyFill="1" applyBorder="1" applyAlignment="1" applyProtection="1">
      <alignment vertical="top" wrapText="1"/>
      <protection locked="0"/>
    </xf>
    <xf numFmtId="0" fontId="2" fillId="5" borderId="19" xfId="0" applyFont="1" applyFill="1" applyBorder="1" applyAlignment="1" applyProtection="1">
      <alignment vertical="top" wrapText="1"/>
      <protection locked="0"/>
    </xf>
    <xf numFmtId="0" fontId="2" fillId="0" borderId="3" xfId="0" applyFont="1" applyBorder="1" applyAlignment="1">
      <alignment vertical="top" wrapText="1"/>
    </xf>
    <xf numFmtId="0" fontId="2" fillId="0" borderId="0" xfId="0" applyFont="1" applyAlignment="1">
      <alignment vertical="top" wrapText="1"/>
    </xf>
    <xf numFmtId="0" fontId="2" fillId="0" borderId="0" xfId="0" quotePrefix="1" applyFont="1" applyAlignment="1">
      <alignment vertical="top" wrapText="1"/>
    </xf>
    <xf numFmtId="0" fontId="2" fillId="2" borderId="0" xfId="0" applyFont="1" applyFill="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0" xfId="0" applyFont="1" applyAlignment="1">
      <alignment horizontal="center" vertical="top" wrapText="1"/>
    </xf>
    <xf numFmtId="0" fontId="2" fillId="0" borderId="4" xfId="0" applyFont="1" applyBorder="1" applyAlignment="1" applyProtection="1">
      <alignment vertical="top" wrapText="1"/>
      <protection locked="0"/>
    </xf>
    <xf numFmtId="165" fontId="1" fillId="6" borderId="3" xfId="0" applyNumberFormat="1" applyFont="1" applyFill="1" applyBorder="1" applyAlignment="1" applyProtection="1">
      <alignment horizontal="left" vertical="top" wrapText="1"/>
      <protection locked="0"/>
    </xf>
    <xf numFmtId="0" fontId="6" fillId="2" borderId="25" xfId="0" applyFont="1" applyFill="1" applyBorder="1" applyAlignment="1">
      <alignment vertical="top" wrapText="1"/>
    </xf>
    <xf numFmtId="0" fontId="6" fillId="2" borderId="3" xfId="0" applyFont="1" applyFill="1" applyBorder="1" applyAlignment="1">
      <alignment vertical="top" wrapText="1"/>
    </xf>
    <xf numFmtId="0" fontId="6" fillId="0" borderId="4" xfId="0" applyFont="1" applyBorder="1" applyAlignment="1">
      <alignment vertical="top" wrapText="1"/>
    </xf>
    <xf numFmtId="0" fontId="12" fillId="3" borderId="1" xfId="0" applyFont="1" applyFill="1" applyBorder="1" applyAlignment="1">
      <alignment vertical="top" wrapText="1"/>
    </xf>
    <xf numFmtId="0" fontId="2" fillId="0" borderId="2" xfId="0" applyFont="1" applyBorder="1" applyAlignment="1">
      <alignment vertical="top" wrapText="1"/>
    </xf>
    <xf numFmtId="0" fontId="25" fillId="3" borderId="7" xfId="0" applyFont="1" applyFill="1" applyBorder="1" applyAlignment="1">
      <alignment horizontal="left" vertical="center" wrapText="1"/>
    </xf>
    <xf numFmtId="0" fontId="0" fillId="0" borderId="8" xfId="0" applyBorder="1" applyAlignment="1">
      <alignment horizontal="left" vertical="center" wrapText="1"/>
    </xf>
    <xf numFmtId="0" fontId="8" fillId="2" borderId="1" xfId="0" applyFont="1" applyFill="1" applyBorder="1" applyAlignment="1" applyProtection="1">
      <alignment vertical="top" wrapText="1"/>
      <protection locked="0"/>
    </xf>
    <xf numFmtId="0" fontId="2" fillId="0" borderId="2" xfId="0" applyFont="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2" fillId="0" borderId="4" xfId="0" applyFont="1" applyBorder="1" applyAlignment="1" applyProtection="1">
      <alignment vertical="top" wrapText="1"/>
      <protection locked="0"/>
    </xf>
    <xf numFmtId="165" fontId="2" fillId="2" borderId="3" xfId="0" applyNumberFormat="1" applyFont="1" applyFill="1" applyBorder="1" applyAlignment="1" applyProtection="1">
      <alignment horizontal="left" vertical="top" wrapText="1"/>
      <protection locked="0"/>
    </xf>
    <xf numFmtId="0" fontId="2" fillId="2" borderId="3" xfId="0" applyFont="1" applyFill="1" applyBorder="1" applyAlignment="1">
      <alignment vertical="top" wrapText="1"/>
    </xf>
    <xf numFmtId="0" fontId="2" fillId="0" borderId="4" xfId="0" applyFont="1" applyBorder="1" applyAlignment="1">
      <alignment vertical="top" wrapText="1"/>
    </xf>
    <xf numFmtId="0" fontId="8" fillId="2" borderId="3" xfId="0" applyFont="1" applyFill="1" applyBorder="1" applyAlignment="1">
      <alignment vertical="top" wrapText="1"/>
    </xf>
    <xf numFmtId="0" fontId="8" fillId="0" borderId="4" xfId="0" applyFont="1" applyBorder="1" applyAlignment="1">
      <alignment vertical="top" wrapText="1"/>
    </xf>
    <xf numFmtId="0" fontId="28" fillId="2" borderId="7" xfId="0" applyFont="1" applyFill="1" applyBorder="1" applyAlignment="1">
      <alignment vertical="top" wrapText="1"/>
    </xf>
    <xf numFmtId="0" fontId="28" fillId="0" borderId="8" xfId="0" applyFont="1" applyBorder="1" applyAlignment="1">
      <alignment vertical="top" wrapText="1"/>
    </xf>
    <xf numFmtId="0" fontId="29" fillId="3" borderId="5" xfId="0" applyFont="1" applyFill="1" applyBorder="1" applyAlignment="1">
      <alignment vertical="top" wrapText="1"/>
    </xf>
    <xf numFmtId="0" fontId="30" fillId="0" borderId="8" xfId="0" applyFont="1" applyBorder="1" applyAlignment="1">
      <alignment vertical="top" wrapText="1"/>
    </xf>
    <xf numFmtId="0" fontId="2" fillId="0" borderId="12" xfId="0" applyFont="1" applyBorder="1" applyAlignment="1">
      <alignment horizontal="left" vertical="top" wrapText="1"/>
    </xf>
    <xf numFmtId="0" fontId="2" fillId="0" borderId="21" xfId="0" applyFont="1" applyBorder="1" applyAlignment="1">
      <alignment horizontal="left" vertical="top" wrapText="1"/>
    </xf>
    <xf numFmtId="0" fontId="2" fillId="0" borderId="11" xfId="0" applyFont="1" applyBorder="1" applyAlignment="1">
      <alignment horizontal="left" vertical="top" wrapText="1"/>
    </xf>
    <xf numFmtId="0" fontId="12" fillId="11" borderId="23" xfId="0" applyFont="1" applyFill="1" applyBorder="1" applyAlignment="1">
      <alignment vertical="top" wrapText="1"/>
    </xf>
    <xf numFmtId="0" fontId="0" fillId="0" borderId="0" xfId="0" applyAlignment="1">
      <alignment vertical="top" wrapText="1"/>
    </xf>
    <xf numFmtId="0" fontId="2" fillId="13" borderId="14" xfId="0" applyFont="1" applyFill="1" applyBorder="1" applyAlignment="1">
      <alignment horizontal="left" vertical="top" wrapText="1"/>
    </xf>
    <xf numFmtId="0" fontId="2" fillId="13" borderId="20" xfId="0" applyFont="1" applyFill="1" applyBorder="1" applyAlignment="1">
      <alignment horizontal="left" vertical="top" wrapText="1"/>
    </xf>
    <xf numFmtId="0" fontId="2" fillId="13" borderId="13" xfId="0" applyFont="1" applyFill="1" applyBorder="1" applyAlignment="1">
      <alignment horizontal="left" vertical="top" wrapText="1"/>
    </xf>
    <xf numFmtId="0" fontId="2" fillId="0" borderId="15" xfId="0" applyFont="1" applyBorder="1" applyAlignment="1">
      <alignment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13" borderId="15" xfId="0" applyFont="1" applyFill="1" applyBorder="1" applyAlignment="1">
      <alignment vertical="top" wrapText="1"/>
    </xf>
    <xf numFmtId="0" fontId="2" fillId="13" borderId="0" xfId="0" applyFont="1" applyFill="1" applyAlignment="1">
      <alignment vertical="top" wrapText="1"/>
    </xf>
    <xf numFmtId="0" fontId="2" fillId="13" borderId="16" xfId="0" applyFont="1" applyFill="1" applyBorder="1" applyAlignment="1">
      <alignment vertical="top" wrapText="1"/>
    </xf>
    <xf numFmtId="2" fontId="7" fillId="7" borderId="1" xfId="0" applyNumberFormat="1" applyFont="1" applyFill="1" applyBorder="1" applyAlignment="1">
      <alignment vertical="top" wrapText="1"/>
    </xf>
    <xf numFmtId="0" fontId="0" fillId="7" borderId="2" xfId="0" applyFill="1" applyBorder="1" applyAlignment="1">
      <alignment vertical="top" wrapText="1"/>
    </xf>
    <xf numFmtId="0" fontId="12" fillId="3" borderId="5" xfId="0" applyFont="1" applyFill="1" applyBorder="1" applyAlignment="1">
      <alignment vertical="top" wrapText="1"/>
    </xf>
    <xf numFmtId="0" fontId="2" fillId="0" borderId="9" xfId="0" applyFont="1" applyBorder="1" applyAlignment="1">
      <alignment vertical="top" wrapText="1"/>
    </xf>
    <xf numFmtId="0" fontId="32" fillId="0" borderId="10" xfId="0" applyFont="1" applyBorder="1" applyAlignment="1">
      <alignment vertical="top" wrapText="1"/>
    </xf>
    <xf numFmtId="0" fontId="33" fillId="0" borderId="10" xfId="0" applyFont="1" applyBorder="1" applyAlignment="1">
      <alignment vertical="top" wrapText="1"/>
    </xf>
    <xf numFmtId="0" fontId="12" fillId="3" borderId="5" xfId="0" applyFont="1" applyFill="1" applyBorder="1" applyAlignment="1">
      <alignment vertical="top"/>
    </xf>
    <xf numFmtId="0" fontId="2" fillId="0" borderId="9" xfId="0" applyFont="1" applyBorder="1" applyAlignment="1">
      <alignment vertical="top"/>
    </xf>
    <xf numFmtId="0" fontId="1" fillId="0" borderId="5" xfId="0" applyFont="1" applyBorder="1" applyAlignment="1">
      <alignment vertical="top" wrapText="1"/>
    </xf>
    <xf numFmtId="0" fontId="0" fillId="0" borderId="9" xfId="0" applyBorder="1" applyAlignment="1">
      <alignment vertical="top"/>
    </xf>
    <xf numFmtId="0" fontId="0" fillId="0" borderId="6" xfId="0" applyBorder="1" applyAlignment="1">
      <alignment vertical="top"/>
    </xf>
  </cellXfs>
  <cellStyles count="1">
    <cellStyle name="Standaard" xfId="0" builtinId="0"/>
  </cellStyles>
  <dxfs count="59">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rgb="FFFF0000"/>
      </font>
    </dxf>
    <dxf>
      <font>
        <color theme="0"/>
      </font>
      <fill>
        <patternFill>
          <bgColor rgb="FFFF0000"/>
        </patternFill>
      </fill>
    </dxf>
    <dxf>
      <font>
        <color theme="0"/>
      </font>
      <fill>
        <patternFill>
          <bgColor rgb="FFFF0000"/>
        </patternFill>
      </fill>
    </dxf>
    <dxf>
      <font>
        <b val="0"/>
        <i/>
        <strike/>
        <color rgb="FFFF0000"/>
      </font>
    </dxf>
    <dxf>
      <alignment horizontal="center" textRotation="0" indent="0" justifyLastLine="0" shrinkToFit="0" readingOrder="0"/>
    </dxf>
    <dxf>
      <alignment horizontal="center" textRotation="0" indent="0" justifyLastLine="0" shrinkToFit="0" readingOrder="0"/>
    </dxf>
    <dxf>
      <font>
        <strike val="0"/>
        <outline val="0"/>
        <shadow val="0"/>
        <u val="none"/>
        <vertAlign val="baseline"/>
        <sz val="10"/>
        <name val="Calibri"/>
        <family val="2"/>
        <scheme val="none"/>
      </font>
      <alignment horizontal="general" vertical="top" textRotation="0" wrapText="1" indent="0" justifyLastLine="0" shrinkToFit="0" readingOrder="0"/>
    </dxf>
    <dxf>
      <font>
        <strike val="0"/>
        <outline val="0"/>
        <shadow val="0"/>
        <u val="none"/>
        <vertAlign val="baseline"/>
        <sz val="10"/>
        <name val="Calibri"/>
        <family val="2"/>
        <scheme val="none"/>
      </font>
      <alignment horizontal="general" vertical="top" textRotation="0" wrapText="1" indent="0" justifyLastLine="0" shrinkToFit="0" readingOrder="0"/>
    </dxf>
    <dxf>
      <font>
        <strike val="0"/>
        <outline val="0"/>
        <shadow val="0"/>
        <u val="none"/>
        <vertAlign val="baseline"/>
        <sz val="10"/>
        <name val="Calibri"/>
        <family val="2"/>
        <scheme val="none"/>
      </font>
      <alignment horizontal="general" vertical="top" textRotation="0" wrapText="1" indent="0" justifyLastLine="0" shrinkToFit="0" readingOrder="0"/>
    </dxf>
    <dxf>
      <font>
        <strike val="0"/>
        <outline val="0"/>
        <shadow val="0"/>
        <u val="none"/>
        <vertAlign val="baseline"/>
        <sz val="10"/>
        <name val="Calibri"/>
        <family val="2"/>
        <scheme val="none"/>
      </font>
      <alignment horizontal="general" vertical="top" textRotation="0" wrapText="1" indent="0" justifyLastLine="0" shrinkToFit="0" readingOrder="0"/>
    </dxf>
    <dxf>
      <font>
        <strike val="0"/>
        <outline val="0"/>
        <shadow val="0"/>
        <u val="none"/>
        <vertAlign val="baseline"/>
        <sz val="10"/>
        <name val="Calibri"/>
        <family val="2"/>
        <scheme val="none"/>
      </font>
      <alignment horizontal="left" vertical="top" textRotation="0" wrapText="1" indent="0" justifyLastLine="0" shrinkToFit="0" readingOrder="0"/>
    </dxf>
    <dxf>
      <font>
        <strike val="0"/>
        <outline val="0"/>
        <shadow val="0"/>
        <u val="none"/>
        <vertAlign val="baseline"/>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name val="Calibri"/>
        <family val="2"/>
        <scheme val="none"/>
      </font>
      <alignment horizontal="center" vertical="top" textRotation="0" wrapText="1" indent="0" justifyLastLine="0" shrinkToFit="0" readingOrder="0"/>
    </dxf>
    <dxf>
      <font>
        <strike val="0"/>
        <outline val="0"/>
        <shadow val="0"/>
        <u val="none"/>
        <vertAlign val="baseline"/>
        <name val="Calibri"/>
        <family val="2"/>
        <scheme val="none"/>
      </font>
      <alignment horizontal="center" vertical="top" textRotation="0" wrapText="1" indent="0" justifyLastLine="0" shrinkToFit="0" readingOrder="0"/>
    </dxf>
    <dxf>
      <font>
        <strike val="0"/>
        <outline val="0"/>
        <shadow val="0"/>
        <u val="none"/>
        <vertAlign val="baseline"/>
        <name val="Calibri"/>
        <family val="2"/>
        <scheme val="none"/>
      </font>
      <alignment horizontal="center" vertical="top" textRotation="0" wrapText="1" indent="0" justifyLastLine="0" shrinkToFit="0" readingOrder="0"/>
    </dxf>
    <dxf>
      <font>
        <strike val="0"/>
        <outline val="0"/>
        <shadow val="0"/>
        <u val="none"/>
        <vertAlign val="baseline"/>
        <sz val="10"/>
        <color theme="1"/>
        <name val="Calibri"/>
        <family val="2"/>
        <scheme val="none"/>
      </font>
      <alignment horizontal="general" vertical="top" textRotation="0" wrapText="1" indent="0" justifyLastLine="0" shrinkToFit="0" readingOrder="0"/>
    </dxf>
    <dxf>
      <font>
        <strike val="0"/>
        <outline val="0"/>
        <shadow val="0"/>
        <u val="none"/>
        <vertAlign val="baseline"/>
        <sz val="10"/>
        <color theme="1"/>
        <name val="Calibri"/>
        <family val="2"/>
        <scheme val="none"/>
      </font>
      <alignment horizontal="general" vertical="top" textRotation="0" wrapText="1" indent="0" justifyLastLine="0" shrinkToFit="0" readingOrder="0"/>
    </dxf>
    <dxf>
      <font>
        <strike val="0"/>
        <outline val="0"/>
        <shadow val="0"/>
        <u val="none"/>
        <vertAlign val="baseline"/>
        <sz val="10"/>
        <color theme="1"/>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164" formatCode="000"/>
      <alignment horizontal="general" vertical="top" textRotation="0" wrapText="1" indent="0" justifyLastLine="0" shrinkToFit="0" readingOrder="0"/>
    </dxf>
    <dxf>
      <fill>
        <patternFill patternType="solid">
          <fgColor auto="1"/>
          <bgColor indexed="65"/>
        </patternFill>
      </fill>
    </dxf>
    <dxf>
      <font>
        <strike val="0"/>
        <outline val="0"/>
        <shadow val="0"/>
        <u val="none"/>
        <vertAlign val="baseline"/>
        <name val="Calibri"/>
        <family val="2"/>
        <scheme val="none"/>
      </font>
      <alignment horizontal="general" vertical="top" textRotation="0" wrapText="1" indent="0" justifyLastLine="0" shrinkToFit="0" readingOrder="0"/>
    </dxf>
    <dxf>
      <font>
        <strike val="0"/>
        <outline val="0"/>
        <shadow val="0"/>
        <u val="none"/>
        <vertAlign val="baseline"/>
        <name val="Calibri"/>
        <family val="2"/>
        <scheme val="none"/>
      </font>
      <alignment horizontal="general" vertical="top" textRotation="0" wrapText="1" indent="0" justifyLastLine="0" shrinkToFit="0" readingOrder="0"/>
    </dxf>
    <dxf>
      <font>
        <strike val="0"/>
        <outline val="0"/>
        <shadow val="0"/>
        <vertAlign val="baseline"/>
        <sz val="10"/>
        <name val="Calibri"/>
        <family val="2"/>
        <scheme val="none"/>
      </font>
      <numFmt numFmtId="0" formatCode="General"/>
      <alignment horizontal="general" vertical="top" textRotation="0" wrapText="1" indent="0" justifyLastLine="0" shrinkToFit="0" readingOrder="0"/>
    </dxf>
    <dxf>
      <font>
        <strike val="0"/>
        <outline val="0"/>
        <shadow val="0"/>
        <vertAlign val="baseline"/>
        <sz val="10"/>
        <name val="Calibri"/>
        <family val="2"/>
        <scheme val="none"/>
      </font>
      <alignment horizontal="center" vertical="top" textRotation="0" wrapText="1" indent="0" justifyLastLine="0" shrinkToFit="0" readingOrder="0"/>
    </dxf>
    <dxf>
      <font>
        <strike val="0"/>
        <outline val="0"/>
        <shadow val="0"/>
        <vertAlign val="baseline"/>
        <sz val="10"/>
        <name val="Calibri"/>
        <family val="2"/>
        <scheme val="none"/>
      </font>
      <alignment horizontal="center" vertical="top" textRotation="0" wrapText="1" indent="0" justifyLastLine="0" shrinkToFit="0" readingOrder="0"/>
    </dxf>
    <dxf>
      <font>
        <strike val="0"/>
        <outline val="0"/>
        <shadow val="0"/>
        <vertAlign val="baseline"/>
        <sz val="10"/>
        <name val="Calibri"/>
        <family val="2"/>
        <scheme val="none"/>
      </font>
      <alignment horizontal="center" vertical="top" textRotation="0" wrapText="1" indent="0" justifyLastLine="0" shrinkToFit="0" readingOrder="0"/>
    </dxf>
    <dxf>
      <font>
        <strike val="0"/>
        <outline val="0"/>
        <shadow val="0"/>
        <u val="none"/>
        <vertAlign val="baseline"/>
        <sz val="10"/>
        <color theme="1"/>
        <name val="Calibri"/>
        <family val="2"/>
        <scheme val="none"/>
      </font>
      <alignment horizontal="general" vertical="top" textRotation="0" wrapText="1" indent="0" justifyLastLine="0" shrinkToFit="0" readingOrder="0"/>
    </dxf>
    <dxf>
      <font>
        <strike val="0"/>
        <outline val="0"/>
        <shadow val="0"/>
        <u val="none"/>
        <vertAlign val="baseline"/>
        <sz val="10"/>
        <color theme="1"/>
        <name val="Calibri"/>
        <family val="2"/>
        <scheme val="none"/>
      </font>
      <alignment horizontal="general" vertical="top" textRotation="0" wrapText="1" indent="0" justifyLastLine="0" shrinkToFit="0" readingOrder="0"/>
    </dxf>
    <dxf>
      <font>
        <strike val="0"/>
        <outline val="0"/>
        <shadow val="0"/>
        <u val="none"/>
        <vertAlign val="baseline"/>
        <sz val="10"/>
        <color theme="1"/>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ill>
        <patternFill patternType="solid">
          <fgColor auto="1"/>
          <bgColor indexed="65"/>
        </patternFill>
      </fill>
    </dxf>
    <dxf>
      <font>
        <strike val="0"/>
        <outline val="0"/>
        <shadow val="0"/>
        <vertAlign val="baseline"/>
        <sz val="10"/>
        <name val="Calibri"/>
        <family val="2"/>
        <scheme val="none"/>
      </font>
      <alignment horizontal="general" vertical="top" textRotation="0" wrapText="1" indent="0" justifyLastLine="0" shrinkToFit="0" readingOrder="0"/>
    </dxf>
    <dxf>
      <font>
        <strike val="0"/>
        <outline val="0"/>
        <shadow val="0"/>
        <vertAlign val="baseline"/>
        <name val="Calibr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top"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top" textRotation="0" wrapText="1" indent="0" justifyLastLine="0" shrinkToFit="0" readingOrder="0"/>
      <border diagonalUp="0" diagonalDown="0">
        <left style="medium">
          <color indexed="64"/>
        </left>
        <right/>
        <top/>
        <bottom/>
        <vertical/>
        <horizontal/>
      </border>
    </dxf>
    <dxf>
      <fill>
        <patternFill patternType="none">
          <fgColor indexed="64"/>
          <bgColor auto="1"/>
        </patternFill>
      </fill>
    </dxf>
    <dxf>
      <fill>
        <patternFill patternType="none">
          <fgColor indexed="64"/>
          <bgColor auto="1"/>
        </patternFill>
      </fill>
    </dxf>
    <dxf>
      <font>
        <strike val="0"/>
        <outline val="0"/>
        <shadow val="0"/>
        <u val="none"/>
        <vertAlign val="baseline"/>
        <sz val="11"/>
        <name val="Calibri"/>
        <family val="2"/>
        <scheme val="none"/>
      </font>
      <fill>
        <patternFill patternType="solid">
          <fgColor indexed="64"/>
          <bgColor theme="3" tint="0.89999084444715716"/>
        </patternFill>
      </fill>
      <alignment horizontal="general" vertical="top" textRotation="0" wrapText="1" indent="0" justifyLastLine="0" shrinkToFit="0" readingOrder="0"/>
      <protection locked="0" hidden="0"/>
    </dxf>
    <dxf>
      <font>
        <strike val="0"/>
        <outline val="0"/>
        <shadow val="0"/>
        <u val="none"/>
        <vertAlign val="baseline"/>
        <sz val="11"/>
        <name val="Calibri"/>
        <family val="2"/>
        <scheme val="none"/>
      </font>
      <alignment horizontal="general" vertical="top" textRotation="0" wrapText="1" indent="0" justifyLastLine="0" shrinkToFit="0" readingOrder="0"/>
      <protection locked="0" hidden="0"/>
    </dxf>
    <dxf>
      <font>
        <b/>
        <strike val="0"/>
        <outline val="0"/>
        <shadow val="0"/>
        <u val="none"/>
        <vertAlign val="baseline"/>
        <sz val="11"/>
        <name val="Calibri"/>
        <family val="2"/>
        <scheme val="none"/>
      </font>
      <alignment horizontal="general" vertical="top" textRotation="0" wrapText="1" indent="0" justifyLastLine="0" shrinkToFit="0" readingOrder="0"/>
      <protection locked="1" hidden="0"/>
    </dxf>
    <dxf>
      <font>
        <strike val="0"/>
        <outline val="0"/>
        <shadow val="0"/>
        <u val="none"/>
        <vertAlign val="baseline"/>
        <sz val="11"/>
        <name val="Calibri"/>
        <family val="2"/>
        <scheme val="none"/>
      </font>
      <alignment horizontal="general" vertical="top" textRotation="0" wrapText="1" indent="0" justifyLastLine="0" shrinkToFit="0" readingOrder="0"/>
      <protection locked="1" hidden="0"/>
    </dxf>
    <dxf>
      <font>
        <b/>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protection locked="1" hidden="0"/>
    </dxf>
    <dxf>
      <font>
        <strike val="0"/>
        <outline val="0"/>
        <shadow val="0"/>
        <u val="none"/>
        <vertAlign val="baseline"/>
        <sz val="11"/>
        <name val="Calibri"/>
        <family val="2"/>
        <scheme val="none"/>
      </font>
      <fill>
        <patternFill patternType="solid">
          <fgColor indexed="64"/>
          <bgColor theme="3" tint="0.89999084444715716"/>
        </patternFill>
      </fill>
      <alignment horizontal="general" vertical="top" textRotation="0" wrapText="1" indent="0" justifyLastLine="0" shrinkToFit="0" readingOrder="0"/>
      <protection locked="0" hidden="0"/>
    </dxf>
    <dxf>
      <font>
        <strike val="0"/>
        <outline val="0"/>
        <shadow val="0"/>
        <u val="none"/>
        <vertAlign val="baseline"/>
        <sz val="11"/>
        <name val="Calibri"/>
        <family val="2"/>
        <scheme val="none"/>
      </font>
      <alignment horizontal="general" vertical="top" textRotation="0" wrapText="1" indent="0" justifyLastLine="0" shrinkToFit="0" readingOrder="0"/>
      <protection locked="0" hidden="0"/>
    </dxf>
    <dxf>
      <font>
        <b/>
        <strike val="0"/>
        <outline val="0"/>
        <shadow val="0"/>
        <u val="none"/>
        <vertAlign val="baseline"/>
        <sz val="11"/>
        <name val="Calibri"/>
        <family val="2"/>
        <scheme val="none"/>
      </font>
      <alignment horizontal="general" vertical="top" textRotation="0" wrapText="1" indent="0" justifyLastLine="0" shrinkToFit="0" readingOrder="0"/>
      <protection locked="1" hidden="0"/>
    </dxf>
    <dxf>
      <font>
        <strike val="0"/>
        <outline val="0"/>
        <shadow val="0"/>
        <u val="none"/>
        <vertAlign val="baseline"/>
        <sz val="11"/>
        <name val="Calibri"/>
        <family val="2"/>
        <scheme val="none"/>
      </font>
      <alignment horizontal="general" vertical="top" textRotation="0" wrapText="1" indent="0" justifyLastLine="0" shrinkToFit="0" readingOrder="0"/>
      <protection locked="1" hidden="0"/>
    </dxf>
    <dxf>
      <font>
        <b/>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2352675</xdr:colOff>
      <xdr:row>2</xdr:row>
      <xdr:rowOff>19816</xdr:rowOff>
    </xdr:from>
    <xdr:to>
      <xdr:col>1</xdr:col>
      <xdr:colOff>4668439</xdr:colOff>
      <xdr:row>5</xdr:row>
      <xdr:rowOff>168406</xdr:rowOff>
    </xdr:to>
    <xdr:pic>
      <xdr:nvPicPr>
        <xdr:cNvPr id="2" name="Afbeelding 1">
          <a:extLst>
            <a:ext uri="{FF2B5EF4-FFF2-40B4-BE49-F238E27FC236}">
              <a16:creationId xmlns:a16="http://schemas.microsoft.com/office/drawing/2014/main" id="{E3A111F9-7D13-4FDA-9740-F6C8DCC0FD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505591"/>
          <a:ext cx="2308144" cy="71437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41185A7-4116-4859-B9D6-FBF88A055C28}" name="Tabel8" displayName="Tabel8" ref="B3:D5" totalsRowShown="0" headerRowDxfId="58" dataDxfId="57">
  <autoFilter ref="B3:D5" xr:uid="{141185A7-4116-4859-B9D6-FBF88A055C28}"/>
  <tableColumns count="3">
    <tableColumn id="1" xr3:uid="{46EF1467-8F79-4E22-ACCF-76363DF012E4}" name="Infrastructuur" dataDxfId="56">
      <calculatedColumnFormula>Hulptabellen!E2</calculatedColumnFormula>
    </tableColumn>
    <tableColumn id="2" xr3:uid="{994EC695-CCA5-4D1B-B9CE-88B8749E641A}" name="Gevraagd door Opdrachtgever" dataDxfId="55"/>
    <tableColumn id="3" xr3:uid="{75DD74D3-DC95-43B5-B29A-12304F123536}" name="Geleverd door Inschrijver" dataDxfId="54"/>
  </tableColumns>
  <tableStyleInfo name="TableStyleMedium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2FF363-8D3F-422D-A84F-8F26BAC72402}" name="Presentatielaag" displayName="Presentatielaag" ref="G1:G5" totalsRowShown="0">
  <autoFilter ref="G1:G5" xr:uid="{212FF363-8D3F-422D-A84F-8F26BAC72402}"/>
  <sortState xmlns:xlrd2="http://schemas.microsoft.com/office/spreadsheetml/2017/richdata2" ref="G2:G4">
    <sortCondition ref="G3:G4"/>
  </sortState>
  <tableColumns count="1">
    <tableColumn id="1" xr3:uid="{A79D8109-97C0-4023-8929-A7B3A3749A52}" name="Gevraagde oplossing GUI"/>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E9D23A-4281-4560-BE89-BC061D03AD36}" name="Tabel7" displayName="Tabel7" ref="I1:I5" totalsRowShown="0">
  <autoFilter ref="I1:I5" xr:uid="{78E9D23A-4281-4560-BE89-BC061D03AD36}"/>
  <tableColumns count="1">
    <tableColumn id="1" xr3:uid="{6B5463DA-BDEB-413B-9182-5200C8B26542}" name="Gevraagd?"/>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295A58F-D979-4625-9CA6-D46B7F31AB4D}" name="Tabel9" displayName="Tabel9" ref="B7:D10" totalsRowShown="0" headerRowDxfId="53" dataDxfId="52">
  <autoFilter ref="B7:D10" xr:uid="{5295A58F-D979-4625-9CA6-D46B7F31AB4D}"/>
  <tableColumns count="3">
    <tableColumn id="1" xr3:uid="{82D6DC27-E74B-451C-9164-A4A29D85859F}" name="Presentatielaag / Front-End" dataDxfId="51">
      <calculatedColumnFormula>Hulptabellen!G2</calculatedColumnFormula>
    </tableColumn>
    <tableColumn id="2" xr3:uid="{0B39B09D-CB91-4C2E-A8C4-4569AA4090F9}" name="Gevraagd door Opdrachtgever" dataDxfId="50"/>
    <tableColumn id="3" xr3:uid="{7660E1D8-3789-4C6A-A26B-4ECDEE692872}" name="Geleverd door Inschrijver" dataDxfId="49"/>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95B83C3-FE82-469B-B9AD-9809738F596D}" name="VoldoenAAN" displayName="VoldoenAAN" ref="B16:C22" totalsRowShown="0" headerRowDxfId="48" dataDxfId="47">
  <autoFilter ref="B16:C22" xr:uid="{C95B83C3-FE82-469B-B9AD-9809738F596D}"/>
  <tableColumns count="2">
    <tableColumn id="1" xr3:uid="{66DDCF25-D1EA-47FA-83A1-66B20745BACF}" name="Aansluitvoorwaarden" dataDxfId="46"/>
    <tableColumn id="2" xr3:uid="{C100C13C-3FFF-427A-8C17-9D774D5FE7FB}" name="Moet voldoen" dataDxfId="45"/>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CEE485-5A05-4050-AD0F-6F9D9C41D8A4}" name="Tabel1" displayName="Tabel1" ref="A4:J217" totalsRowShown="0" headerRowDxfId="44" dataDxfId="43">
  <autoFilter ref="A4:J217" xr:uid="{A1CEE485-5A05-4050-AD0F-6F9D9C41D8A4}">
    <filterColumn colId="2">
      <colorFilter dxfId="42" cellColor="0"/>
    </filterColumn>
    <filterColumn colId="3">
      <filters>
        <filter val="1. Algemene eisen"/>
        <filter val="3. Applicatie - inrichting"/>
        <filter val="3. Applicatie - interfaces"/>
        <filter val="3. Applicatie - logging"/>
        <filter val="4. Beheer - functioneel"/>
        <filter val="4. Beheer - technisch"/>
        <filter val="5. IaaS"/>
        <filter val="9. Inschrijver - Certificering en Compliance"/>
        <filter val="9. Inschrijver - MVOI &amp; Duurzaamheid"/>
      </filters>
    </filterColumn>
  </autoFilter>
  <sortState xmlns:xlrd2="http://schemas.microsoft.com/office/spreadsheetml/2017/richdata2" ref="A5:J217">
    <sortCondition ref="D4:D217"/>
  </sortState>
  <tableColumns count="10">
    <tableColumn id="1" xr3:uid="{7B2A9C26-DD94-445B-9251-593B97EC4C1B}" name="Eis" dataDxfId="41">
      <calculatedColumnFormula>IF(LEN(Tabel1[[#This Row],[nummer_tmp]])=1,CONCATENATE("ICT00",Tabel1[[#This Row],[nummer_tmp]]),IF(LEN(Tabel1[[#This Row],[nummer_tmp]])=2,CONCATENATE("ICT0",Tabel1[[#This Row],[nummer_tmp]]),CONCATENATE("ICT",Tabel1[[#This Row],[nummer_tmp]])))</calculatedColumnFormula>
    </tableColumn>
    <tableColumn id="9" xr3:uid="{9353206D-A6FC-4572-8C2D-3128944084CD}" name="nummer_tmp" dataDxfId="40">
      <calculatedColumnFormula>IF(B4="nummer_tmp",1,B4+1)</calculatedColumnFormula>
    </tableColumn>
    <tableColumn id="8" xr3:uid="{9E2ABCE9-6AD4-4286-B960-A3E9691310D5}" name="Eis nodig?_x000a_Over-ruled" dataDxfId="39"/>
    <tableColumn id="2" xr3:uid="{CCD71AF7-A8B5-4B2E-A4B8-FE5A84C53B66}" name="Thema" dataDxfId="38"/>
    <tableColumn id="3" xr3:uid="{2542B8CE-045E-492F-B45C-1B3A0E0D4608}" name="Beschrijving" dataDxfId="37"/>
    <tableColumn id="4" xr3:uid="{AE24356A-EB70-4474-8B42-1B5A97E799AD}" name="In aanvulling / Afwijking op" dataDxfId="36"/>
    <tableColumn id="5" xr3:uid="{2AFEB3DC-F951-4E8E-A2EB-7475AF1D9576}" name="Cloud / SaaS oplossing" dataDxfId="35"/>
    <tableColumn id="6" xr3:uid="{B91C2D9A-1EED-4656-BA0D-12C1A226FA89}" name="On Premise oplossing" dataDxfId="34"/>
    <tableColumn id="7" xr3:uid="{B7B04499-309B-405F-9253-D4BB67D3FFA9}" name="Op verzoek toelichting aanleveren" dataDxfId="33"/>
    <tableColumn id="11" xr3:uid="{4D3F7E10-52E4-47D5-86F8-15E70326066A}" name="Tonen" dataDxfId="32">
      <calculatedColumnFormula>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150733F-E8DE-4764-9AF0-2086E70D2ADC}" name="Tabel1111316" displayName="Tabel1111316" ref="A6:K22" totalsRowShown="0" headerRowDxfId="31" dataDxfId="30">
  <autoFilter ref="A6:K22" xr:uid="{798AB6BA-E6AF-430D-B5BC-DC9B922FB369}">
    <filterColumn colId="2">
      <colorFilter dxfId="29" cellColor="0"/>
    </filterColumn>
  </autoFilter>
  <tableColumns count="11">
    <tableColumn id="1" xr3:uid="{BDC7ED8D-ED1C-4D9C-B865-C2D31ADC4899}" name="Eis" dataDxfId="28">
      <calculatedColumnFormula>IF(LEN(Tabel1111316[[#This Row],[nummer_tmp]])=1,CONCATENATE("GUI00",Tabel1111316[[#This Row],[nummer_tmp]]),IF(LEN(Tabel1111316[[#This Row],[nummer_tmp]])=2,CONCATENATE("GUI0",Tabel1111316[[#This Row],[nummer_tmp]]),CONCATENATE("GUI",Tabel1111316[[#This Row],[nummer_tmp]])))</calculatedColumnFormula>
    </tableColumn>
    <tableColumn id="9" xr3:uid="{60C28EA3-FA5E-4894-B7D0-CB823903079D}" name="nummer_tmp" dataDxfId="27">
      <calculatedColumnFormula>IF(B6="nummer_tmp",1,B6+1)</calculatedColumnFormula>
    </tableColumn>
    <tableColumn id="5" xr3:uid="{BEFD6B83-E810-4610-B32E-E505D983F8D8}" name="Eis nodig?_x000a_Over-ruled" dataDxfId="26"/>
    <tableColumn id="2" xr3:uid="{988A7F7A-CCCE-4902-8629-A208B73F773F}" name="Thema" dataDxfId="25"/>
    <tableColumn id="3" xr3:uid="{01DAE5BF-A3D4-4F31-8D6A-B7E7518424F1}" name="Beschrijving" dataDxfId="24"/>
    <tableColumn id="4" xr3:uid="{909C5096-D27C-41A4-A480-80946FC75BD3}" name="In aanvulling / Afwijking op" dataDxfId="23"/>
    <tableColumn id="12" xr3:uid="{F3118557-A55E-476D-96C1-BCE4986012E6}" name="Web Based / HTLM5" dataDxfId="22"/>
    <tableColumn id="14" xr3:uid="{B3BDD702-979F-4EA0-963E-3ED24BD905D5}" name="Windows Native" dataDxfId="21"/>
    <tableColumn id="13" xr3:uid="{98E79D98-EFDE-431B-91B4-AA5E59368FE5}" name="iOS én Android Native" dataDxfId="20"/>
    <tableColumn id="11" xr3:uid="{571DA71A-9164-46F1-9B52-381C16B7E440}" name="Tonen" dataDxfId="19">
      <calculatedColumnFormula>IF(C7="Nee","toon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calculatedColumnFormula>
    </tableColumn>
    <tableColumn id="6" xr3:uid="{971F8498-6E7D-4481-BF86-0144ADF7C642}" name="Opmerkingen" dataDxfId="1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064DCB-AB76-4338-B044-4E5B70BEF926}" name="Tabel4" displayName="Tabel4" ref="A3:B20" totalsRowShown="0" headerRowDxfId="17" dataDxfId="16">
  <autoFilter ref="A3:B20" xr:uid="{E6064DCB-AB76-4338-B044-4E5B70BEF926}"/>
  <sortState xmlns:xlrd2="http://schemas.microsoft.com/office/spreadsheetml/2017/richdata2" ref="A4:B20">
    <sortCondition ref="A17:A20"/>
  </sortState>
  <tableColumns count="2">
    <tableColumn id="1" xr3:uid="{54925C8F-6320-4FC1-91F5-A56E2280E056}" name="Begrip" dataDxfId="15"/>
    <tableColumn id="2" xr3:uid="{1714AEF2-1445-407D-B01A-57E1A482EDAD}" name="Toelichting" dataDxfId="1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C089A4-69CC-4C1F-9901-653ED69B7C82}" name="Subthema" displayName="Subthema" ref="A1:A32" totalsRowShown="0">
  <autoFilter ref="A1:A32" xr:uid="{42C089A4-69CC-4C1F-9901-653ED69B7C82}"/>
  <sortState xmlns:xlrd2="http://schemas.microsoft.com/office/spreadsheetml/2017/richdata2" ref="A2:A32">
    <sortCondition ref="A1:A32"/>
  </sortState>
  <tableColumns count="1">
    <tableColumn id="1" xr3:uid="{98AC63D0-96F2-4D38-A29D-F5669D8041FB}" name="Subthema"/>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C3477F-F855-45D9-AC77-E0E7340A4E4A}" name="vantoepassingop" displayName="vantoepassingop" ref="C1:C4" totalsRowShown="0" dataDxfId="13">
  <autoFilter ref="C1:C4" xr:uid="{FBC3477F-F855-45D9-AC77-E0E7340A4E4A}"/>
  <tableColumns count="1">
    <tableColumn id="1" xr3:uid="{2F02E81B-5595-4BF1-A581-9B1CF19A2CE7}" name="Van toepassing op" dataDxfId="12"/>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34F288-7FDC-4453-B0AE-9DB5FAE60695}" name="Infrastructuur" displayName="Infrastructuur" ref="E1:E3" totalsRowShown="0">
  <autoFilter ref="E1:E3" xr:uid="{1134F288-7FDC-4453-B0AE-9DB5FAE60695}"/>
  <sortState xmlns:xlrd2="http://schemas.microsoft.com/office/spreadsheetml/2017/richdata2" ref="E2:E3">
    <sortCondition ref="E3"/>
  </sortState>
  <tableColumns count="1">
    <tableColumn id="1" xr3:uid="{BBFE7E9A-0390-4948-A24D-82C0F001CD05}" name="Gevraagde infrastructuur"/>
  </tableColumns>
  <tableStyleInfo name="TableStyleMedium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BFCCD-32F0-421E-8C26-DB1001958A42}">
  <dimension ref="A1:U32"/>
  <sheetViews>
    <sheetView zoomScaleNormal="100" workbookViewId="0">
      <selection activeCell="A21" sqref="A21:B21"/>
    </sheetView>
  </sheetViews>
  <sheetFormatPr defaultColWidth="0" defaultRowHeight="12.75" zeroHeight="1" x14ac:dyDescent="0.25"/>
  <cols>
    <col min="1" max="1" width="60.5703125" style="17" customWidth="1"/>
    <col min="2" max="2" width="70.28515625" style="17" customWidth="1"/>
    <col min="3" max="3" width="1.7109375" style="17" customWidth="1"/>
    <col min="4" max="16384" width="9.140625" style="17" hidden="1"/>
  </cols>
  <sheetData>
    <row r="1" spans="1:21" ht="18.95" customHeight="1" x14ac:dyDescent="0.25">
      <c r="A1" s="71" t="s">
        <v>0</v>
      </c>
      <c r="B1" s="72"/>
    </row>
    <row r="2" spans="1:21" s="10" customFormat="1" ht="15.75" thickBot="1" x14ac:dyDescent="0.3">
      <c r="A2" s="73" t="s">
        <v>1</v>
      </c>
      <c r="B2" s="74"/>
      <c r="C2" s="15"/>
      <c r="D2" s="15"/>
      <c r="E2" s="15"/>
      <c r="F2" s="15"/>
      <c r="G2" s="15"/>
      <c r="H2" s="15"/>
      <c r="I2" s="15"/>
      <c r="J2" s="15"/>
      <c r="K2" s="15"/>
      <c r="L2" s="15"/>
      <c r="M2" s="15"/>
      <c r="N2" s="15"/>
      <c r="O2" s="15"/>
      <c r="P2" s="15"/>
      <c r="Q2" s="15"/>
      <c r="R2" s="15"/>
      <c r="S2" s="15"/>
      <c r="T2" s="15"/>
      <c r="U2" s="15"/>
    </row>
    <row r="3" spans="1:21" s="10" customFormat="1" ht="15" x14ac:dyDescent="0.25">
      <c r="A3" s="75" t="s">
        <v>2</v>
      </c>
      <c r="B3" s="76"/>
      <c r="C3" s="53"/>
      <c r="D3" s="53"/>
      <c r="E3" s="53"/>
      <c r="F3" s="53"/>
      <c r="G3" s="53"/>
      <c r="H3" s="53"/>
      <c r="I3" s="53"/>
      <c r="J3" s="53"/>
      <c r="K3" s="53"/>
      <c r="L3" s="53"/>
      <c r="M3" s="53"/>
      <c r="N3" s="53"/>
      <c r="O3" s="53"/>
      <c r="P3" s="53"/>
      <c r="Q3" s="53"/>
      <c r="R3" s="53"/>
      <c r="S3" s="53"/>
      <c r="T3" s="53"/>
      <c r="U3" s="53"/>
    </row>
    <row r="4" spans="1:21" s="10" customFormat="1" ht="15" x14ac:dyDescent="0.25">
      <c r="A4" s="77" t="s">
        <v>413</v>
      </c>
      <c r="B4" s="78"/>
      <c r="C4" s="53"/>
      <c r="D4" s="53"/>
      <c r="E4" s="53"/>
      <c r="F4" s="53"/>
      <c r="G4" s="53"/>
      <c r="H4" s="53"/>
      <c r="I4" s="53"/>
      <c r="J4" s="53"/>
      <c r="K4" s="53"/>
      <c r="L4" s="53"/>
      <c r="M4" s="53"/>
      <c r="N4" s="53"/>
      <c r="O4" s="53"/>
      <c r="P4" s="53"/>
      <c r="Q4" s="53"/>
      <c r="R4" s="53"/>
      <c r="S4" s="53"/>
      <c r="T4" s="53"/>
      <c r="U4" s="53"/>
    </row>
    <row r="5" spans="1:21" s="10" customFormat="1" ht="15" x14ac:dyDescent="0.25">
      <c r="A5" s="79">
        <v>45799</v>
      </c>
      <c r="B5" s="78"/>
      <c r="C5" s="53"/>
      <c r="D5" s="53"/>
      <c r="E5" s="53"/>
      <c r="F5" s="53"/>
      <c r="G5" s="53"/>
      <c r="H5" s="53"/>
      <c r="I5" s="53"/>
      <c r="J5" s="53"/>
      <c r="K5" s="53"/>
      <c r="L5" s="53"/>
      <c r="M5" s="53"/>
      <c r="N5" s="53"/>
      <c r="O5" s="53"/>
      <c r="P5" s="53"/>
      <c r="Q5" s="53"/>
      <c r="R5" s="53"/>
      <c r="S5" s="53"/>
      <c r="T5" s="53"/>
      <c r="U5" s="53"/>
    </row>
    <row r="6" spans="1:21" s="10" customFormat="1" ht="15" x14ac:dyDescent="0.25">
      <c r="A6" s="67" t="s">
        <v>420</v>
      </c>
      <c r="B6" s="66"/>
      <c r="C6" s="53"/>
      <c r="D6" s="53"/>
      <c r="E6" s="53"/>
      <c r="F6" s="53"/>
      <c r="G6" s="53"/>
      <c r="H6" s="53"/>
      <c r="I6" s="53"/>
      <c r="J6" s="53"/>
      <c r="K6" s="53"/>
      <c r="L6" s="53"/>
      <c r="M6" s="53"/>
      <c r="N6" s="53"/>
      <c r="O6" s="53"/>
      <c r="P6" s="53"/>
      <c r="Q6" s="53"/>
      <c r="R6" s="53"/>
      <c r="S6" s="53"/>
      <c r="T6" s="53"/>
      <c r="U6" s="53"/>
    </row>
    <row r="7" spans="1:21" s="10" customFormat="1" ht="15" x14ac:dyDescent="0.25">
      <c r="A7" s="80"/>
      <c r="B7" s="81"/>
      <c r="C7" s="53"/>
      <c r="D7" s="53"/>
      <c r="E7" s="53"/>
      <c r="F7" s="53"/>
      <c r="G7" s="53"/>
      <c r="H7" s="53"/>
      <c r="I7" s="53"/>
      <c r="J7" s="53"/>
      <c r="K7" s="53"/>
      <c r="L7" s="53"/>
      <c r="M7" s="53"/>
      <c r="N7" s="53"/>
      <c r="O7" s="53"/>
      <c r="P7" s="53"/>
      <c r="Q7" s="53"/>
      <c r="R7" s="53"/>
      <c r="S7" s="53"/>
      <c r="T7" s="53"/>
      <c r="U7" s="53"/>
    </row>
    <row r="8" spans="1:21" s="10" customFormat="1" ht="15" x14ac:dyDescent="0.25">
      <c r="A8" s="82" t="s">
        <v>3</v>
      </c>
      <c r="B8" s="83"/>
      <c r="C8" s="53"/>
      <c r="D8" s="53"/>
      <c r="E8" s="53"/>
      <c r="F8" s="53"/>
      <c r="G8" s="53"/>
      <c r="H8" s="53"/>
      <c r="I8" s="53"/>
      <c r="J8" s="53"/>
      <c r="K8" s="53"/>
      <c r="L8" s="53"/>
      <c r="M8" s="53"/>
      <c r="N8" s="53"/>
      <c r="O8" s="53"/>
      <c r="P8" s="53"/>
      <c r="Q8" s="53"/>
      <c r="R8" s="53"/>
      <c r="S8" s="53"/>
      <c r="T8" s="53"/>
      <c r="U8" s="53"/>
    </row>
    <row r="9" spans="1:21" s="10" customFormat="1" ht="26.45" customHeight="1" x14ac:dyDescent="0.25">
      <c r="A9" s="69" t="s">
        <v>4</v>
      </c>
      <c r="B9" s="70"/>
      <c r="C9" s="53"/>
      <c r="D9" s="53"/>
      <c r="E9" s="53"/>
      <c r="F9" s="53"/>
      <c r="G9" s="53"/>
      <c r="H9" s="53"/>
      <c r="I9" s="53"/>
      <c r="J9" s="53"/>
      <c r="K9" s="53"/>
      <c r="L9" s="53"/>
      <c r="M9" s="53"/>
      <c r="N9" s="53"/>
      <c r="O9" s="53"/>
      <c r="P9" s="53"/>
      <c r="Q9" s="53"/>
      <c r="R9" s="53"/>
      <c r="S9" s="53"/>
      <c r="T9" s="53"/>
      <c r="U9" s="53"/>
    </row>
    <row r="10" spans="1:21" s="10" customFormat="1" ht="26.45" customHeight="1" x14ac:dyDescent="0.25">
      <c r="A10" s="69" t="s">
        <v>5</v>
      </c>
      <c r="B10" s="70"/>
      <c r="C10" s="53"/>
      <c r="D10" s="53"/>
      <c r="E10" s="53"/>
      <c r="F10" s="53"/>
      <c r="G10" s="53"/>
      <c r="H10" s="53"/>
      <c r="I10" s="53"/>
      <c r="J10" s="53"/>
      <c r="K10" s="53"/>
      <c r="L10" s="53"/>
      <c r="M10" s="53"/>
      <c r="N10" s="53"/>
      <c r="O10" s="53"/>
      <c r="P10" s="53"/>
      <c r="Q10" s="53"/>
      <c r="R10" s="53"/>
      <c r="S10" s="53"/>
      <c r="T10" s="53"/>
      <c r="U10" s="53"/>
    </row>
    <row r="11" spans="1:21" ht="26.45" customHeight="1" x14ac:dyDescent="0.25">
      <c r="A11" s="69" t="s">
        <v>6</v>
      </c>
      <c r="B11" s="70"/>
    </row>
    <row r="12" spans="1:21" x14ac:dyDescent="0.25">
      <c r="A12" s="69" t="s">
        <v>7</v>
      </c>
      <c r="B12" s="70"/>
    </row>
    <row r="13" spans="1:21" x14ac:dyDescent="0.25">
      <c r="A13" s="69" t="s">
        <v>8</v>
      </c>
      <c r="B13" s="70"/>
    </row>
    <row r="14" spans="1:21" x14ac:dyDescent="0.25">
      <c r="A14" s="69" t="s">
        <v>9</v>
      </c>
      <c r="B14" s="70"/>
    </row>
    <row r="15" spans="1:21" hidden="1" x14ac:dyDescent="0.25">
      <c r="A15" s="69" t="s">
        <v>414</v>
      </c>
      <c r="B15" s="70"/>
    </row>
    <row r="16" spans="1:21" hidden="1" x14ac:dyDescent="0.25">
      <c r="A16" s="69" t="s">
        <v>415</v>
      </c>
      <c r="B16" s="70"/>
    </row>
    <row r="17" spans="1:2" hidden="1" x14ac:dyDescent="0.25">
      <c r="A17" s="69" t="s">
        <v>416</v>
      </c>
      <c r="B17" s="70"/>
    </row>
    <row r="18" spans="1:2" hidden="1" x14ac:dyDescent="0.25">
      <c r="A18" s="69" t="s">
        <v>10</v>
      </c>
      <c r="B18" s="70"/>
    </row>
    <row r="19" spans="1:2" hidden="1" x14ac:dyDescent="0.25">
      <c r="A19" s="69" t="s">
        <v>11</v>
      </c>
      <c r="B19" s="70"/>
    </row>
    <row r="20" spans="1:2" ht="12.75" customHeight="1" x14ac:dyDescent="0.25">
      <c r="A20" s="69"/>
      <c r="B20" s="70"/>
    </row>
    <row r="21" spans="1:2" ht="45" customHeight="1" thickBot="1" x14ac:dyDescent="0.3">
      <c r="A21" s="84" t="s">
        <v>419</v>
      </c>
      <c r="B21" s="85"/>
    </row>
    <row r="22" spans="1:2" x14ac:dyDescent="0.25">
      <c r="A22" s="18"/>
      <c r="B22" s="68"/>
    </row>
    <row r="23" spans="1:2" ht="18.95" hidden="1" customHeight="1" thickBot="1" x14ac:dyDescent="0.3">
      <c r="A23" s="86" t="s">
        <v>12</v>
      </c>
      <c r="B23" s="87"/>
    </row>
    <row r="24" spans="1:2" hidden="1" x14ac:dyDescent="0.25">
      <c r="A24" s="52" t="s">
        <v>13</v>
      </c>
      <c r="B24" s="19"/>
    </row>
    <row r="25" spans="1:2" hidden="1" x14ac:dyDescent="0.25">
      <c r="A25" s="20"/>
      <c r="B25" s="19"/>
    </row>
    <row r="26" spans="1:2" hidden="1" x14ac:dyDescent="0.25">
      <c r="A26" s="20"/>
      <c r="B26" s="19"/>
    </row>
    <row r="27" spans="1:2" hidden="1" x14ac:dyDescent="0.25">
      <c r="A27" s="20"/>
      <c r="B27" s="19"/>
    </row>
    <row r="28" spans="1:2" hidden="1" x14ac:dyDescent="0.25">
      <c r="A28" s="20"/>
      <c r="B28" s="19"/>
    </row>
    <row r="29" spans="1:2" hidden="1" x14ac:dyDescent="0.25">
      <c r="A29" s="20"/>
      <c r="B29" s="19"/>
    </row>
    <row r="30" spans="1:2" hidden="1" x14ac:dyDescent="0.25">
      <c r="A30" s="44" t="s">
        <v>14</v>
      </c>
      <c r="B30" s="19"/>
    </row>
    <row r="31" spans="1:2" hidden="1" x14ac:dyDescent="0.25">
      <c r="A31" s="44" t="s">
        <v>15</v>
      </c>
      <c r="B31" s="19"/>
    </row>
    <row r="32" spans="1:2" ht="13.5" hidden="1" thickBot="1" x14ac:dyDescent="0.3">
      <c r="A32" s="45" t="s">
        <v>16</v>
      </c>
      <c r="B32" s="51"/>
    </row>
  </sheetData>
  <sheetProtection autoFilter="0"/>
  <mergeCells count="21">
    <mergeCell ref="A20:B20"/>
    <mergeCell ref="A21:B21"/>
    <mergeCell ref="A23:B23"/>
    <mergeCell ref="A14:B14"/>
    <mergeCell ref="A15:B15"/>
    <mergeCell ref="A16:B16"/>
    <mergeCell ref="A18:B18"/>
    <mergeCell ref="A19:B19"/>
    <mergeCell ref="A17:B17"/>
    <mergeCell ref="A13:B13"/>
    <mergeCell ref="A1:B1"/>
    <mergeCell ref="A2:B2"/>
    <mergeCell ref="A3:B3"/>
    <mergeCell ref="A4:B4"/>
    <mergeCell ref="A5:B5"/>
    <mergeCell ref="A7:B7"/>
    <mergeCell ref="A8:B8"/>
    <mergeCell ref="A9:B9"/>
    <mergeCell ref="A10:B10"/>
    <mergeCell ref="A11:B11"/>
    <mergeCell ref="A12:B12"/>
  </mergeCells>
  <pageMargins left="0.70866141732283472" right="0.70866141732283472" top="0.74803149606299213" bottom="0.74803149606299213" header="0.31496062992125984" footer="0.31496062992125984"/>
  <pageSetup paperSize="9" orientation="landscape" r:id="rId1"/>
  <headerFooter>
    <oddFooter>&amp;L&amp;"-,Vet en cursief"&amp;8&amp;A&amp;R&amp;"-,Vet en cursief"&amp;8Pagina &amp;P van&amp;N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D5F5A-3C82-4A31-A0FD-21FC1DDD048D}">
  <sheetPr>
    <tabColor theme="4"/>
  </sheetPr>
  <dimension ref="A1:D52"/>
  <sheetViews>
    <sheetView topLeftCell="A5" zoomScaleNormal="100" workbookViewId="0">
      <selection activeCell="B25" sqref="B25:D25"/>
    </sheetView>
  </sheetViews>
  <sheetFormatPr defaultColWidth="0" defaultRowHeight="15" zeroHeight="1" x14ac:dyDescent="0.25"/>
  <cols>
    <col min="1" max="1" width="2.7109375" style="4" customWidth="1"/>
    <col min="2" max="2" width="49.7109375" style="4" customWidth="1"/>
    <col min="3" max="4" width="16.7109375" style="4" customWidth="1"/>
    <col min="5" max="16384" width="9.140625" style="4" hidden="1"/>
  </cols>
  <sheetData>
    <row r="1" spans="1:4" ht="18.75" customHeight="1" x14ac:dyDescent="0.25">
      <c r="A1" s="11"/>
      <c r="B1" s="91" t="s">
        <v>17</v>
      </c>
      <c r="C1" s="92"/>
      <c r="D1" s="92"/>
    </row>
    <row r="2" spans="1:4" x14ac:dyDescent="0.25">
      <c r="A2" s="53"/>
      <c r="B2" s="53"/>
      <c r="C2" s="53"/>
      <c r="D2" s="53"/>
    </row>
    <row r="3" spans="1:4" ht="30" x14ac:dyDescent="0.25">
      <c r="A3" s="11"/>
      <c r="B3" s="12" t="s">
        <v>18</v>
      </c>
      <c r="C3" s="12" t="s">
        <v>19</v>
      </c>
      <c r="D3" s="12" t="s">
        <v>20</v>
      </c>
    </row>
    <row r="4" spans="1:4" x14ac:dyDescent="0.25">
      <c r="A4" s="53"/>
      <c r="B4" s="12" t="str">
        <f>Hulptabellen!E2</f>
        <v>Cloud / SaaS</v>
      </c>
      <c r="C4" s="55" t="s">
        <v>376</v>
      </c>
      <c r="D4" s="56" t="s">
        <v>376</v>
      </c>
    </row>
    <row r="5" spans="1:4" x14ac:dyDescent="0.25">
      <c r="A5" s="53"/>
      <c r="B5" s="12" t="str">
        <f>Hulptabellen!E3</f>
        <v>On Premise</v>
      </c>
      <c r="C5" s="55" t="s">
        <v>21</v>
      </c>
      <c r="D5" s="56" t="s">
        <v>21</v>
      </c>
    </row>
    <row r="6" spans="1:4" x14ac:dyDescent="0.25">
      <c r="A6" s="53"/>
      <c r="B6" s="53"/>
      <c r="C6" s="53"/>
      <c r="D6" s="53"/>
    </row>
    <row r="7" spans="1:4" ht="30" x14ac:dyDescent="0.25">
      <c r="A7" s="11"/>
      <c r="B7" s="12" t="s">
        <v>22</v>
      </c>
      <c r="C7" s="12" t="s">
        <v>19</v>
      </c>
      <c r="D7" s="12" t="s">
        <v>20</v>
      </c>
    </row>
    <row r="8" spans="1:4" x14ac:dyDescent="0.25">
      <c r="A8" s="53"/>
      <c r="B8" s="12" t="str">
        <f>Hulptabellen!G2</f>
        <v>Web-based / HTML5 interface</v>
      </c>
      <c r="C8" s="55" t="s">
        <v>21</v>
      </c>
      <c r="D8" s="56" t="s">
        <v>21</v>
      </c>
    </row>
    <row r="9" spans="1:4" x14ac:dyDescent="0.25">
      <c r="A9" s="53"/>
      <c r="B9" s="12" t="str">
        <f>Hulptabellen!G3</f>
        <v>Microsoft Windows Native client</v>
      </c>
      <c r="C9" s="55" t="s">
        <v>376</v>
      </c>
      <c r="D9" s="56"/>
    </row>
    <row r="10" spans="1:4" x14ac:dyDescent="0.25">
      <c r="A10" s="53"/>
      <c r="B10" s="12" t="str">
        <f>Hulptabellen!G4</f>
        <v>Native App voor Mobile Device (iOS én Android)</v>
      </c>
      <c r="C10" s="55" t="s">
        <v>376</v>
      </c>
      <c r="D10" s="56"/>
    </row>
    <row r="11" spans="1:4" x14ac:dyDescent="0.25">
      <c r="A11" s="53"/>
      <c r="B11" s="53"/>
      <c r="C11" s="53"/>
      <c r="D11" s="53"/>
    </row>
    <row r="12" spans="1:4" ht="30" x14ac:dyDescent="0.25">
      <c r="A12" s="11"/>
      <c r="B12" s="43" t="s">
        <v>23</v>
      </c>
      <c r="C12" s="31" t="s">
        <v>19</v>
      </c>
      <c r="D12" s="32" t="s">
        <v>20</v>
      </c>
    </row>
    <row r="13" spans="1:4" x14ac:dyDescent="0.25">
      <c r="A13" s="53"/>
      <c r="B13" s="42" t="s">
        <v>24</v>
      </c>
      <c r="C13" s="57" t="s">
        <v>21</v>
      </c>
      <c r="D13" s="58" t="s">
        <v>21</v>
      </c>
    </row>
    <row r="14" spans="1:4" ht="15.75" thickBot="1" x14ac:dyDescent="0.3">
      <c r="A14" s="53"/>
      <c r="B14" s="53"/>
      <c r="C14" s="53"/>
      <c r="D14" s="53"/>
    </row>
    <row r="15" spans="1:4" x14ac:dyDescent="0.25">
      <c r="A15" s="53"/>
      <c r="B15" s="102" t="s">
        <v>25</v>
      </c>
      <c r="C15" s="103"/>
      <c r="D15" s="53"/>
    </row>
    <row r="16" spans="1:4" ht="15.75" thickBot="1" x14ac:dyDescent="0.3">
      <c r="A16" s="53"/>
      <c r="B16" s="59" t="s">
        <v>26</v>
      </c>
      <c r="C16" s="54" t="s">
        <v>27</v>
      </c>
      <c r="D16" s="53"/>
    </row>
    <row r="17" spans="1:4" x14ac:dyDescent="0.25">
      <c r="A17" s="53"/>
      <c r="B17" s="33" t="str">
        <f>B4</f>
        <v>Cloud / SaaS</v>
      </c>
      <c r="C17" s="34" t="str">
        <f>IF(AND(C4="Ja (Optioneel)",D4="Nee"),"Nee",IF(OR(LEFT(C4,2)="Ja",LEFT(D4,2)="Ja"),"Ja","Nee"))</f>
        <v>Nee</v>
      </c>
      <c r="D17" s="53"/>
    </row>
    <row r="18" spans="1:4" x14ac:dyDescent="0.25">
      <c r="A18" s="53"/>
      <c r="B18" s="13" t="str">
        <f>B5</f>
        <v>On Premise</v>
      </c>
      <c r="C18" s="14" t="str">
        <f>IF(AND(C5="Ja (Optioneel)",D5="Nee"),"Nee",IF(OR(LEFT(C5,2)="Ja",LEFT(D5,2)="Ja"),"Ja","Nee"))</f>
        <v>Ja</v>
      </c>
      <c r="D18" s="53"/>
    </row>
    <row r="19" spans="1:4" x14ac:dyDescent="0.25">
      <c r="A19" s="53"/>
      <c r="B19" s="13" t="str">
        <f>B8</f>
        <v>Web-based / HTML5 interface</v>
      </c>
      <c r="C19" s="14" t="str">
        <f>IF(AND(C8="Ja (Optioneel)",D8="Nee"),"Nee",IF(OR(LEFT(C8,2)="Ja",LEFT(D8,2)="Ja"),"Ja","Nee"))</f>
        <v>Ja</v>
      </c>
      <c r="D19" s="53"/>
    </row>
    <row r="20" spans="1:4" x14ac:dyDescent="0.25">
      <c r="A20" s="53"/>
      <c r="B20" s="13" t="str">
        <f>B9</f>
        <v>Microsoft Windows Native client</v>
      </c>
      <c r="C20" s="14" t="str">
        <f>IF(AND(C9="Ja (Optioneel)",D9="Nee"),"Nee",IF(OR(LEFT(C9,2)="Ja",LEFT(D9,2)="Ja"),"Ja","Nee"))</f>
        <v>Nee</v>
      </c>
      <c r="D20" s="53"/>
    </row>
    <row r="21" spans="1:4" x14ac:dyDescent="0.25">
      <c r="A21" s="53"/>
      <c r="B21" s="13" t="str">
        <f>B10</f>
        <v>Native App voor Mobile Device (iOS én Android)</v>
      </c>
      <c r="C21" s="14" t="str">
        <f>IF(AND(C10="Ja (Optioneel)",D10="Nee"),"Nee",IF(OR(LEFT(C10,2)="Ja",LEFT(D10,2)="Ja"),"Ja","Nee"))</f>
        <v>Nee</v>
      </c>
      <c r="D21" s="53"/>
    </row>
    <row r="22" spans="1:4" ht="15.75" thickBot="1" x14ac:dyDescent="0.3">
      <c r="A22" s="53"/>
      <c r="B22" s="35" t="s">
        <v>23</v>
      </c>
      <c r="C22" s="36" t="str">
        <f>IF(AND(C13="Ja (Optioneel)",D13="Nee"),"Nee",IF(OR(LEFT(C13,2)="Ja",LEFT(D13,2)="Ja"),"Ja","Nee"))</f>
        <v>Ja</v>
      </c>
      <c r="D22" s="53"/>
    </row>
    <row r="23" spans="1:4" x14ac:dyDescent="0.25">
      <c r="A23" s="53"/>
      <c r="B23" s="12"/>
      <c r="C23" s="12"/>
      <c r="D23" s="53"/>
    </row>
    <row r="24" spans="1:4" ht="18.75" customHeight="1" x14ac:dyDescent="0.25">
      <c r="A24" s="16"/>
      <c r="B24" s="41" t="s">
        <v>28</v>
      </c>
      <c r="C24" s="16"/>
      <c r="D24" s="16"/>
    </row>
    <row r="25" spans="1:4" ht="18.75" customHeight="1" x14ac:dyDescent="0.25">
      <c r="A25" s="53"/>
      <c r="B25" s="93" t="s">
        <v>29</v>
      </c>
      <c r="C25" s="94"/>
      <c r="D25" s="95"/>
    </row>
    <row r="26" spans="1:4" ht="30.75" customHeight="1" x14ac:dyDescent="0.25">
      <c r="A26" s="53"/>
      <c r="B26" s="96" t="s">
        <v>30</v>
      </c>
      <c r="C26" s="97"/>
      <c r="D26" s="98"/>
    </row>
    <row r="27" spans="1:4" ht="30.75" customHeight="1" x14ac:dyDescent="0.25">
      <c r="A27" s="53"/>
      <c r="B27" s="99" t="s">
        <v>31</v>
      </c>
      <c r="C27" s="100"/>
      <c r="D27" s="101"/>
    </row>
    <row r="28" spans="1:4" ht="90.75" customHeight="1" x14ac:dyDescent="0.25">
      <c r="A28" s="53"/>
      <c r="B28" s="88" t="s">
        <v>32</v>
      </c>
      <c r="C28" s="89"/>
      <c r="D28" s="90"/>
    </row>
    <row r="29" spans="1:4" hidden="1" x14ac:dyDescent="0.25">
      <c r="A29" s="60"/>
      <c r="B29" s="53"/>
      <c r="C29" s="53"/>
      <c r="D29" s="53"/>
    </row>
    <row r="30" spans="1:4" hidden="1" x14ac:dyDescent="0.25">
      <c r="A30" s="60"/>
      <c r="B30" s="53"/>
      <c r="C30" s="53"/>
      <c r="D30" s="53"/>
    </row>
    <row r="31" spans="1:4" hidden="1" x14ac:dyDescent="0.25">
      <c r="A31" s="60"/>
      <c r="B31" s="53"/>
      <c r="C31" s="53"/>
      <c r="D31" s="53"/>
    </row>
    <row r="32" spans="1:4" hidden="1" x14ac:dyDescent="0.25">
      <c r="A32" s="60"/>
      <c r="B32" s="53"/>
      <c r="C32" s="53"/>
      <c r="D32" s="53"/>
    </row>
    <row r="33" spans="2:4" hidden="1" x14ac:dyDescent="0.25">
      <c r="B33" s="53"/>
      <c r="C33" s="53"/>
      <c r="D33" s="53"/>
    </row>
    <row r="34" spans="2:4" hidden="1" x14ac:dyDescent="0.25">
      <c r="B34" s="53"/>
      <c r="C34" s="53"/>
      <c r="D34" s="53"/>
    </row>
    <row r="35" spans="2:4" hidden="1" x14ac:dyDescent="0.25">
      <c r="B35" s="53"/>
      <c r="C35" s="53"/>
      <c r="D35" s="53"/>
    </row>
    <row r="36" spans="2:4" hidden="1" x14ac:dyDescent="0.25">
      <c r="B36" s="53"/>
      <c r="C36" s="53"/>
      <c r="D36" s="53"/>
    </row>
    <row r="37" spans="2:4" hidden="1" x14ac:dyDescent="0.25">
      <c r="B37" s="53"/>
      <c r="C37" s="53"/>
      <c r="D37" s="53"/>
    </row>
    <row r="38" spans="2:4" hidden="1" x14ac:dyDescent="0.25">
      <c r="B38" s="53"/>
      <c r="C38" s="53"/>
      <c r="D38" s="53"/>
    </row>
    <row r="39" spans="2:4" hidden="1" x14ac:dyDescent="0.25">
      <c r="B39" s="53"/>
      <c r="C39" s="53"/>
      <c r="D39" s="53"/>
    </row>
    <row r="40" spans="2:4" hidden="1" x14ac:dyDescent="0.25">
      <c r="B40" s="53"/>
      <c r="C40" s="53"/>
      <c r="D40" s="53"/>
    </row>
    <row r="41" spans="2:4" hidden="1" x14ac:dyDescent="0.25">
      <c r="B41" s="53"/>
      <c r="C41" s="53"/>
      <c r="D41" s="53"/>
    </row>
    <row r="42" spans="2:4" hidden="1" x14ac:dyDescent="0.25">
      <c r="B42" s="53"/>
      <c r="C42" s="53"/>
      <c r="D42" s="53"/>
    </row>
    <row r="43" spans="2:4" hidden="1" x14ac:dyDescent="0.25">
      <c r="B43" s="53"/>
      <c r="C43" s="53"/>
      <c r="D43" s="53"/>
    </row>
    <row r="44" spans="2:4" hidden="1" x14ac:dyDescent="0.25">
      <c r="B44" s="53"/>
      <c r="C44" s="53"/>
      <c r="D44" s="53"/>
    </row>
    <row r="45" spans="2:4" hidden="1" x14ac:dyDescent="0.25">
      <c r="B45" s="53"/>
      <c r="C45" s="53"/>
      <c r="D45" s="53"/>
    </row>
    <row r="46" spans="2:4" hidden="1" x14ac:dyDescent="0.25">
      <c r="B46" s="53"/>
      <c r="C46" s="53"/>
      <c r="D46" s="53"/>
    </row>
    <row r="47" spans="2:4" hidden="1" x14ac:dyDescent="0.25">
      <c r="B47" s="53"/>
      <c r="C47" s="53"/>
      <c r="D47" s="53"/>
    </row>
    <row r="48" spans="2:4" hidden="1" x14ac:dyDescent="0.25">
      <c r="B48" s="53"/>
      <c r="C48" s="53"/>
      <c r="D48" s="53"/>
    </row>
    <row r="49" spans="2:4" hidden="1" x14ac:dyDescent="0.25">
      <c r="B49" s="53"/>
      <c r="C49" s="53"/>
      <c r="D49" s="53"/>
    </row>
    <row r="50" spans="2:4" hidden="1" x14ac:dyDescent="0.25">
      <c r="B50" s="53"/>
      <c r="C50" s="53"/>
      <c r="D50" s="53"/>
    </row>
    <row r="51" spans="2:4" hidden="1" x14ac:dyDescent="0.25">
      <c r="B51" s="53"/>
      <c r="C51" s="53"/>
      <c r="D51" s="53"/>
    </row>
    <row r="52" spans="2:4" hidden="1" x14ac:dyDescent="0.25">
      <c r="B52" s="53"/>
      <c r="C52" s="53"/>
      <c r="D52" s="53"/>
    </row>
  </sheetData>
  <sheetProtection algorithmName="SHA-512" hashValue="m3ssw3a40CrpDmS1jobIP+IR51QLPB5N7RXaDzyVz/grDcvYoiWUWLP8pa39agRiXE4qVU0mnWMQV4NyfTVRng==" saltValue="SiMNH5Q1keLvfDWhDiSg4Q==" spinCount="100000" sheet="1" objects="1" scenarios="1"/>
  <mergeCells count="6">
    <mergeCell ref="B28:D28"/>
    <mergeCell ref="B1:D1"/>
    <mergeCell ref="B25:D25"/>
    <mergeCell ref="B26:D26"/>
    <mergeCell ref="B27:D27"/>
    <mergeCell ref="B15:C15"/>
  </mergeCells>
  <conditionalFormatting sqref="B17:B23">
    <cfRule type="expression" dxfId="11" priority="4">
      <formula>$C17="Nee"</formula>
    </cfRule>
  </conditionalFormatting>
  <conditionalFormatting sqref="B4:D5 B13:D13">
    <cfRule type="expression" dxfId="10" priority="2">
      <formula>AND(LEFT($C4,2)="Ja",$D4="Nee")</formula>
    </cfRule>
  </conditionalFormatting>
  <conditionalFormatting sqref="B8:D10">
    <cfRule type="expression" dxfId="9" priority="1">
      <formula>AND(LEFT($C8,2)="Ja",$D8="Nee")</formula>
    </cfRule>
  </conditionalFormatting>
  <pageMargins left="0.70866141732283472" right="0.70866141732283472" top="0.74803149606299213" bottom="0.74803149606299213" header="0.31496062992125984" footer="0.31496062992125984"/>
  <pageSetup paperSize="9" orientation="portrait" r:id="rId1"/>
  <headerFooter>
    <oddFooter>&amp;L&amp;"-,Vet en cursief"&amp;8&amp;A&amp;R&amp;"-,Vet en cursief"&amp;8Pagina &amp;P van &amp;N</oddFooter>
  </headerFooter>
  <tableParts count="3">
    <tablePart r:id="rId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7A91F16C-BB9B-43CE-806C-1AADBDBECC6A}">
          <x14:formula1>
            <xm:f>Hulptabellen!$I$2:$I$5</xm:f>
          </x14:formula1>
          <xm:sqref>C6:D6</xm:sqref>
        </x14:dataValidation>
        <x14:dataValidation type="list" allowBlank="1" showInputMessage="1" showErrorMessage="1" xr:uid="{32BE5E4F-5214-4DFD-B0A2-DB7D3C4DB6A5}">
          <x14:formula1>
            <xm:f>Hulptabellen!$I$3:$I$5</xm:f>
          </x14:formula1>
          <xm:sqref>C8:D10 C4:D5 C13:D13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E3DE-80EF-4C79-934E-DC43FC716201}">
  <sheetPr>
    <tabColor theme="6"/>
  </sheetPr>
  <dimension ref="A1:M235"/>
  <sheetViews>
    <sheetView tabSelected="1" topLeftCell="A2" zoomScale="130" zoomScaleNormal="130" workbookViewId="0">
      <selection activeCell="I38" sqref="I38"/>
    </sheetView>
  </sheetViews>
  <sheetFormatPr defaultColWidth="0" defaultRowHeight="15" x14ac:dyDescent="0.25"/>
  <cols>
    <col min="1" max="1" width="7.7109375" style="4" customWidth="1"/>
    <col min="2" max="2" width="9.140625" style="4" hidden="1" customWidth="1"/>
    <col min="3" max="3" width="8.7109375" style="4" customWidth="1"/>
    <col min="4" max="4" width="15.7109375" style="4" customWidth="1"/>
    <col min="5" max="5" width="63.7109375" style="4" customWidth="1"/>
    <col min="6" max="6" width="11.7109375" style="4" customWidth="1"/>
    <col min="7" max="7" width="11.7109375" style="4" hidden="1" customWidth="1"/>
    <col min="8" max="9" width="11.7109375" style="4" customWidth="1"/>
    <col min="10" max="10" width="13.5703125" style="4" hidden="1" customWidth="1"/>
    <col min="11" max="11" width="8.7109375" style="4" hidden="1" customWidth="1"/>
    <col min="12" max="13" width="16.42578125" style="4" hidden="1" customWidth="1"/>
    <col min="14" max="16384" width="8.7109375" style="4" hidden="1"/>
  </cols>
  <sheetData>
    <row r="1" spans="1:12" ht="30" hidden="1" customHeight="1" thickBot="1" x14ac:dyDescent="0.3">
      <c r="A1" s="106" t="s">
        <v>33</v>
      </c>
      <c r="B1" s="107"/>
      <c r="C1" s="107"/>
      <c r="D1" s="107"/>
      <c r="E1" s="107"/>
      <c r="F1" s="107"/>
      <c r="G1" s="107"/>
      <c r="H1" s="107"/>
      <c r="I1" s="107"/>
      <c r="J1" s="60"/>
      <c r="K1" s="60"/>
      <c r="L1" s="60"/>
    </row>
    <row r="2" spans="1:12" ht="20.100000000000001" customHeight="1" thickBot="1" x14ac:dyDescent="0.3">
      <c r="A2" s="104" t="s">
        <v>34</v>
      </c>
      <c r="B2" s="105"/>
      <c r="C2" s="105"/>
      <c r="D2" s="105"/>
      <c r="E2" s="105"/>
      <c r="F2" s="39"/>
      <c r="G2" s="39"/>
      <c r="H2" s="39"/>
      <c r="I2" s="40"/>
      <c r="J2" s="27"/>
      <c r="K2" s="60"/>
      <c r="L2" s="60"/>
    </row>
    <row r="3" spans="1:12" x14ac:dyDescent="0.25">
      <c r="A3" s="53"/>
      <c r="B3" s="53"/>
      <c r="C3" s="53"/>
      <c r="D3" s="53"/>
      <c r="E3" s="53"/>
      <c r="F3" s="53"/>
      <c r="G3" s="53"/>
      <c r="H3" s="53"/>
      <c r="I3" s="53"/>
      <c r="J3" s="60"/>
      <c r="K3" s="60"/>
      <c r="L3" s="60"/>
    </row>
    <row r="4" spans="1:12" ht="60" x14ac:dyDescent="0.25">
      <c r="A4" s="60" t="s">
        <v>35</v>
      </c>
      <c r="B4" s="60" t="s">
        <v>36</v>
      </c>
      <c r="C4" s="60" t="s">
        <v>37</v>
      </c>
      <c r="D4" s="60" t="s">
        <v>38</v>
      </c>
      <c r="E4" s="60" t="s">
        <v>39</v>
      </c>
      <c r="F4" s="60" t="s">
        <v>40</v>
      </c>
      <c r="G4" s="60" t="s">
        <v>41</v>
      </c>
      <c r="H4" s="60" t="s">
        <v>42</v>
      </c>
      <c r="I4" s="60" t="s">
        <v>43</v>
      </c>
      <c r="J4" s="60" t="s">
        <v>44</v>
      </c>
      <c r="K4" s="60"/>
      <c r="L4" s="60"/>
    </row>
    <row r="5" spans="1:12" ht="38.25" hidden="1" x14ac:dyDescent="0.25">
      <c r="A5" s="7" t="str">
        <f>IF(LEN(Tabel1[[#This Row],[nummer_tmp]])=1,CONCATENATE("ICT00",Tabel1[[#This Row],[nummer_tmp]]),IF(LEN(Tabel1[[#This Row],[nummer_tmp]])=2,CONCATENATE("ICT0",Tabel1[[#This Row],[nummer_tmp]]),CONCATENATE("ICT",Tabel1[[#This Row],[nummer_tmp]])))</f>
        <v>ICT001</v>
      </c>
      <c r="B5" s="7">
        <f t="shared" ref="B5:B68" si="0">IF(B4="nummer_tmp",1,B4+1)</f>
        <v>1</v>
      </c>
      <c r="C5" s="7" t="s">
        <v>376</v>
      </c>
      <c r="D5" s="7" t="s">
        <v>45</v>
      </c>
      <c r="E5" s="7" t="s">
        <v>46</v>
      </c>
      <c r="F5" s="7"/>
      <c r="G5" s="50" t="s">
        <v>47</v>
      </c>
      <c r="H5" s="50" t="s">
        <v>47</v>
      </c>
      <c r="I5" s="50"/>
      <c r="J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5" s="60"/>
      <c r="L5" s="60"/>
    </row>
    <row r="6" spans="1:12" ht="140.25" hidden="1" x14ac:dyDescent="0.25">
      <c r="A6" s="7" t="str">
        <f>IF(LEN(Tabel1[[#This Row],[nummer_tmp]])=1,CONCATENATE("ICT00",Tabel1[[#This Row],[nummer_tmp]]),IF(LEN(Tabel1[[#This Row],[nummer_tmp]])=2,CONCATENATE("ICT0",Tabel1[[#This Row],[nummer_tmp]]),CONCATENATE("ICT",Tabel1[[#This Row],[nummer_tmp]])))</f>
        <v>ICT002</v>
      </c>
      <c r="B6" s="7">
        <f t="shared" si="0"/>
        <v>2</v>
      </c>
      <c r="C6" s="7" t="s">
        <v>21</v>
      </c>
      <c r="D6" s="7" t="s">
        <v>45</v>
      </c>
      <c r="E6" s="7" t="s">
        <v>48</v>
      </c>
      <c r="F6" s="7" t="s">
        <v>49</v>
      </c>
      <c r="G6" s="50" t="s">
        <v>47</v>
      </c>
      <c r="H6" s="50"/>
      <c r="I6" s="50"/>
      <c r="J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6" s="60"/>
      <c r="L6" s="60"/>
    </row>
    <row r="7" spans="1:12" ht="140.25" hidden="1" x14ac:dyDescent="0.25">
      <c r="A7" s="7" t="str">
        <f>IF(LEN(Tabel1[[#This Row],[nummer_tmp]])=1,CONCATENATE("ICT00",Tabel1[[#This Row],[nummer_tmp]]),IF(LEN(Tabel1[[#This Row],[nummer_tmp]])=2,CONCATENATE("ICT0",Tabel1[[#This Row],[nummer_tmp]]),CONCATENATE("ICT",Tabel1[[#This Row],[nummer_tmp]])))</f>
        <v>ICT003</v>
      </c>
      <c r="B7" s="7">
        <f t="shared" si="0"/>
        <v>3</v>
      </c>
      <c r="C7" s="7" t="s">
        <v>376</v>
      </c>
      <c r="D7" s="7" t="s">
        <v>45</v>
      </c>
      <c r="E7" s="7" t="s">
        <v>50</v>
      </c>
      <c r="F7" s="7" t="s">
        <v>51</v>
      </c>
      <c r="G7" s="50" t="s">
        <v>47</v>
      </c>
      <c r="H7" s="50" t="s">
        <v>47</v>
      </c>
      <c r="I7" s="50"/>
      <c r="J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7" s="60"/>
      <c r="L7" s="60"/>
    </row>
    <row r="8" spans="1:12" ht="89.25" hidden="1" x14ac:dyDescent="0.25">
      <c r="A8" s="7" t="str">
        <f>IF(LEN(Tabel1[[#This Row],[nummer_tmp]])=1,CONCATENATE("ICT00",Tabel1[[#This Row],[nummer_tmp]]),IF(LEN(Tabel1[[#This Row],[nummer_tmp]])=2,CONCATENATE("ICT0",Tabel1[[#This Row],[nummer_tmp]]),CONCATENATE("ICT",Tabel1[[#This Row],[nummer_tmp]])))</f>
        <v>ICT004</v>
      </c>
      <c r="B8" s="7">
        <f t="shared" si="0"/>
        <v>4</v>
      </c>
      <c r="C8" s="7" t="s">
        <v>21</v>
      </c>
      <c r="D8" s="7" t="s">
        <v>45</v>
      </c>
      <c r="E8" s="7" t="s">
        <v>52</v>
      </c>
      <c r="F8" s="7"/>
      <c r="G8" s="50" t="s">
        <v>47</v>
      </c>
      <c r="H8" s="50"/>
      <c r="I8" s="50"/>
      <c r="J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8" s="60"/>
      <c r="L8" s="60"/>
    </row>
    <row r="9" spans="1:12" ht="189" hidden="1" customHeight="1" x14ac:dyDescent="0.25">
      <c r="A9" s="7" t="str">
        <f>IF(LEN(Tabel1[[#This Row],[nummer_tmp]])=1,CONCATENATE("ICT00",Tabel1[[#This Row],[nummer_tmp]]),IF(LEN(Tabel1[[#This Row],[nummer_tmp]])=2,CONCATENATE("ICT0",Tabel1[[#This Row],[nummer_tmp]]),CONCATENATE("ICT",Tabel1[[#This Row],[nummer_tmp]])))</f>
        <v>ICT005</v>
      </c>
      <c r="B9" s="7">
        <f t="shared" si="0"/>
        <v>5</v>
      </c>
      <c r="C9" s="7" t="s">
        <v>376</v>
      </c>
      <c r="D9" s="7" t="s">
        <v>45</v>
      </c>
      <c r="E9" s="7" t="s">
        <v>53</v>
      </c>
      <c r="F9" s="7" t="s">
        <v>54</v>
      </c>
      <c r="G9" s="50" t="s">
        <v>47</v>
      </c>
      <c r="H9" s="50" t="s">
        <v>47</v>
      </c>
      <c r="I9" s="50"/>
      <c r="J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9" s="60"/>
      <c r="L9" s="60"/>
    </row>
    <row r="10" spans="1:12" ht="89.25" hidden="1" x14ac:dyDescent="0.25">
      <c r="A10" s="7" t="str">
        <f>IF(LEN(Tabel1[[#This Row],[nummer_tmp]])=1,CONCATENATE("ICT00",Tabel1[[#This Row],[nummer_tmp]]),IF(LEN(Tabel1[[#This Row],[nummer_tmp]])=2,CONCATENATE("ICT0",Tabel1[[#This Row],[nummer_tmp]]),CONCATENATE("ICT",Tabel1[[#This Row],[nummer_tmp]])))</f>
        <v>ICT006</v>
      </c>
      <c r="B10" s="7">
        <f t="shared" si="0"/>
        <v>6</v>
      </c>
      <c r="C10" s="7" t="s">
        <v>376</v>
      </c>
      <c r="D10" s="7" t="s">
        <v>45</v>
      </c>
      <c r="E10" s="7" t="s">
        <v>55</v>
      </c>
      <c r="F10" s="7"/>
      <c r="G10" s="50" t="s">
        <v>47</v>
      </c>
      <c r="H10" s="50" t="s">
        <v>47</v>
      </c>
      <c r="I10" s="50"/>
      <c r="J1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0" s="60"/>
      <c r="L10" s="60"/>
    </row>
    <row r="11" spans="1:12" ht="216.75" hidden="1" x14ac:dyDescent="0.25">
      <c r="A11" s="7" t="str">
        <f>IF(LEN(Tabel1[[#This Row],[nummer_tmp]])=1,CONCATENATE("ICT00",Tabel1[[#This Row],[nummer_tmp]]),IF(LEN(Tabel1[[#This Row],[nummer_tmp]])=2,CONCATENATE("ICT0",Tabel1[[#This Row],[nummer_tmp]]),CONCATENATE("ICT",Tabel1[[#This Row],[nummer_tmp]])))</f>
        <v>ICT007</v>
      </c>
      <c r="B11" s="7">
        <f t="shared" si="0"/>
        <v>7</v>
      </c>
      <c r="C11" s="7" t="s">
        <v>21</v>
      </c>
      <c r="D11" s="7" t="s">
        <v>56</v>
      </c>
      <c r="E11" s="7" t="s">
        <v>57</v>
      </c>
      <c r="F11" s="7"/>
      <c r="G11" s="50" t="s">
        <v>47</v>
      </c>
      <c r="H11" s="50" t="s">
        <v>47</v>
      </c>
      <c r="I11" s="50"/>
      <c r="J1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1" s="60"/>
      <c r="L11" s="60"/>
    </row>
    <row r="12" spans="1:12" ht="51" hidden="1" x14ac:dyDescent="0.25">
      <c r="A12" s="7" t="str">
        <f>IF(LEN(Tabel1[[#This Row],[nummer_tmp]])=1,CONCATENATE("ICT00",Tabel1[[#This Row],[nummer_tmp]]),IF(LEN(Tabel1[[#This Row],[nummer_tmp]])=2,CONCATENATE("ICT0",Tabel1[[#This Row],[nummer_tmp]]),CONCATENATE("ICT",Tabel1[[#This Row],[nummer_tmp]])))</f>
        <v>ICT008</v>
      </c>
      <c r="B12" s="7">
        <f t="shared" si="0"/>
        <v>8</v>
      </c>
      <c r="C12" s="7" t="s">
        <v>21</v>
      </c>
      <c r="D12" s="7" t="s">
        <v>56</v>
      </c>
      <c r="E12" s="7" t="s">
        <v>58</v>
      </c>
      <c r="F12" s="7"/>
      <c r="G12" s="50"/>
      <c r="H12" s="50" t="s">
        <v>47</v>
      </c>
      <c r="I12" s="50"/>
      <c r="J1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2" s="60"/>
      <c r="L12" s="60"/>
    </row>
    <row r="13" spans="1:12" ht="127.5" hidden="1" x14ac:dyDescent="0.25">
      <c r="A13" s="7" t="str">
        <f>IF(LEN(Tabel1[[#This Row],[nummer_tmp]])=1,CONCATENATE("ICT00",Tabel1[[#This Row],[nummer_tmp]]),IF(LEN(Tabel1[[#This Row],[nummer_tmp]])=2,CONCATENATE("ICT0",Tabel1[[#This Row],[nummer_tmp]]),CONCATENATE("ICT",Tabel1[[#This Row],[nummer_tmp]])))</f>
        <v>ICT009</v>
      </c>
      <c r="B13" s="7">
        <f t="shared" si="0"/>
        <v>9</v>
      </c>
      <c r="C13" s="7" t="s">
        <v>21</v>
      </c>
      <c r="D13" s="7" t="s">
        <v>56</v>
      </c>
      <c r="E13" s="7" t="s">
        <v>59</v>
      </c>
      <c r="F13" s="7"/>
      <c r="G13" s="50" t="s">
        <v>47</v>
      </c>
      <c r="H13" s="50"/>
      <c r="I13" s="50"/>
      <c r="J1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3" s="60"/>
      <c r="L13" s="60"/>
    </row>
    <row r="14" spans="1:12" ht="217.5" hidden="1" customHeight="1" x14ac:dyDescent="0.25">
      <c r="A14" s="7" t="str">
        <f>IF(LEN(Tabel1[[#This Row],[nummer_tmp]])=1,CONCATENATE("ICT00",Tabel1[[#This Row],[nummer_tmp]]),IF(LEN(Tabel1[[#This Row],[nummer_tmp]])=2,CONCATENATE("ICT0",Tabel1[[#This Row],[nummer_tmp]]),CONCATENATE("ICT",Tabel1[[#This Row],[nummer_tmp]])))</f>
        <v>ICT010</v>
      </c>
      <c r="B14" s="7">
        <f t="shared" si="0"/>
        <v>10</v>
      </c>
      <c r="C14" s="7" t="s">
        <v>21</v>
      </c>
      <c r="D14" s="7" t="s">
        <v>56</v>
      </c>
      <c r="E14" s="7" t="s">
        <v>60</v>
      </c>
      <c r="F14" s="7"/>
      <c r="G14" s="50" t="s">
        <v>47</v>
      </c>
      <c r="H14" s="50" t="s">
        <v>47</v>
      </c>
      <c r="I14" s="50"/>
      <c r="J1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4" s="60"/>
      <c r="L14" s="60"/>
    </row>
    <row r="15" spans="1:12" ht="76.5" hidden="1" x14ac:dyDescent="0.25">
      <c r="A15" s="7" t="str">
        <f>IF(LEN(Tabel1[[#This Row],[nummer_tmp]])=1,CONCATENATE("ICT00",Tabel1[[#This Row],[nummer_tmp]]),IF(LEN(Tabel1[[#This Row],[nummer_tmp]])=2,CONCATENATE("ICT0",Tabel1[[#This Row],[nummer_tmp]]),CONCATENATE("ICT",Tabel1[[#This Row],[nummer_tmp]])))</f>
        <v>ICT011</v>
      </c>
      <c r="B15" s="7">
        <f t="shared" si="0"/>
        <v>11</v>
      </c>
      <c r="C15" s="7" t="s">
        <v>21</v>
      </c>
      <c r="D15" s="7" t="s">
        <v>56</v>
      </c>
      <c r="E15" s="7" t="s">
        <v>61</v>
      </c>
      <c r="F15" s="7"/>
      <c r="G15" s="50" t="s">
        <v>47</v>
      </c>
      <c r="H15" s="50" t="s">
        <v>47</v>
      </c>
      <c r="I15" s="50"/>
      <c r="J1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 s="60"/>
      <c r="L15" s="60"/>
    </row>
    <row r="16" spans="1:12" ht="165.75" hidden="1" x14ac:dyDescent="0.25">
      <c r="A16" s="7" t="str">
        <f>IF(LEN(Tabel1[[#This Row],[nummer_tmp]])=1,CONCATENATE("ICT00",Tabel1[[#This Row],[nummer_tmp]]),IF(LEN(Tabel1[[#This Row],[nummer_tmp]])=2,CONCATENATE("ICT0",Tabel1[[#This Row],[nummer_tmp]]),CONCATENATE("ICT",Tabel1[[#This Row],[nummer_tmp]])))</f>
        <v>ICT012</v>
      </c>
      <c r="B16" s="7">
        <f t="shared" si="0"/>
        <v>12</v>
      </c>
      <c r="C16" s="7" t="s">
        <v>21</v>
      </c>
      <c r="D16" s="7" t="s">
        <v>56</v>
      </c>
      <c r="E16" s="7" t="s">
        <v>62</v>
      </c>
      <c r="F16" s="7"/>
      <c r="G16" s="50" t="s">
        <v>47</v>
      </c>
      <c r="H16" s="50" t="s">
        <v>47</v>
      </c>
      <c r="I16" s="50"/>
      <c r="J1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6" s="60"/>
      <c r="L16" s="60"/>
    </row>
    <row r="17" spans="1:12" ht="216.75" hidden="1" x14ac:dyDescent="0.25">
      <c r="A17" s="7" t="str">
        <f>IF(LEN(Tabel1[[#This Row],[nummer_tmp]])=1,CONCATENATE("ICT00",Tabel1[[#This Row],[nummer_tmp]]),IF(LEN(Tabel1[[#This Row],[nummer_tmp]])=2,CONCATENATE("ICT0",Tabel1[[#This Row],[nummer_tmp]]),CONCATENATE("ICT",Tabel1[[#This Row],[nummer_tmp]])))</f>
        <v>ICT013</v>
      </c>
      <c r="B17" s="7">
        <f t="shared" si="0"/>
        <v>13</v>
      </c>
      <c r="C17" s="7" t="s">
        <v>21</v>
      </c>
      <c r="D17" s="7" t="s">
        <v>56</v>
      </c>
      <c r="E17" s="7" t="s">
        <v>63</v>
      </c>
      <c r="F17" s="7"/>
      <c r="G17" s="50"/>
      <c r="H17" s="50" t="s">
        <v>47</v>
      </c>
      <c r="I17" s="50"/>
      <c r="J1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 s="60"/>
      <c r="L17" s="60"/>
    </row>
    <row r="18" spans="1:12" ht="211.5" hidden="1" customHeight="1" x14ac:dyDescent="0.25">
      <c r="A18" s="7" t="str">
        <f>IF(LEN(Tabel1[[#This Row],[nummer_tmp]])=1,CONCATENATE("ICT00",Tabel1[[#This Row],[nummer_tmp]]),IF(LEN(Tabel1[[#This Row],[nummer_tmp]])=2,CONCATENATE("ICT0",Tabel1[[#This Row],[nummer_tmp]]),CONCATENATE("ICT",Tabel1[[#This Row],[nummer_tmp]])))</f>
        <v>ICT014</v>
      </c>
      <c r="B18" s="7">
        <f t="shared" si="0"/>
        <v>14</v>
      </c>
      <c r="C18" s="7" t="s">
        <v>21</v>
      </c>
      <c r="D18" s="7" t="s">
        <v>56</v>
      </c>
      <c r="E18" s="28" t="s">
        <v>64</v>
      </c>
      <c r="F18" s="7"/>
      <c r="G18" s="50" t="s">
        <v>47</v>
      </c>
      <c r="H18" s="50"/>
      <c r="I18" s="50"/>
      <c r="J1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8" s="60"/>
      <c r="L18" s="60"/>
    </row>
    <row r="19" spans="1:12" ht="261.75" hidden="1" customHeight="1" x14ac:dyDescent="0.25">
      <c r="A19" s="7" t="str">
        <f>IF(LEN(Tabel1[[#This Row],[nummer_tmp]])=1,CONCATENATE("ICT00",Tabel1[[#This Row],[nummer_tmp]]),IF(LEN(Tabel1[[#This Row],[nummer_tmp]])=2,CONCATENATE("ICT0",Tabel1[[#This Row],[nummer_tmp]]),CONCATENATE("ICT",Tabel1[[#This Row],[nummer_tmp]])))</f>
        <v>ICT015</v>
      </c>
      <c r="B19" s="7">
        <f t="shared" si="0"/>
        <v>15</v>
      </c>
      <c r="C19" s="7" t="s">
        <v>21</v>
      </c>
      <c r="D19" s="7" t="s">
        <v>56</v>
      </c>
      <c r="E19" s="7" t="s">
        <v>65</v>
      </c>
      <c r="F19" s="7"/>
      <c r="G19" s="50" t="s">
        <v>47</v>
      </c>
      <c r="H19" s="50"/>
      <c r="I19" s="50" t="s">
        <v>47</v>
      </c>
      <c r="J1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9" s="60"/>
      <c r="L19" s="60"/>
    </row>
    <row r="20" spans="1:12" ht="108.75" hidden="1" customHeight="1" x14ac:dyDescent="0.25">
      <c r="A20" s="7" t="str">
        <f>IF(LEN(Tabel1[[#This Row],[nummer_tmp]])=1,CONCATENATE("ICT00",Tabel1[[#This Row],[nummer_tmp]]),IF(LEN(Tabel1[[#This Row],[nummer_tmp]])=2,CONCATENATE("ICT0",Tabel1[[#This Row],[nummer_tmp]]),CONCATENATE("ICT",Tabel1[[#This Row],[nummer_tmp]])))</f>
        <v>ICT016</v>
      </c>
      <c r="B20" s="7">
        <f t="shared" si="0"/>
        <v>16</v>
      </c>
      <c r="C20" s="7" t="s">
        <v>21</v>
      </c>
      <c r="D20" s="7" t="s">
        <v>56</v>
      </c>
      <c r="E20" s="7" t="s">
        <v>66</v>
      </c>
      <c r="F20" s="7"/>
      <c r="G20" s="50" t="s">
        <v>47</v>
      </c>
      <c r="H20" s="50" t="s">
        <v>47</v>
      </c>
      <c r="I20" s="50"/>
      <c r="J2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 s="60"/>
      <c r="L20" s="60"/>
    </row>
    <row r="21" spans="1:12" ht="63.75" hidden="1" x14ac:dyDescent="0.25">
      <c r="A21" s="7" t="str">
        <f>IF(LEN(Tabel1[[#This Row],[nummer_tmp]])=1,CONCATENATE("ICT00",Tabel1[[#This Row],[nummer_tmp]]),IF(LEN(Tabel1[[#This Row],[nummer_tmp]])=2,CONCATENATE("ICT0",Tabel1[[#This Row],[nummer_tmp]]),CONCATENATE("ICT",Tabel1[[#This Row],[nummer_tmp]])))</f>
        <v>ICT017</v>
      </c>
      <c r="B21" s="7">
        <f t="shared" si="0"/>
        <v>17</v>
      </c>
      <c r="C21" s="7" t="s">
        <v>21</v>
      </c>
      <c r="D21" s="7" t="s">
        <v>67</v>
      </c>
      <c r="E21" s="7" t="s">
        <v>68</v>
      </c>
      <c r="F21" s="7" t="s">
        <v>69</v>
      </c>
      <c r="G21" s="50" t="s">
        <v>47</v>
      </c>
      <c r="H21" s="50" t="s">
        <v>47</v>
      </c>
      <c r="I21" s="50"/>
      <c r="J2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1" s="60"/>
      <c r="L21" s="60"/>
    </row>
    <row r="22" spans="1:12" ht="38.25" hidden="1" x14ac:dyDescent="0.25">
      <c r="A22" s="7" t="str">
        <f>IF(LEN(Tabel1[[#This Row],[nummer_tmp]])=1,CONCATENATE("ICT00",Tabel1[[#This Row],[nummer_tmp]]),IF(LEN(Tabel1[[#This Row],[nummer_tmp]])=2,CONCATENATE("ICT0",Tabel1[[#This Row],[nummer_tmp]]),CONCATENATE("ICT",Tabel1[[#This Row],[nummer_tmp]])))</f>
        <v>ICT018</v>
      </c>
      <c r="B22" s="7">
        <f t="shared" si="0"/>
        <v>18</v>
      </c>
      <c r="C22" s="7" t="s">
        <v>21</v>
      </c>
      <c r="D22" s="7" t="s">
        <v>67</v>
      </c>
      <c r="E22" s="7" t="s">
        <v>70</v>
      </c>
      <c r="F22" s="7"/>
      <c r="G22" s="50" t="s">
        <v>47</v>
      </c>
      <c r="H22" s="50" t="s">
        <v>47</v>
      </c>
      <c r="I22" s="50"/>
      <c r="J2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2" s="60"/>
      <c r="L22" s="60"/>
    </row>
    <row r="23" spans="1:12" ht="38.25" hidden="1" x14ac:dyDescent="0.25">
      <c r="A23" s="7" t="str">
        <f>IF(LEN(Tabel1[[#This Row],[nummer_tmp]])=1,CONCATENATE("ICT00",Tabel1[[#This Row],[nummer_tmp]]),IF(LEN(Tabel1[[#This Row],[nummer_tmp]])=2,CONCATENATE("ICT0",Tabel1[[#This Row],[nummer_tmp]]),CONCATENATE("ICT",Tabel1[[#This Row],[nummer_tmp]])))</f>
        <v>ICT019</v>
      </c>
      <c r="B23" s="7">
        <f t="shared" si="0"/>
        <v>19</v>
      </c>
      <c r="C23" s="7" t="s">
        <v>21</v>
      </c>
      <c r="D23" s="7" t="s">
        <v>67</v>
      </c>
      <c r="E23" s="7" t="s">
        <v>71</v>
      </c>
      <c r="F23" s="7"/>
      <c r="G23" s="50" t="s">
        <v>47</v>
      </c>
      <c r="H23" s="50" t="s">
        <v>47</v>
      </c>
      <c r="I23" s="50"/>
      <c r="J2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3" s="60"/>
      <c r="L23" s="60"/>
    </row>
    <row r="24" spans="1:12" ht="51" hidden="1" x14ac:dyDescent="0.25">
      <c r="A24" s="7" t="str">
        <f>IF(LEN(Tabel1[[#This Row],[nummer_tmp]])=1,CONCATENATE("ICT00",Tabel1[[#This Row],[nummer_tmp]]),IF(LEN(Tabel1[[#This Row],[nummer_tmp]])=2,CONCATENATE("ICT0",Tabel1[[#This Row],[nummer_tmp]]),CONCATENATE("ICT",Tabel1[[#This Row],[nummer_tmp]])))</f>
        <v>ICT020</v>
      </c>
      <c r="B24" s="7">
        <f t="shared" si="0"/>
        <v>20</v>
      </c>
      <c r="C24" s="7" t="s">
        <v>21</v>
      </c>
      <c r="D24" s="7" t="s">
        <v>72</v>
      </c>
      <c r="E24" s="7" t="s">
        <v>73</v>
      </c>
      <c r="F24" s="7"/>
      <c r="G24" s="50" t="s">
        <v>47</v>
      </c>
      <c r="H24" s="50" t="s">
        <v>47</v>
      </c>
      <c r="I24" s="50"/>
      <c r="J2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4" s="60"/>
      <c r="L24" s="60"/>
    </row>
    <row r="25" spans="1:12" ht="280.5" hidden="1" x14ac:dyDescent="0.25">
      <c r="A25" s="7" t="str">
        <f>IF(LEN(Tabel1[[#This Row],[nummer_tmp]])=1,CONCATENATE("ICT00",Tabel1[[#This Row],[nummer_tmp]]),IF(LEN(Tabel1[[#This Row],[nummer_tmp]])=2,CONCATENATE("ICT0",Tabel1[[#This Row],[nummer_tmp]]),CONCATENATE("ICT",Tabel1[[#This Row],[nummer_tmp]])))</f>
        <v>ICT021</v>
      </c>
      <c r="B25" s="7">
        <f t="shared" si="0"/>
        <v>21</v>
      </c>
      <c r="C25" s="7" t="s">
        <v>21</v>
      </c>
      <c r="D25" s="7" t="s">
        <v>72</v>
      </c>
      <c r="E25" s="7" t="s">
        <v>74</v>
      </c>
      <c r="F25" s="7"/>
      <c r="G25" s="50" t="s">
        <v>47</v>
      </c>
      <c r="H25" s="50" t="s">
        <v>47</v>
      </c>
      <c r="I25" s="50"/>
      <c r="J2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5" s="60"/>
      <c r="L25" s="60"/>
    </row>
    <row r="26" spans="1:12" ht="51" hidden="1" x14ac:dyDescent="0.25">
      <c r="A26" s="7" t="str">
        <f>IF(LEN(Tabel1[[#This Row],[nummer_tmp]])=1,CONCATENATE("ICT00",Tabel1[[#This Row],[nummer_tmp]]),IF(LEN(Tabel1[[#This Row],[nummer_tmp]])=2,CONCATENATE("ICT0",Tabel1[[#This Row],[nummer_tmp]]),CONCATENATE("ICT",Tabel1[[#This Row],[nummer_tmp]])))</f>
        <v>ICT022</v>
      </c>
      <c r="B26" s="7">
        <f t="shared" si="0"/>
        <v>22</v>
      </c>
      <c r="C26" s="7" t="s">
        <v>21</v>
      </c>
      <c r="D26" s="7" t="s">
        <v>72</v>
      </c>
      <c r="E26" s="7" t="s">
        <v>75</v>
      </c>
      <c r="F26" s="7"/>
      <c r="G26" s="50" t="s">
        <v>47</v>
      </c>
      <c r="H26" s="50" t="s">
        <v>47</v>
      </c>
      <c r="I26" s="50"/>
      <c r="J2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6" s="60"/>
      <c r="L26" s="60"/>
    </row>
    <row r="27" spans="1:12" ht="51" hidden="1" x14ac:dyDescent="0.25">
      <c r="A27" s="7" t="str">
        <f>IF(LEN(Tabel1[[#This Row],[nummer_tmp]])=1,CONCATENATE("ICT00",Tabel1[[#This Row],[nummer_tmp]]),IF(LEN(Tabel1[[#This Row],[nummer_tmp]])=2,CONCATENATE("ICT0",Tabel1[[#This Row],[nummer_tmp]]),CONCATENATE("ICT",Tabel1[[#This Row],[nummer_tmp]])))</f>
        <v>ICT023</v>
      </c>
      <c r="B27" s="7">
        <f t="shared" si="0"/>
        <v>23</v>
      </c>
      <c r="C27" s="7" t="s">
        <v>21</v>
      </c>
      <c r="D27" s="7" t="s">
        <v>72</v>
      </c>
      <c r="E27" s="28" t="s">
        <v>76</v>
      </c>
      <c r="F27" s="7"/>
      <c r="G27" s="50" t="s">
        <v>47</v>
      </c>
      <c r="H27" s="50"/>
      <c r="I27" s="50"/>
      <c r="J2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7" s="60"/>
      <c r="L27" s="60"/>
    </row>
    <row r="28" spans="1:12" ht="51" hidden="1" x14ac:dyDescent="0.25">
      <c r="A28" s="7" t="str">
        <f>IF(LEN(Tabel1[[#This Row],[nummer_tmp]])=1,CONCATENATE("ICT00",Tabel1[[#This Row],[nummer_tmp]]),IF(LEN(Tabel1[[#This Row],[nummer_tmp]])=2,CONCATENATE("ICT0",Tabel1[[#This Row],[nummer_tmp]]),CONCATENATE("ICT",Tabel1[[#This Row],[nummer_tmp]])))</f>
        <v>ICT024</v>
      </c>
      <c r="B28" s="7">
        <f t="shared" si="0"/>
        <v>24</v>
      </c>
      <c r="C28" s="7" t="s">
        <v>376</v>
      </c>
      <c r="D28" s="7" t="s">
        <v>77</v>
      </c>
      <c r="E28" s="7" t="s">
        <v>78</v>
      </c>
      <c r="F28" s="7"/>
      <c r="G28" s="50" t="s">
        <v>47</v>
      </c>
      <c r="H28" s="50" t="s">
        <v>47</v>
      </c>
      <c r="I28" s="50"/>
      <c r="J2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8" s="60"/>
      <c r="L28" s="60"/>
    </row>
    <row r="29" spans="1:12" ht="51" hidden="1" x14ac:dyDescent="0.25">
      <c r="A29" s="7" t="str">
        <f>IF(LEN(Tabel1[[#This Row],[nummer_tmp]])=1,CONCATENATE("ICT00",Tabel1[[#This Row],[nummer_tmp]]),IF(LEN(Tabel1[[#This Row],[nummer_tmp]])=2,CONCATENATE("ICT0",Tabel1[[#This Row],[nummer_tmp]]),CONCATENATE("ICT",Tabel1[[#This Row],[nummer_tmp]])))</f>
        <v>ICT025</v>
      </c>
      <c r="B29" s="7">
        <f t="shared" si="0"/>
        <v>25</v>
      </c>
      <c r="C29" s="7" t="s">
        <v>376</v>
      </c>
      <c r="D29" s="7" t="s">
        <v>77</v>
      </c>
      <c r="E29" s="7" t="s">
        <v>79</v>
      </c>
      <c r="F29" s="7"/>
      <c r="G29" s="50" t="s">
        <v>47</v>
      </c>
      <c r="H29" s="50" t="s">
        <v>47</v>
      </c>
      <c r="I29" s="50"/>
      <c r="J2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9" s="60"/>
      <c r="L29" s="60"/>
    </row>
    <row r="30" spans="1:12" ht="51" hidden="1" x14ac:dyDescent="0.25">
      <c r="A30" s="7" t="str">
        <f>IF(LEN(Tabel1[[#This Row],[nummer_tmp]])=1,CONCATENATE("ICT00",Tabel1[[#This Row],[nummer_tmp]]),IF(LEN(Tabel1[[#This Row],[nummer_tmp]])=2,CONCATENATE("ICT0",Tabel1[[#This Row],[nummer_tmp]]),CONCATENATE("ICT",Tabel1[[#This Row],[nummer_tmp]])))</f>
        <v>ICT026</v>
      </c>
      <c r="B30" s="7">
        <f t="shared" si="0"/>
        <v>26</v>
      </c>
      <c r="C30" s="7" t="s">
        <v>376</v>
      </c>
      <c r="D30" s="7" t="s">
        <v>77</v>
      </c>
      <c r="E30" s="7" t="s">
        <v>80</v>
      </c>
      <c r="F30" s="7" t="s">
        <v>81</v>
      </c>
      <c r="G30" s="50" t="s">
        <v>47</v>
      </c>
      <c r="H30" s="50" t="s">
        <v>47</v>
      </c>
      <c r="I30" s="50"/>
      <c r="J3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30" s="60"/>
      <c r="L30" s="60"/>
    </row>
    <row r="31" spans="1:12" ht="51" hidden="1" x14ac:dyDescent="0.25">
      <c r="A31" s="7" t="str">
        <f>IF(LEN(Tabel1[[#This Row],[nummer_tmp]])=1,CONCATENATE("ICT00",Tabel1[[#This Row],[nummer_tmp]]),IF(LEN(Tabel1[[#This Row],[nummer_tmp]])=2,CONCATENATE("ICT0",Tabel1[[#This Row],[nummer_tmp]]),CONCATENATE("ICT",Tabel1[[#This Row],[nummer_tmp]])))</f>
        <v>ICT027</v>
      </c>
      <c r="B31" s="7">
        <f t="shared" si="0"/>
        <v>27</v>
      </c>
      <c r="C31" s="7" t="s">
        <v>21</v>
      </c>
      <c r="D31" s="7" t="s">
        <v>77</v>
      </c>
      <c r="E31" s="7" t="s">
        <v>82</v>
      </c>
      <c r="F31" s="7"/>
      <c r="G31" s="50" t="s">
        <v>47</v>
      </c>
      <c r="H31" s="50"/>
      <c r="I31" s="50"/>
      <c r="J3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31" s="60"/>
      <c r="L31" s="60"/>
    </row>
    <row r="32" spans="1:12" ht="38.25" hidden="1" x14ac:dyDescent="0.25">
      <c r="A32" s="7" t="str">
        <f>IF(LEN(Tabel1[[#This Row],[nummer_tmp]])=1,CONCATENATE("ICT00",Tabel1[[#This Row],[nummer_tmp]]),IF(LEN(Tabel1[[#This Row],[nummer_tmp]])=2,CONCATENATE("ICT0",Tabel1[[#This Row],[nummer_tmp]]),CONCATENATE("ICT",Tabel1[[#This Row],[nummer_tmp]])))</f>
        <v>ICT028</v>
      </c>
      <c r="B32" s="7">
        <f t="shared" si="0"/>
        <v>28</v>
      </c>
      <c r="C32" s="7" t="s">
        <v>21</v>
      </c>
      <c r="D32" s="7" t="s">
        <v>77</v>
      </c>
      <c r="E32" s="7" t="s">
        <v>83</v>
      </c>
      <c r="F32" s="7"/>
      <c r="G32" s="50" t="s">
        <v>47</v>
      </c>
      <c r="H32" s="50"/>
      <c r="I32" s="50"/>
      <c r="J3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32" s="60"/>
      <c r="L32" s="60"/>
    </row>
    <row r="33" spans="1:12" ht="38.25" hidden="1" x14ac:dyDescent="0.25">
      <c r="A33" s="7" t="str">
        <f>IF(LEN(Tabel1[[#This Row],[nummer_tmp]])=1,CONCATENATE("ICT00",Tabel1[[#This Row],[nummer_tmp]]),IF(LEN(Tabel1[[#This Row],[nummer_tmp]])=2,CONCATENATE("ICT0",Tabel1[[#This Row],[nummer_tmp]]),CONCATENATE("ICT",Tabel1[[#This Row],[nummer_tmp]])))</f>
        <v>ICT029</v>
      </c>
      <c r="B33" s="7">
        <f t="shared" si="0"/>
        <v>29</v>
      </c>
      <c r="C33" s="7" t="s">
        <v>21</v>
      </c>
      <c r="D33" s="7" t="s">
        <v>77</v>
      </c>
      <c r="E33" s="7" t="s">
        <v>84</v>
      </c>
      <c r="F33" s="7"/>
      <c r="G33" s="50" t="s">
        <v>47</v>
      </c>
      <c r="H33" s="50"/>
      <c r="I33" s="50"/>
      <c r="J3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33" s="60"/>
      <c r="L33" s="60"/>
    </row>
    <row r="34" spans="1:12" ht="38.25" hidden="1" x14ac:dyDescent="0.25">
      <c r="A34" s="7" t="str">
        <f>IF(LEN(Tabel1[[#This Row],[nummer_tmp]])=1,CONCATENATE("ICT00",Tabel1[[#This Row],[nummer_tmp]]),IF(LEN(Tabel1[[#This Row],[nummer_tmp]])=2,CONCATENATE("ICT0",Tabel1[[#This Row],[nummer_tmp]]),CONCATENATE("ICT",Tabel1[[#This Row],[nummer_tmp]])))</f>
        <v>ICT030</v>
      </c>
      <c r="B34" s="7">
        <f t="shared" si="0"/>
        <v>30</v>
      </c>
      <c r="C34" s="7" t="s">
        <v>376</v>
      </c>
      <c r="D34" s="7" t="s">
        <v>77</v>
      </c>
      <c r="E34" s="7" t="s">
        <v>85</v>
      </c>
      <c r="F34" s="7" t="s">
        <v>86</v>
      </c>
      <c r="G34" s="50" t="s">
        <v>47</v>
      </c>
      <c r="H34" s="50" t="s">
        <v>47</v>
      </c>
      <c r="I34" s="50"/>
      <c r="J3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34" s="60"/>
      <c r="L34" s="60"/>
    </row>
    <row r="35" spans="1:12" ht="63.75" hidden="1" x14ac:dyDescent="0.25">
      <c r="A35" s="7" t="str">
        <f>IF(LEN(Tabel1[[#This Row],[nummer_tmp]])=1,CONCATENATE("ICT00",Tabel1[[#This Row],[nummer_tmp]]),IF(LEN(Tabel1[[#This Row],[nummer_tmp]])=2,CONCATENATE("ICT0",Tabel1[[#This Row],[nummer_tmp]]),CONCATENATE("ICT",Tabel1[[#This Row],[nummer_tmp]])))</f>
        <v>ICT031</v>
      </c>
      <c r="B35" s="7">
        <f t="shared" si="0"/>
        <v>31</v>
      </c>
      <c r="C35" s="7" t="s">
        <v>21</v>
      </c>
      <c r="D35" s="7" t="s">
        <v>77</v>
      </c>
      <c r="E35" s="7" t="s">
        <v>87</v>
      </c>
      <c r="F35" s="7"/>
      <c r="G35" s="50" t="s">
        <v>47</v>
      </c>
      <c r="H35" s="50"/>
      <c r="I35" s="50"/>
      <c r="J3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35" s="60"/>
      <c r="L35" s="60"/>
    </row>
    <row r="36" spans="1:12" ht="38.25" hidden="1" x14ac:dyDescent="0.25">
      <c r="A36" s="7" t="str">
        <f>IF(LEN(Tabel1[[#This Row],[nummer_tmp]])=1,CONCATENATE("ICT00",Tabel1[[#This Row],[nummer_tmp]]),IF(LEN(Tabel1[[#This Row],[nummer_tmp]])=2,CONCATENATE("ICT0",Tabel1[[#This Row],[nummer_tmp]]),CONCATENATE("ICT",Tabel1[[#This Row],[nummer_tmp]])))</f>
        <v>ICT032</v>
      </c>
      <c r="B36" s="7">
        <f t="shared" si="0"/>
        <v>32</v>
      </c>
      <c r="C36" s="7" t="s">
        <v>376</v>
      </c>
      <c r="D36" s="7" t="s">
        <v>77</v>
      </c>
      <c r="E36" s="7" t="s">
        <v>88</v>
      </c>
      <c r="F36" s="7"/>
      <c r="G36" s="50"/>
      <c r="H36" s="50" t="s">
        <v>47</v>
      </c>
      <c r="I36" s="50"/>
      <c r="J3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36" s="60"/>
      <c r="L36" s="60"/>
    </row>
    <row r="37" spans="1:12" ht="25.5" hidden="1" x14ac:dyDescent="0.25">
      <c r="A37" s="7" t="str">
        <f>IF(LEN(Tabel1[[#This Row],[nummer_tmp]])=1,CONCATENATE("ICT00",Tabel1[[#This Row],[nummer_tmp]]),IF(LEN(Tabel1[[#This Row],[nummer_tmp]])=2,CONCATENATE("ICT0",Tabel1[[#This Row],[nummer_tmp]]),CONCATENATE("ICT",Tabel1[[#This Row],[nummer_tmp]])))</f>
        <v>ICT033</v>
      </c>
      <c r="B37" s="7">
        <f t="shared" si="0"/>
        <v>33</v>
      </c>
      <c r="C37" s="7" t="s">
        <v>376</v>
      </c>
      <c r="D37" s="7" t="s">
        <v>77</v>
      </c>
      <c r="E37" s="7" t="s">
        <v>89</v>
      </c>
      <c r="F37" s="7"/>
      <c r="G37" s="50"/>
      <c r="H37" s="50" t="s">
        <v>47</v>
      </c>
      <c r="I37" s="50"/>
      <c r="J3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37" s="60"/>
      <c r="L37" s="60"/>
    </row>
    <row r="38" spans="1:12" ht="51" x14ac:dyDescent="0.25">
      <c r="A38" s="7" t="str">
        <f>IF(LEN(Tabel1[[#This Row],[nummer_tmp]])=1,CONCATENATE("ICT00",Tabel1[[#This Row],[nummer_tmp]]),IF(LEN(Tabel1[[#This Row],[nummer_tmp]])=2,CONCATENATE("ICT0",Tabel1[[#This Row],[nummer_tmp]]),CONCATENATE("ICT",Tabel1[[#This Row],[nummer_tmp]])))</f>
        <v>ICT034</v>
      </c>
      <c r="B38" s="7">
        <f t="shared" si="0"/>
        <v>34</v>
      </c>
      <c r="C38" s="7" t="s">
        <v>21</v>
      </c>
      <c r="D38" s="7" t="s">
        <v>77</v>
      </c>
      <c r="E38" s="7" t="s">
        <v>417</v>
      </c>
      <c r="F38" s="7"/>
      <c r="G38" s="50"/>
      <c r="H38" s="50" t="s">
        <v>47</v>
      </c>
      <c r="I38" s="50"/>
      <c r="J3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38" s="60"/>
      <c r="L38" s="60"/>
    </row>
    <row r="39" spans="1:12" ht="38.25" x14ac:dyDescent="0.25">
      <c r="A39" s="7" t="str">
        <f>IF(LEN(Tabel1[[#This Row],[nummer_tmp]])=1,CONCATENATE("ICT00",Tabel1[[#This Row],[nummer_tmp]]),IF(LEN(Tabel1[[#This Row],[nummer_tmp]])=2,CONCATENATE("ICT0",Tabel1[[#This Row],[nummer_tmp]]),CONCATENATE("ICT",Tabel1[[#This Row],[nummer_tmp]])))</f>
        <v>ICT035</v>
      </c>
      <c r="B39" s="7">
        <f t="shared" si="0"/>
        <v>35</v>
      </c>
      <c r="C39" s="7" t="s">
        <v>21</v>
      </c>
      <c r="D39" s="7" t="s">
        <v>77</v>
      </c>
      <c r="E39" s="7" t="s">
        <v>90</v>
      </c>
      <c r="F39" s="7"/>
      <c r="G39" s="50"/>
      <c r="H39" s="50" t="s">
        <v>47</v>
      </c>
      <c r="I39" s="50"/>
      <c r="J3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39" s="60"/>
      <c r="L39" s="60"/>
    </row>
    <row r="40" spans="1:12" ht="25.5" hidden="1" x14ac:dyDescent="0.25">
      <c r="A40" s="7" t="str">
        <f>IF(LEN(Tabel1[[#This Row],[nummer_tmp]])=1,CONCATENATE("ICT00",Tabel1[[#This Row],[nummer_tmp]]),IF(LEN(Tabel1[[#This Row],[nummer_tmp]])=2,CONCATENATE("ICT0",Tabel1[[#This Row],[nummer_tmp]]),CONCATENATE("ICT",Tabel1[[#This Row],[nummer_tmp]])))</f>
        <v>ICT036</v>
      </c>
      <c r="B40" s="7">
        <f t="shared" si="0"/>
        <v>36</v>
      </c>
      <c r="C40" s="7" t="s">
        <v>21</v>
      </c>
      <c r="D40" s="7" t="s">
        <v>77</v>
      </c>
      <c r="E40" s="7" t="s">
        <v>91</v>
      </c>
      <c r="F40" s="7"/>
      <c r="G40" s="50" t="s">
        <v>47</v>
      </c>
      <c r="H40" s="50"/>
      <c r="I40" s="50"/>
      <c r="J4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40" s="60"/>
      <c r="L40" s="60"/>
    </row>
    <row r="41" spans="1:12" ht="63.75" hidden="1" x14ac:dyDescent="0.25">
      <c r="A41" s="7" t="str">
        <f>IF(LEN(Tabel1[[#This Row],[nummer_tmp]])=1,CONCATENATE("ICT00",Tabel1[[#This Row],[nummer_tmp]]),IF(LEN(Tabel1[[#This Row],[nummer_tmp]])=2,CONCATENATE("ICT0",Tabel1[[#This Row],[nummer_tmp]]),CONCATENATE("ICT",Tabel1[[#This Row],[nummer_tmp]])))</f>
        <v>ICT037</v>
      </c>
      <c r="B41" s="7">
        <f t="shared" si="0"/>
        <v>37</v>
      </c>
      <c r="C41" s="7" t="s">
        <v>376</v>
      </c>
      <c r="D41" s="7" t="s">
        <v>92</v>
      </c>
      <c r="E41" s="7" t="s">
        <v>93</v>
      </c>
      <c r="F41" s="7"/>
      <c r="G41" s="50" t="s">
        <v>47</v>
      </c>
      <c r="H41" s="50" t="s">
        <v>47</v>
      </c>
      <c r="I41" s="50"/>
      <c r="J4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41" s="60"/>
      <c r="L41" s="60"/>
    </row>
    <row r="42" spans="1:12" ht="178.5" x14ac:dyDescent="0.25">
      <c r="A42" s="7" t="str">
        <f>IF(LEN(Tabel1[[#This Row],[nummer_tmp]])=1,CONCATENATE("ICT00",Tabel1[[#This Row],[nummer_tmp]]),IF(LEN(Tabel1[[#This Row],[nummer_tmp]])=2,CONCATENATE("ICT0",Tabel1[[#This Row],[nummer_tmp]]),CONCATENATE("ICT",Tabel1[[#This Row],[nummer_tmp]])))</f>
        <v>ICT038</v>
      </c>
      <c r="B42" s="7">
        <f t="shared" si="0"/>
        <v>38</v>
      </c>
      <c r="C42" s="7" t="s">
        <v>21</v>
      </c>
      <c r="D42" s="7" t="s">
        <v>92</v>
      </c>
      <c r="E42" s="7" t="s">
        <v>94</v>
      </c>
      <c r="F42" s="7" t="s">
        <v>95</v>
      </c>
      <c r="G42" s="50" t="s">
        <v>47</v>
      </c>
      <c r="H42" s="50" t="s">
        <v>47</v>
      </c>
      <c r="I42" s="50"/>
      <c r="J4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42" s="60"/>
      <c r="L42" s="60"/>
    </row>
    <row r="43" spans="1:12" ht="127.5" hidden="1" x14ac:dyDescent="0.25">
      <c r="A43" s="7" t="str">
        <f>IF(LEN(Tabel1[[#This Row],[nummer_tmp]])=1,CONCATENATE("ICT00",Tabel1[[#This Row],[nummer_tmp]]),IF(LEN(Tabel1[[#This Row],[nummer_tmp]])=2,CONCATENATE("ICT0",Tabel1[[#This Row],[nummer_tmp]]),CONCATENATE("ICT",Tabel1[[#This Row],[nummer_tmp]])))</f>
        <v>ICT039</v>
      </c>
      <c r="B43" s="7">
        <f t="shared" si="0"/>
        <v>39</v>
      </c>
      <c r="C43" s="7" t="s">
        <v>376</v>
      </c>
      <c r="D43" s="7" t="s">
        <v>92</v>
      </c>
      <c r="E43" s="7" t="s">
        <v>96</v>
      </c>
      <c r="F43" s="7" t="s">
        <v>97</v>
      </c>
      <c r="G43" s="50" t="s">
        <v>47</v>
      </c>
      <c r="H43" s="50" t="s">
        <v>47</v>
      </c>
      <c r="I43" s="50"/>
      <c r="J4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43" s="60"/>
      <c r="L43" s="60"/>
    </row>
    <row r="44" spans="1:12" ht="63.75" hidden="1" x14ac:dyDescent="0.25">
      <c r="A44" s="7" t="str">
        <f>IF(LEN(Tabel1[[#This Row],[nummer_tmp]])=1,CONCATENATE("ICT00",Tabel1[[#This Row],[nummer_tmp]]),IF(LEN(Tabel1[[#This Row],[nummer_tmp]])=2,CONCATENATE("ICT0",Tabel1[[#This Row],[nummer_tmp]]),CONCATENATE("ICT",Tabel1[[#This Row],[nummer_tmp]])))</f>
        <v>ICT040</v>
      </c>
      <c r="B44" s="7">
        <f t="shared" si="0"/>
        <v>40</v>
      </c>
      <c r="C44" s="7" t="s">
        <v>376</v>
      </c>
      <c r="D44" s="7" t="s">
        <v>92</v>
      </c>
      <c r="E44" s="7" t="s">
        <v>98</v>
      </c>
      <c r="F44" s="7" t="s">
        <v>99</v>
      </c>
      <c r="G44" s="50" t="s">
        <v>47</v>
      </c>
      <c r="H44" s="50" t="s">
        <v>47</v>
      </c>
      <c r="I44" s="50"/>
      <c r="J4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44" s="60"/>
      <c r="L44" s="60"/>
    </row>
    <row r="45" spans="1:12" ht="51" hidden="1" x14ac:dyDescent="0.25">
      <c r="A45" s="7" t="str">
        <f>IF(LEN(Tabel1[[#This Row],[nummer_tmp]])=1,CONCATENATE("ICT00",Tabel1[[#This Row],[nummer_tmp]]),IF(LEN(Tabel1[[#This Row],[nummer_tmp]])=2,CONCATENATE("ICT0",Tabel1[[#This Row],[nummer_tmp]]),CONCATENATE("ICT",Tabel1[[#This Row],[nummer_tmp]])))</f>
        <v>ICT041</v>
      </c>
      <c r="B45" s="7">
        <f t="shared" si="0"/>
        <v>41</v>
      </c>
      <c r="C45" s="7" t="s">
        <v>376</v>
      </c>
      <c r="D45" s="7" t="s">
        <v>92</v>
      </c>
      <c r="E45" s="7" t="s">
        <v>100</v>
      </c>
      <c r="F45" s="7" t="s">
        <v>95</v>
      </c>
      <c r="G45" s="50" t="s">
        <v>47</v>
      </c>
      <c r="H45" s="50" t="s">
        <v>47</v>
      </c>
      <c r="I45" s="50"/>
      <c r="J4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45" s="60"/>
      <c r="L45" s="60"/>
    </row>
    <row r="46" spans="1:12" ht="395.25" hidden="1" x14ac:dyDescent="0.25">
      <c r="A46" s="7" t="str">
        <f>IF(LEN(Tabel1[[#This Row],[nummer_tmp]])=1,CONCATENATE("ICT00",Tabel1[[#This Row],[nummer_tmp]]),IF(LEN(Tabel1[[#This Row],[nummer_tmp]])=2,CONCATENATE("ICT0",Tabel1[[#This Row],[nummer_tmp]]),CONCATENATE("ICT",Tabel1[[#This Row],[nummer_tmp]])))</f>
        <v>ICT042</v>
      </c>
      <c r="B46" s="7">
        <f t="shared" si="0"/>
        <v>42</v>
      </c>
      <c r="C46" s="7" t="s">
        <v>376</v>
      </c>
      <c r="D46" s="7" t="s">
        <v>92</v>
      </c>
      <c r="E46" s="7" t="s">
        <v>101</v>
      </c>
      <c r="F46" s="7"/>
      <c r="G46" s="50" t="s">
        <v>47</v>
      </c>
      <c r="H46" s="50" t="s">
        <v>47</v>
      </c>
      <c r="I46" s="50"/>
      <c r="J4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46" s="60"/>
      <c r="L46" s="60"/>
    </row>
    <row r="47" spans="1:12" ht="38.25" hidden="1" x14ac:dyDescent="0.25">
      <c r="A47" s="7" t="str">
        <f>IF(LEN(Tabel1[[#This Row],[nummer_tmp]])=1,CONCATENATE("ICT00",Tabel1[[#This Row],[nummer_tmp]]),IF(LEN(Tabel1[[#This Row],[nummer_tmp]])=2,CONCATENATE("ICT0",Tabel1[[#This Row],[nummer_tmp]]),CONCATENATE("ICT",Tabel1[[#This Row],[nummer_tmp]])))</f>
        <v>ICT043</v>
      </c>
      <c r="B47" s="7">
        <f t="shared" si="0"/>
        <v>43</v>
      </c>
      <c r="C47" s="7" t="s">
        <v>376</v>
      </c>
      <c r="D47" s="7" t="s">
        <v>92</v>
      </c>
      <c r="E47" s="7" t="s">
        <v>102</v>
      </c>
      <c r="F47" s="3"/>
      <c r="G47" s="50" t="s">
        <v>47</v>
      </c>
      <c r="H47" s="50" t="s">
        <v>47</v>
      </c>
      <c r="I47" s="50"/>
      <c r="J4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47" s="60"/>
      <c r="L47" s="60"/>
    </row>
    <row r="48" spans="1:12" ht="51" x14ac:dyDescent="0.25">
      <c r="A48" s="7" t="str">
        <f>IF(LEN(Tabel1[[#This Row],[nummer_tmp]])=1,CONCATENATE("ICT00",Tabel1[[#This Row],[nummer_tmp]]),IF(LEN(Tabel1[[#This Row],[nummer_tmp]])=2,CONCATENATE("ICT0",Tabel1[[#This Row],[nummer_tmp]]),CONCATENATE("ICT",Tabel1[[#This Row],[nummer_tmp]])))</f>
        <v>ICT044</v>
      </c>
      <c r="B48" s="7">
        <f t="shared" si="0"/>
        <v>44</v>
      </c>
      <c r="C48" s="7" t="s">
        <v>21</v>
      </c>
      <c r="D48" s="7" t="s">
        <v>103</v>
      </c>
      <c r="E48" s="7" t="s">
        <v>104</v>
      </c>
      <c r="F48" s="7"/>
      <c r="G48" s="50" t="s">
        <v>47</v>
      </c>
      <c r="H48" s="50" t="s">
        <v>47</v>
      </c>
      <c r="I48" s="50"/>
      <c r="J4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48" s="60"/>
      <c r="L48" s="60"/>
    </row>
    <row r="49" spans="1:12" ht="51" hidden="1" x14ac:dyDescent="0.25">
      <c r="A49" s="7" t="str">
        <f>IF(LEN(Tabel1[[#This Row],[nummer_tmp]])=1,CONCATENATE("ICT00",Tabel1[[#This Row],[nummer_tmp]]),IF(LEN(Tabel1[[#This Row],[nummer_tmp]])=2,CONCATENATE("ICT0",Tabel1[[#This Row],[nummer_tmp]]),CONCATENATE("ICT",Tabel1[[#This Row],[nummer_tmp]])))</f>
        <v>ICT045</v>
      </c>
      <c r="B49" s="7">
        <f t="shared" si="0"/>
        <v>45</v>
      </c>
      <c r="C49" s="7" t="s">
        <v>376</v>
      </c>
      <c r="D49" s="7" t="s">
        <v>103</v>
      </c>
      <c r="E49" s="7" t="s">
        <v>105</v>
      </c>
      <c r="F49" s="7" t="s">
        <v>106</v>
      </c>
      <c r="G49" s="50" t="s">
        <v>47</v>
      </c>
      <c r="H49" s="50" t="s">
        <v>47</v>
      </c>
      <c r="I49" s="50"/>
      <c r="J4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49" s="60"/>
      <c r="L49" s="60"/>
    </row>
    <row r="50" spans="1:12" ht="51" hidden="1" x14ac:dyDescent="0.25">
      <c r="A50" s="7" t="str">
        <f>IF(LEN(Tabel1[[#This Row],[nummer_tmp]])=1,CONCATENATE("ICT00",Tabel1[[#This Row],[nummer_tmp]]),IF(LEN(Tabel1[[#This Row],[nummer_tmp]])=2,CONCATENATE("ICT0",Tabel1[[#This Row],[nummer_tmp]]),CONCATENATE("ICT",Tabel1[[#This Row],[nummer_tmp]])))</f>
        <v>ICT046</v>
      </c>
      <c r="B50" s="7">
        <f t="shared" si="0"/>
        <v>46</v>
      </c>
      <c r="C50" s="7" t="s">
        <v>376</v>
      </c>
      <c r="D50" s="7" t="s">
        <v>103</v>
      </c>
      <c r="E50" s="7" t="s">
        <v>107</v>
      </c>
      <c r="F50" s="7" t="s">
        <v>106</v>
      </c>
      <c r="G50" s="50" t="s">
        <v>47</v>
      </c>
      <c r="H50" s="50" t="s">
        <v>47</v>
      </c>
      <c r="I50" s="50"/>
      <c r="J5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50" s="60"/>
      <c r="L50" s="60"/>
    </row>
    <row r="51" spans="1:12" ht="76.5" hidden="1" x14ac:dyDescent="0.25">
      <c r="A51" s="7" t="str">
        <f>IF(LEN(Tabel1[[#This Row],[nummer_tmp]])=1,CONCATENATE("ICT00",Tabel1[[#This Row],[nummer_tmp]]),IF(LEN(Tabel1[[#This Row],[nummer_tmp]])=2,CONCATENATE("ICT0",Tabel1[[#This Row],[nummer_tmp]]),CONCATENATE("ICT",Tabel1[[#This Row],[nummer_tmp]])))</f>
        <v>ICT047</v>
      </c>
      <c r="B51" s="7">
        <f t="shared" si="0"/>
        <v>47</v>
      </c>
      <c r="C51" s="7" t="s">
        <v>376</v>
      </c>
      <c r="D51" s="7" t="s">
        <v>103</v>
      </c>
      <c r="E51" s="7" t="s">
        <v>108</v>
      </c>
      <c r="F51" s="7"/>
      <c r="G51" s="50" t="s">
        <v>47</v>
      </c>
      <c r="H51" s="50" t="s">
        <v>47</v>
      </c>
      <c r="I51" s="50"/>
      <c r="J5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51" s="60"/>
      <c r="L51" s="60"/>
    </row>
    <row r="52" spans="1:12" ht="51" x14ac:dyDescent="0.25">
      <c r="A52" s="7" t="str">
        <f>IF(LEN(Tabel1[[#This Row],[nummer_tmp]])=1,CONCATENATE("ICT00",Tabel1[[#This Row],[nummer_tmp]]),IF(LEN(Tabel1[[#This Row],[nummer_tmp]])=2,CONCATENATE("ICT0",Tabel1[[#This Row],[nummer_tmp]]),CONCATENATE("ICT",Tabel1[[#This Row],[nummer_tmp]])))</f>
        <v>ICT048</v>
      </c>
      <c r="B52" s="7">
        <f t="shared" si="0"/>
        <v>48</v>
      </c>
      <c r="C52" s="7" t="s">
        <v>21</v>
      </c>
      <c r="D52" s="7" t="s">
        <v>103</v>
      </c>
      <c r="E52" s="7" t="s">
        <v>109</v>
      </c>
      <c r="F52" s="7" t="s">
        <v>86</v>
      </c>
      <c r="G52" s="50" t="s">
        <v>47</v>
      </c>
      <c r="H52" s="50" t="s">
        <v>47</v>
      </c>
      <c r="I52" s="50"/>
      <c r="J5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52" s="60"/>
      <c r="L52" s="60"/>
    </row>
    <row r="53" spans="1:12" ht="25.5" hidden="1" x14ac:dyDescent="0.25">
      <c r="A53" s="7" t="str">
        <f>IF(LEN(Tabel1[[#This Row],[nummer_tmp]])=1,CONCATENATE("ICT00",Tabel1[[#This Row],[nummer_tmp]]),IF(LEN(Tabel1[[#This Row],[nummer_tmp]])=2,CONCATENATE("ICT0",Tabel1[[#This Row],[nummer_tmp]]),CONCATENATE("ICT",Tabel1[[#This Row],[nummer_tmp]])))</f>
        <v>ICT049</v>
      </c>
      <c r="B53" s="7">
        <f t="shared" si="0"/>
        <v>49</v>
      </c>
      <c r="C53" s="7" t="s">
        <v>376</v>
      </c>
      <c r="D53" s="7" t="s">
        <v>103</v>
      </c>
      <c r="E53" s="7" t="s">
        <v>110</v>
      </c>
      <c r="F53" s="7" t="s">
        <v>106</v>
      </c>
      <c r="G53" s="50" t="s">
        <v>47</v>
      </c>
      <c r="H53" s="50" t="s">
        <v>47</v>
      </c>
      <c r="I53" s="50"/>
      <c r="J5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53" s="60"/>
      <c r="L53" s="60"/>
    </row>
    <row r="54" spans="1:12" ht="51" hidden="1" x14ac:dyDescent="0.25">
      <c r="A54" s="7" t="str">
        <f>IF(LEN(Tabel1[[#This Row],[nummer_tmp]])=1,CONCATENATE("ICT00",Tabel1[[#This Row],[nummer_tmp]]),IF(LEN(Tabel1[[#This Row],[nummer_tmp]])=2,CONCATENATE("ICT0",Tabel1[[#This Row],[nummer_tmp]]),CONCATENATE("ICT",Tabel1[[#This Row],[nummer_tmp]])))</f>
        <v>ICT050</v>
      </c>
      <c r="B54" s="7">
        <f t="shared" si="0"/>
        <v>50</v>
      </c>
      <c r="C54" s="7" t="s">
        <v>21</v>
      </c>
      <c r="D54" s="7" t="s">
        <v>111</v>
      </c>
      <c r="E54" s="7" t="s">
        <v>112</v>
      </c>
      <c r="F54" s="7"/>
      <c r="G54" s="50" t="s">
        <v>47</v>
      </c>
      <c r="H54" s="50" t="s">
        <v>47</v>
      </c>
      <c r="I54" s="50"/>
      <c r="J5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54" s="60"/>
      <c r="L54" s="60"/>
    </row>
    <row r="55" spans="1:12" ht="51" hidden="1" x14ac:dyDescent="0.25">
      <c r="A55" s="7" t="str">
        <f>IF(LEN(Tabel1[[#This Row],[nummer_tmp]])=1,CONCATENATE("ICT00",Tabel1[[#This Row],[nummer_tmp]]),IF(LEN(Tabel1[[#This Row],[nummer_tmp]])=2,CONCATENATE("ICT0",Tabel1[[#This Row],[nummer_tmp]]),CONCATENATE("ICT",Tabel1[[#This Row],[nummer_tmp]])))</f>
        <v>ICT051</v>
      </c>
      <c r="B55" s="7">
        <f t="shared" si="0"/>
        <v>51</v>
      </c>
      <c r="C55" s="7" t="s">
        <v>21</v>
      </c>
      <c r="D55" s="7" t="s">
        <v>111</v>
      </c>
      <c r="E55" s="7" t="s">
        <v>113</v>
      </c>
      <c r="F55" s="7"/>
      <c r="G55" s="50" t="s">
        <v>47</v>
      </c>
      <c r="H55" s="50" t="s">
        <v>47</v>
      </c>
      <c r="I55" s="50"/>
      <c r="J5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55" s="60"/>
      <c r="L55" s="60"/>
    </row>
    <row r="56" spans="1:12" ht="165.75" hidden="1" x14ac:dyDescent="0.25">
      <c r="A56" s="7" t="str">
        <f>IF(LEN(Tabel1[[#This Row],[nummer_tmp]])=1,CONCATENATE("ICT00",Tabel1[[#This Row],[nummer_tmp]]),IF(LEN(Tabel1[[#This Row],[nummer_tmp]])=2,CONCATENATE("ICT0",Tabel1[[#This Row],[nummer_tmp]]),CONCATENATE("ICT",Tabel1[[#This Row],[nummer_tmp]])))</f>
        <v>ICT052</v>
      </c>
      <c r="B56" s="7">
        <f t="shared" si="0"/>
        <v>52</v>
      </c>
      <c r="C56" s="7" t="s">
        <v>21</v>
      </c>
      <c r="D56" s="7" t="s">
        <v>111</v>
      </c>
      <c r="E56" s="7" t="s">
        <v>114</v>
      </c>
      <c r="F56" s="7"/>
      <c r="G56" s="50" t="s">
        <v>47</v>
      </c>
      <c r="H56" s="50" t="s">
        <v>47</v>
      </c>
      <c r="I56" s="50" t="s">
        <v>47</v>
      </c>
      <c r="J5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56" s="60"/>
      <c r="L56" s="60"/>
    </row>
    <row r="57" spans="1:12" ht="102" hidden="1" x14ac:dyDescent="0.25">
      <c r="A57" s="7" t="str">
        <f>IF(LEN(Tabel1[[#This Row],[nummer_tmp]])=1,CONCATENATE("ICT00",Tabel1[[#This Row],[nummer_tmp]]),IF(LEN(Tabel1[[#This Row],[nummer_tmp]])=2,CONCATENATE("ICT0",Tabel1[[#This Row],[nummer_tmp]]),CONCATENATE("ICT",Tabel1[[#This Row],[nummer_tmp]])))</f>
        <v>ICT053</v>
      </c>
      <c r="B57" s="7">
        <f t="shared" si="0"/>
        <v>53</v>
      </c>
      <c r="C57" s="7" t="s">
        <v>21</v>
      </c>
      <c r="D57" s="7" t="s">
        <v>111</v>
      </c>
      <c r="E57" s="7" t="s">
        <v>115</v>
      </c>
      <c r="F57" s="7"/>
      <c r="G57" s="50" t="s">
        <v>47</v>
      </c>
      <c r="H57" s="50" t="s">
        <v>47</v>
      </c>
      <c r="I57" s="50"/>
      <c r="J5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57" s="60"/>
      <c r="L57" s="60"/>
    </row>
    <row r="58" spans="1:12" ht="38.25" hidden="1" x14ac:dyDescent="0.25">
      <c r="A58" s="7" t="str">
        <f>IF(LEN(Tabel1[[#This Row],[nummer_tmp]])=1,CONCATENATE("ICT00",Tabel1[[#This Row],[nummer_tmp]]),IF(LEN(Tabel1[[#This Row],[nummer_tmp]])=2,CONCATENATE("ICT0",Tabel1[[#This Row],[nummer_tmp]]),CONCATENATE("ICT",Tabel1[[#This Row],[nummer_tmp]])))</f>
        <v>ICT054</v>
      </c>
      <c r="B58" s="7">
        <f t="shared" si="0"/>
        <v>54</v>
      </c>
      <c r="C58" s="7" t="s">
        <v>21</v>
      </c>
      <c r="D58" s="7" t="s">
        <v>111</v>
      </c>
      <c r="E58" s="7" t="s">
        <v>116</v>
      </c>
      <c r="F58" s="7"/>
      <c r="G58" s="50" t="s">
        <v>47</v>
      </c>
      <c r="H58" s="50" t="s">
        <v>47</v>
      </c>
      <c r="I58" s="50"/>
      <c r="J5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58" s="60"/>
      <c r="L58" s="60"/>
    </row>
    <row r="59" spans="1:12" ht="89.25" hidden="1" x14ac:dyDescent="0.25">
      <c r="A59" s="7" t="str">
        <f>IF(LEN(Tabel1[[#This Row],[nummer_tmp]])=1,CONCATENATE("ICT00",Tabel1[[#This Row],[nummer_tmp]]),IF(LEN(Tabel1[[#This Row],[nummer_tmp]])=2,CONCATENATE("ICT0",Tabel1[[#This Row],[nummer_tmp]]),CONCATENATE("ICT",Tabel1[[#This Row],[nummer_tmp]])))</f>
        <v>ICT055</v>
      </c>
      <c r="B59" s="7">
        <f t="shared" si="0"/>
        <v>55</v>
      </c>
      <c r="C59" s="7" t="s">
        <v>21</v>
      </c>
      <c r="D59" s="7" t="s">
        <v>111</v>
      </c>
      <c r="E59" s="7" t="s">
        <v>117</v>
      </c>
      <c r="F59" s="7" t="s">
        <v>118</v>
      </c>
      <c r="G59" s="50" t="s">
        <v>47</v>
      </c>
      <c r="H59" s="50" t="s">
        <v>47</v>
      </c>
      <c r="I59" s="50"/>
      <c r="J5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59" s="60"/>
      <c r="L59" s="60"/>
    </row>
    <row r="60" spans="1:12" ht="89.25" hidden="1" x14ac:dyDescent="0.25">
      <c r="A60" s="7" t="str">
        <f>IF(LEN(Tabel1[[#This Row],[nummer_tmp]])=1,CONCATENATE("ICT00",Tabel1[[#This Row],[nummer_tmp]]),IF(LEN(Tabel1[[#This Row],[nummer_tmp]])=2,CONCATENATE("ICT0",Tabel1[[#This Row],[nummer_tmp]]),CONCATENATE("ICT",Tabel1[[#This Row],[nummer_tmp]])))</f>
        <v>ICT056</v>
      </c>
      <c r="B60" s="7">
        <f t="shared" si="0"/>
        <v>56</v>
      </c>
      <c r="C60" s="7" t="s">
        <v>21</v>
      </c>
      <c r="D60" s="7" t="s">
        <v>111</v>
      </c>
      <c r="E60" s="7" t="s">
        <v>119</v>
      </c>
      <c r="F60" s="7" t="s">
        <v>120</v>
      </c>
      <c r="G60" s="50" t="s">
        <v>47</v>
      </c>
      <c r="H60" s="50" t="s">
        <v>47</v>
      </c>
      <c r="I60" s="50"/>
      <c r="J6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0" s="60"/>
      <c r="L60" s="60"/>
    </row>
    <row r="61" spans="1:12" ht="51" hidden="1" x14ac:dyDescent="0.25">
      <c r="A61" s="7" t="str">
        <f>IF(LEN(Tabel1[[#This Row],[nummer_tmp]])=1,CONCATENATE("ICT00",Tabel1[[#This Row],[nummer_tmp]]),IF(LEN(Tabel1[[#This Row],[nummer_tmp]])=2,CONCATENATE("ICT0",Tabel1[[#This Row],[nummer_tmp]]),CONCATENATE("ICT",Tabel1[[#This Row],[nummer_tmp]])))</f>
        <v>ICT057</v>
      </c>
      <c r="B61" s="7">
        <f t="shared" si="0"/>
        <v>57</v>
      </c>
      <c r="C61" s="7" t="s">
        <v>21</v>
      </c>
      <c r="D61" s="7" t="s">
        <v>111</v>
      </c>
      <c r="E61" s="7" t="s">
        <v>121</v>
      </c>
      <c r="F61" s="7" t="s">
        <v>120</v>
      </c>
      <c r="G61" s="50" t="s">
        <v>47</v>
      </c>
      <c r="H61" s="50" t="s">
        <v>47</v>
      </c>
      <c r="I61" s="50"/>
      <c r="J6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1" s="60"/>
      <c r="L61" s="60"/>
    </row>
    <row r="62" spans="1:12" ht="38.25" hidden="1" x14ac:dyDescent="0.25">
      <c r="A62" s="7" t="str">
        <f>IF(LEN(Tabel1[[#This Row],[nummer_tmp]])=1,CONCATENATE("ICT00",Tabel1[[#This Row],[nummer_tmp]]),IF(LEN(Tabel1[[#This Row],[nummer_tmp]])=2,CONCATENATE("ICT0",Tabel1[[#This Row],[nummer_tmp]]),CONCATENATE("ICT",Tabel1[[#This Row],[nummer_tmp]])))</f>
        <v>ICT058</v>
      </c>
      <c r="B62" s="7">
        <f t="shared" si="0"/>
        <v>58</v>
      </c>
      <c r="C62" s="7" t="s">
        <v>21</v>
      </c>
      <c r="D62" s="7" t="s">
        <v>122</v>
      </c>
      <c r="E62" s="7" t="s">
        <v>123</v>
      </c>
      <c r="F62" s="7"/>
      <c r="G62" s="50" t="s">
        <v>47</v>
      </c>
      <c r="H62" s="50" t="s">
        <v>47</v>
      </c>
      <c r="I62" s="50"/>
      <c r="J6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2" s="60"/>
      <c r="L62" s="60"/>
    </row>
    <row r="63" spans="1:12" ht="38.25" hidden="1" x14ac:dyDescent="0.25">
      <c r="A63" s="7" t="str">
        <f>IF(LEN(Tabel1[[#This Row],[nummer_tmp]])=1,CONCATENATE("ICT00",Tabel1[[#This Row],[nummer_tmp]]),IF(LEN(Tabel1[[#This Row],[nummer_tmp]])=2,CONCATENATE("ICT0",Tabel1[[#This Row],[nummer_tmp]]),CONCATENATE("ICT",Tabel1[[#This Row],[nummer_tmp]])))</f>
        <v>ICT059</v>
      </c>
      <c r="B63" s="7">
        <f t="shared" si="0"/>
        <v>59</v>
      </c>
      <c r="C63" s="7" t="s">
        <v>21</v>
      </c>
      <c r="D63" s="7" t="s">
        <v>122</v>
      </c>
      <c r="E63" s="7" t="s">
        <v>124</v>
      </c>
      <c r="F63" s="7"/>
      <c r="G63" s="50" t="s">
        <v>47</v>
      </c>
      <c r="H63" s="50" t="s">
        <v>47</v>
      </c>
      <c r="I63" s="50"/>
      <c r="J6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3" s="60"/>
      <c r="L63" s="60"/>
    </row>
    <row r="64" spans="1:12" ht="38.25" hidden="1" x14ac:dyDescent="0.25">
      <c r="A64" s="7" t="str">
        <f>IF(LEN(Tabel1[[#This Row],[nummer_tmp]])=1,CONCATENATE("ICT00",Tabel1[[#This Row],[nummer_tmp]]),IF(LEN(Tabel1[[#This Row],[nummer_tmp]])=2,CONCATENATE("ICT0",Tabel1[[#This Row],[nummer_tmp]]),CONCATENATE("ICT",Tabel1[[#This Row],[nummer_tmp]])))</f>
        <v>ICT060</v>
      </c>
      <c r="B64" s="7">
        <f t="shared" si="0"/>
        <v>60</v>
      </c>
      <c r="C64" s="7" t="s">
        <v>21</v>
      </c>
      <c r="D64" s="7" t="s">
        <v>122</v>
      </c>
      <c r="E64" s="7" t="s">
        <v>125</v>
      </c>
      <c r="F64" s="7"/>
      <c r="G64" s="50" t="s">
        <v>47</v>
      </c>
      <c r="H64" s="50" t="s">
        <v>47</v>
      </c>
      <c r="I64" s="50"/>
      <c r="J6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4" s="60"/>
      <c r="L64" s="60"/>
    </row>
    <row r="65" spans="1:12" ht="51" hidden="1" x14ac:dyDescent="0.25">
      <c r="A65" s="7" t="str">
        <f>IF(LEN(Tabel1[[#This Row],[nummer_tmp]])=1,CONCATENATE("ICT00",Tabel1[[#This Row],[nummer_tmp]]),IF(LEN(Tabel1[[#This Row],[nummer_tmp]])=2,CONCATENATE("ICT0",Tabel1[[#This Row],[nummer_tmp]]),CONCATENATE("ICT",Tabel1[[#This Row],[nummer_tmp]])))</f>
        <v>ICT061</v>
      </c>
      <c r="B65" s="7">
        <f t="shared" si="0"/>
        <v>61</v>
      </c>
      <c r="C65" s="7" t="s">
        <v>21</v>
      </c>
      <c r="D65" s="7" t="s">
        <v>122</v>
      </c>
      <c r="E65" s="7" t="s">
        <v>126</v>
      </c>
      <c r="F65" s="7"/>
      <c r="G65" s="50" t="s">
        <v>47</v>
      </c>
      <c r="H65" s="50" t="s">
        <v>47</v>
      </c>
      <c r="I65" s="50"/>
      <c r="J6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5" s="60"/>
      <c r="L65" s="60"/>
    </row>
    <row r="66" spans="1:12" ht="38.25" hidden="1" x14ac:dyDescent="0.25">
      <c r="A66" s="7" t="str">
        <f>IF(LEN(Tabel1[[#This Row],[nummer_tmp]])=1,CONCATENATE("ICT00",Tabel1[[#This Row],[nummer_tmp]]),IF(LEN(Tabel1[[#This Row],[nummer_tmp]])=2,CONCATENATE("ICT0",Tabel1[[#This Row],[nummer_tmp]]),CONCATENATE("ICT",Tabel1[[#This Row],[nummer_tmp]])))</f>
        <v>ICT062</v>
      </c>
      <c r="B66" s="7">
        <f t="shared" si="0"/>
        <v>62</v>
      </c>
      <c r="C66" s="7" t="s">
        <v>21</v>
      </c>
      <c r="D66" s="7" t="s">
        <v>122</v>
      </c>
      <c r="E66" s="7" t="s">
        <v>127</v>
      </c>
      <c r="F66" s="7"/>
      <c r="G66" s="50" t="s">
        <v>47</v>
      </c>
      <c r="H66" s="50" t="s">
        <v>47</v>
      </c>
      <c r="I66" s="50"/>
      <c r="J6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6" s="60"/>
      <c r="L66" s="60"/>
    </row>
    <row r="67" spans="1:12" ht="38.25" hidden="1" x14ac:dyDescent="0.25">
      <c r="A67" s="7" t="str">
        <f>IF(LEN(Tabel1[[#This Row],[nummer_tmp]])=1,CONCATENATE("ICT00",Tabel1[[#This Row],[nummer_tmp]]),IF(LEN(Tabel1[[#This Row],[nummer_tmp]])=2,CONCATENATE("ICT0",Tabel1[[#This Row],[nummer_tmp]]),CONCATENATE("ICT",Tabel1[[#This Row],[nummer_tmp]])))</f>
        <v>ICT063</v>
      </c>
      <c r="B67" s="7">
        <f t="shared" si="0"/>
        <v>63</v>
      </c>
      <c r="C67" s="7" t="s">
        <v>21</v>
      </c>
      <c r="D67" s="7" t="s">
        <v>122</v>
      </c>
      <c r="E67" s="7" t="s">
        <v>128</v>
      </c>
      <c r="F67" s="7"/>
      <c r="G67" s="50" t="s">
        <v>47</v>
      </c>
      <c r="H67" s="50" t="s">
        <v>47</v>
      </c>
      <c r="I67" s="50"/>
      <c r="J6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7" s="60"/>
      <c r="L67" s="60"/>
    </row>
    <row r="68" spans="1:12" ht="63.75" hidden="1" x14ac:dyDescent="0.25">
      <c r="A68" s="7" t="str">
        <f>IF(LEN(Tabel1[[#This Row],[nummer_tmp]])=1,CONCATENATE("ICT00",Tabel1[[#This Row],[nummer_tmp]]),IF(LEN(Tabel1[[#This Row],[nummer_tmp]])=2,CONCATENATE("ICT0",Tabel1[[#This Row],[nummer_tmp]]),CONCATENATE("ICT",Tabel1[[#This Row],[nummer_tmp]])))</f>
        <v>ICT064</v>
      </c>
      <c r="B68" s="7">
        <f t="shared" si="0"/>
        <v>64</v>
      </c>
      <c r="C68" s="7" t="s">
        <v>21</v>
      </c>
      <c r="D68" s="7" t="s">
        <v>122</v>
      </c>
      <c r="E68" s="7" t="s">
        <v>129</v>
      </c>
      <c r="F68" s="7"/>
      <c r="G68" s="50" t="s">
        <v>47</v>
      </c>
      <c r="H68" s="50" t="s">
        <v>47</v>
      </c>
      <c r="I68" s="50"/>
      <c r="J6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8" s="60"/>
      <c r="L68" s="60"/>
    </row>
    <row r="69" spans="1:12" ht="51" hidden="1" x14ac:dyDescent="0.25">
      <c r="A69" s="7" t="str">
        <f>IF(LEN(Tabel1[[#This Row],[nummer_tmp]])=1,CONCATENATE("ICT00",Tabel1[[#This Row],[nummer_tmp]]),IF(LEN(Tabel1[[#This Row],[nummer_tmp]])=2,CONCATENATE("ICT0",Tabel1[[#This Row],[nummer_tmp]]),CONCATENATE("ICT",Tabel1[[#This Row],[nummer_tmp]])))</f>
        <v>ICT065</v>
      </c>
      <c r="B69" s="7">
        <f t="shared" ref="B69:B132" si="1">IF(B68="nummer_tmp",1,B68+1)</f>
        <v>65</v>
      </c>
      <c r="C69" s="7" t="s">
        <v>21</v>
      </c>
      <c r="D69" s="7" t="s">
        <v>122</v>
      </c>
      <c r="E69" s="7" t="s">
        <v>130</v>
      </c>
      <c r="F69" s="7"/>
      <c r="G69" s="50" t="s">
        <v>47</v>
      </c>
      <c r="H69" s="50" t="s">
        <v>47</v>
      </c>
      <c r="I69" s="50"/>
      <c r="J6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69" s="60"/>
      <c r="L69" s="60"/>
    </row>
    <row r="70" spans="1:12" ht="38.25" hidden="1" x14ac:dyDescent="0.25">
      <c r="A70" s="7" t="str">
        <f>IF(LEN(Tabel1[[#This Row],[nummer_tmp]])=1,CONCATENATE("ICT00",Tabel1[[#This Row],[nummer_tmp]]),IF(LEN(Tabel1[[#This Row],[nummer_tmp]])=2,CONCATENATE("ICT0",Tabel1[[#This Row],[nummer_tmp]]),CONCATENATE("ICT",Tabel1[[#This Row],[nummer_tmp]])))</f>
        <v>ICT066</v>
      </c>
      <c r="B70" s="7">
        <f t="shared" si="1"/>
        <v>66</v>
      </c>
      <c r="C70" s="7" t="s">
        <v>21</v>
      </c>
      <c r="D70" s="7" t="s">
        <v>122</v>
      </c>
      <c r="E70" s="7" t="s">
        <v>131</v>
      </c>
      <c r="F70" s="7"/>
      <c r="G70" s="50" t="s">
        <v>47</v>
      </c>
      <c r="H70" s="50" t="s">
        <v>47</v>
      </c>
      <c r="I70" s="50"/>
      <c r="J7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70" s="60"/>
      <c r="L70" s="60"/>
    </row>
    <row r="71" spans="1:12" ht="38.25" hidden="1" x14ac:dyDescent="0.25">
      <c r="A71" s="7" t="str">
        <f>IF(LEN(Tabel1[[#This Row],[nummer_tmp]])=1,CONCATENATE("ICT00",Tabel1[[#This Row],[nummer_tmp]]),IF(LEN(Tabel1[[#This Row],[nummer_tmp]])=2,CONCATENATE("ICT0",Tabel1[[#This Row],[nummer_tmp]]),CONCATENATE("ICT",Tabel1[[#This Row],[nummer_tmp]])))</f>
        <v>ICT067</v>
      </c>
      <c r="B71" s="7">
        <f t="shared" si="1"/>
        <v>67</v>
      </c>
      <c r="C71" s="7" t="s">
        <v>21</v>
      </c>
      <c r="D71" s="7" t="s">
        <v>122</v>
      </c>
      <c r="E71" s="7" t="s">
        <v>132</v>
      </c>
      <c r="F71" s="7"/>
      <c r="G71" s="50" t="s">
        <v>47</v>
      </c>
      <c r="H71" s="50" t="s">
        <v>47</v>
      </c>
      <c r="I71" s="50"/>
      <c r="J7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71" s="60"/>
      <c r="L71" s="60"/>
    </row>
    <row r="72" spans="1:12" ht="38.25" hidden="1" x14ac:dyDescent="0.25">
      <c r="A72" s="7" t="str">
        <f>IF(LEN(Tabel1[[#This Row],[nummer_tmp]])=1,CONCATENATE("ICT00",Tabel1[[#This Row],[nummer_tmp]]),IF(LEN(Tabel1[[#This Row],[nummer_tmp]])=2,CONCATENATE("ICT0",Tabel1[[#This Row],[nummer_tmp]]),CONCATENATE("ICT",Tabel1[[#This Row],[nummer_tmp]])))</f>
        <v>ICT068</v>
      </c>
      <c r="B72" s="7">
        <f t="shared" si="1"/>
        <v>68</v>
      </c>
      <c r="C72" s="7" t="s">
        <v>21</v>
      </c>
      <c r="D72" s="7" t="s">
        <v>122</v>
      </c>
      <c r="E72" s="7" t="s">
        <v>133</v>
      </c>
      <c r="F72" s="7"/>
      <c r="G72" s="50" t="s">
        <v>47</v>
      </c>
      <c r="H72" s="50" t="s">
        <v>47</v>
      </c>
      <c r="I72" s="50"/>
      <c r="J7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72" s="60"/>
      <c r="L72" s="60"/>
    </row>
    <row r="73" spans="1:12" ht="38.25" hidden="1" x14ac:dyDescent="0.25">
      <c r="A73" s="7" t="str">
        <f>IF(LEN(Tabel1[[#This Row],[nummer_tmp]])=1,CONCATENATE("ICT00",Tabel1[[#This Row],[nummer_tmp]]),IF(LEN(Tabel1[[#This Row],[nummer_tmp]])=2,CONCATENATE("ICT0",Tabel1[[#This Row],[nummer_tmp]]),CONCATENATE("ICT",Tabel1[[#This Row],[nummer_tmp]])))</f>
        <v>ICT069</v>
      </c>
      <c r="B73" s="7">
        <f t="shared" si="1"/>
        <v>69</v>
      </c>
      <c r="C73" s="7" t="s">
        <v>21</v>
      </c>
      <c r="D73" s="7" t="s">
        <v>122</v>
      </c>
      <c r="E73" s="7" t="s">
        <v>134</v>
      </c>
      <c r="F73" s="7"/>
      <c r="G73" s="50" t="s">
        <v>47</v>
      </c>
      <c r="H73" s="50" t="s">
        <v>47</v>
      </c>
      <c r="I73" s="50"/>
      <c r="J7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73" s="60"/>
      <c r="L73" s="60"/>
    </row>
    <row r="74" spans="1:12" ht="38.25" hidden="1" x14ac:dyDescent="0.25">
      <c r="A74" s="7" t="str">
        <f>IF(LEN(Tabel1[[#This Row],[nummer_tmp]])=1,CONCATENATE("ICT00",Tabel1[[#This Row],[nummer_tmp]]),IF(LEN(Tabel1[[#This Row],[nummer_tmp]])=2,CONCATENATE("ICT0",Tabel1[[#This Row],[nummer_tmp]]),CONCATENATE("ICT",Tabel1[[#This Row],[nummer_tmp]])))</f>
        <v>ICT070</v>
      </c>
      <c r="B74" s="7">
        <f t="shared" si="1"/>
        <v>70</v>
      </c>
      <c r="C74" s="7" t="s">
        <v>21</v>
      </c>
      <c r="D74" s="7" t="s">
        <v>135</v>
      </c>
      <c r="E74" s="7" t="s">
        <v>136</v>
      </c>
      <c r="F74" s="7"/>
      <c r="G74" s="50" t="s">
        <v>47</v>
      </c>
      <c r="H74" s="50" t="s">
        <v>47</v>
      </c>
      <c r="I74" s="50"/>
      <c r="J7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74" s="60"/>
      <c r="L74" s="60"/>
    </row>
    <row r="75" spans="1:12" ht="38.25" hidden="1" x14ac:dyDescent="0.25">
      <c r="A75" s="7" t="str">
        <f>IF(LEN(Tabel1[[#This Row],[nummer_tmp]])=1,CONCATENATE("ICT00",Tabel1[[#This Row],[nummer_tmp]]),IF(LEN(Tabel1[[#This Row],[nummer_tmp]])=2,CONCATENATE("ICT0",Tabel1[[#This Row],[nummer_tmp]]),CONCATENATE("ICT",Tabel1[[#This Row],[nummer_tmp]])))</f>
        <v>ICT071</v>
      </c>
      <c r="B75" s="7">
        <f t="shared" si="1"/>
        <v>71</v>
      </c>
      <c r="C75" s="7" t="s">
        <v>21</v>
      </c>
      <c r="D75" s="7" t="s">
        <v>135</v>
      </c>
      <c r="E75" s="7" t="s">
        <v>137</v>
      </c>
      <c r="F75" s="7"/>
      <c r="G75" s="50" t="s">
        <v>47</v>
      </c>
      <c r="H75" s="50" t="s">
        <v>47</v>
      </c>
      <c r="I75" s="50"/>
      <c r="J7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75" s="60"/>
      <c r="L75" s="60"/>
    </row>
    <row r="76" spans="1:12" ht="63.75" hidden="1" x14ac:dyDescent="0.25">
      <c r="A76" s="7" t="str">
        <f>IF(LEN(Tabel1[[#This Row],[nummer_tmp]])=1,CONCATENATE("ICT00",Tabel1[[#This Row],[nummer_tmp]]),IF(LEN(Tabel1[[#This Row],[nummer_tmp]])=2,CONCATENATE("ICT0",Tabel1[[#This Row],[nummer_tmp]]),CONCATENATE("ICT",Tabel1[[#This Row],[nummer_tmp]])))</f>
        <v>ICT072</v>
      </c>
      <c r="B76" s="7">
        <f t="shared" si="1"/>
        <v>72</v>
      </c>
      <c r="C76" s="7" t="s">
        <v>21</v>
      </c>
      <c r="D76" s="7" t="s">
        <v>135</v>
      </c>
      <c r="E76" s="7" t="s">
        <v>138</v>
      </c>
      <c r="F76" s="7"/>
      <c r="G76" s="50"/>
      <c r="H76" s="50" t="s">
        <v>47</v>
      </c>
      <c r="I76" s="50"/>
      <c r="J7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76" s="60"/>
      <c r="L76" s="60"/>
    </row>
    <row r="77" spans="1:12" ht="89.25" hidden="1" x14ac:dyDescent="0.25">
      <c r="A77" s="7" t="str">
        <f>IF(LEN(Tabel1[[#This Row],[nummer_tmp]])=1,CONCATENATE("ICT00",Tabel1[[#This Row],[nummer_tmp]]),IF(LEN(Tabel1[[#This Row],[nummer_tmp]])=2,CONCATENATE("ICT0",Tabel1[[#This Row],[nummer_tmp]]),CONCATENATE("ICT",Tabel1[[#This Row],[nummer_tmp]])))</f>
        <v>ICT073</v>
      </c>
      <c r="B77" s="7">
        <f t="shared" si="1"/>
        <v>73</v>
      </c>
      <c r="C77" s="7" t="s">
        <v>21</v>
      </c>
      <c r="D77" s="7" t="s">
        <v>135</v>
      </c>
      <c r="E77" s="7" t="s">
        <v>139</v>
      </c>
      <c r="F77" s="7" t="s">
        <v>140</v>
      </c>
      <c r="G77" s="50" t="s">
        <v>47</v>
      </c>
      <c r="H77" s="50"/>
      <c r="I77" s="50"/>
      <c r="J7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77" s="60"/>
      <c r="L77" s="60"/>
    </row>
    <row r="78" spans="1:12" ht="51" hidden="1" x14ac:dyDescent="0.25">
      <c r="A78" s="7" t="str">
        <f>IF(LEN(Tabel1[[#This Row],[nummer_tmp]])=1,CONCATENATE("ICT00",Tabel1[[#This Row],[nummer_tmp]]),IF(LEN(Tabel1[[#This Row],[nummer_tmp]])=2,CONCATENATE("ICT0",Tabel1[[#This Row],[nummer_tmp]]),CONCATENATE("ICT",Tabel1[[#This Row],[nummer_tmp]])))</f>
        <v>ICT074</v>
      </c>
      <c r="B78" s="7">
        <f t="shared" si="1"/>
        <v>74</v>
      </c>
      <c r="C78" s="7" t="s">
        <v>21</v>
      </c>
      <c r="D78" s="7" t="s">
        <v>135</v>
      </c>
      <c r="E78" s="7" t="s">
        <v>141</v>
      </c>
      <c r="F78" s="7"/>
      <c r="G78" s="50" t="s">
        <v>47</v>
      </c>
      <c r="H78" s="50"/>
      <c r="I78" s="50"/>
      <c r="J7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78" s="60"/>
      <c r="L78" s="60"/>
    </row>
    <row r="79" spans="1:12" ht="38.25" hidden="1" x14ac:dyDescent="0.25">
      <c r="A79" s="7" t="str">
        <f>IF(LEN(Tabel1[[#This Row],[nummer_tmp]])=1,CONCATENATE("ICT00",Tabel1[[#This Row],[nummer_tmp]]),IF(LEN(Tabel1[[#This Row],[nummer_tmp]])=2,CONCATENATE("ICT0",Tabel1[[#This Row],[nummer_tmp]]),CONCATENATE("ICT",Tabel1[[#This Row],[nummer_tmp]])))</f>
        <v>ICT075</v>
      </c>
      <c r="B79" s="7">
        <f t="shared" si="1"/>
        <v>75</v>
      </c>
      <c r="C79" s="7" t="s">
        <v>21</v>
      </c>
      <c r="D79" s="7" t="s">
        <v>135</v>
      </c>
      <c r="E79" s="7" t="s">
        <v>142</v>
      </c>
      <c r="F79" s="7"/>
      <c r="G79" s="50" t="s">
        <v>47</v>
      </c>
      <c r="H79" s="50"/>
      <c r="I79" s="50"/>
      <c r="J7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79" s="60"/>
      <c r="L79" s="60"/>
    </row>
    <row r="80" spans="1:12" ht="51" hidden="1" x14ac:dyDescent="0.25">
      <c r="A80" s="7" t="str">
        <f>IF(LEN(Tabel1[[#This Row],[nummer_tmp]])=1,CONCATENATE("ICT00",Tabel1[[#This Row],[nummer_tmp]]),IF(LEN(Tabel1[[#This Row],[nummer_tmp]])=2,CONCATENATE("ICT0",Tabel1[[#This Row],[nummer_tmp]]),CONCATENATE("ICT",Tabel1[[#This Row],[nummer_tmp]])))</f>
        <v>ICT076</v>
      </c>
      <c r="B80" s="7">
        <f t="shared" si="1"/>
        <v>76</v>
      </c>
      <c r="C80" s="7" t="s">
        <v>21</v>
      </c>
      <c r="D80" s="7" t="s">
        <v>135</v>
      </c>
      <c r="E80" s="7" t="s">
        <v>143</v>
      </c>
      <c r="F80" s="7" t="s">
        <v>140</v>
      </c>
      <c r="G80" s="50" t="s">
        <v>47</v>
      </c>
      <c r="H80" s="50"/>
      <c r="I80" s="50" t="s">
        <v>47</v>
      </c>
      <c r="J8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80" s="60"/>
      <c r="L80" s="60"/>
    </row>
    <row r="81" spans="1:12" ht="102" x14ac:dyDescent="0.25">
      <c r="A81" s="7" t="str">
        <f>IF(LEN(Tabel1[[#This Row],[nummer_tmp]])=1,CONCATENATE("ICT00",Tabel1[[#This Row],[nummer_tmp]]),IF(LEN(Tabel1[[#This Row],[nummer_tmp]])=2,CONCATENATE("ICT0",Tabel1[[#This Row],[nummer_tmp]]),CONCATENATE("ICT",Tabel1[[#This Row],[nummer_tmp]])))</f>
        <v>ICT077</v>
      </c>
      <c r="B81" s="7">
        <f t="shared" si="1"/>
        <v>77</v>
      </c>
      <c r="C81" s="7" t="s">
        <v>21</v>
      </c>
      <c r="D81" s="7" t="s">
        <v>144</v>
      </c>
      <c r="E81" s="7" t="s">
        <v>145</v>
      </c>
      <c r="F81" s="7"/>
      <c r="G81" s="50" t="s">
        <v>47</v>
      </c>
      <c r="H81" s="50" t="s">
        <v>47</v>
      </c>
      <c r="I81" s="50"/>
      <c r="J8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81" s="60"/>
      <c r="L81" s="60"/>
    </row>
    <row r="82" spans="1:12" ht="76.5" x14ac:dyDescent="0.25">
      <c r="A82" s="7" t="str">
        <f>IF(LEN(Tabel1[[#This Row],[nummer_tmp]])=1,CONCATENATE("ICT00",Tabel1[[#This Row],[nummer_tmp]]),IF(LEN(Tabel1[[#This Row],[nummer_tmp]])=2,CONCATENATE("ICT0",Tabel1[[#This Row],[nummer_tmp]]),CONCATENATE("ICT",Tabel1[[#This Row],[nummer_tmp]])))</f>
        <v>ICT078</v>
      </c>
      <c r="B82" s="7">
        <f t="shared" si="1"/>
        <v>78</v>
      </c>
      <c r="C82" s="7" t="s">
        <v>21</v>
      </c>
      <c r="D82" s="7" t="s">
        <v>144</v>
      </c>
      <c r="E82" s="7" t="s">
        <v>146</v>
      </c>
      <c r="F82" s="7" t="s">
        <v>147</v>
      </c>
      <c r="G82" s="50" t="s">
        <v>47</v>
      </c>
      <c r="H82" s="50" t="s">
        <v>47</v>
      </c>
      <c r="I82" s="50"/>
      <c r="J8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82" s="60"/>
      <c r="L82" s="60"/>
    </row>
    <row r="83" spans="1:12" ht="63.75" x14ac:dyDescent="0.25">
      <c r="A83" s="7" t="str">
        <f>IF(LEN(Tabel1[[#This Row],[nummer_tmp]])=1,CONCATENATE("ICT00",Tabel1[[#This Row],[nummer_tmp]]),IF(LEN(Tabel1[[#This Row],[nummer_tmp]])=2,CONCATENATE("ICT0",Tabel1[[#This Row],[nummer_tmp]]),CONCATENATE("ICT",Tabel1[[#This Row],[nummer_tmp]])))</f>
        <v>ICT079</v>
      </c>
      <c r="B83" s="7">
        <f t="shared" si="1"/>
        <v>79</v>
      </c>
      <c r="C83" s="7" t="s">
        <v>21</v>
      </c>
      <c r="D83" s="7" t="s">
        <v>144</v>
      </c>
      <c r="E83" s="7" t="s">
        <v>148</v>
      </c>
      <c r="F83" s="7"/>
      <c r="G83" s="50" t="s">
        <v>47</v>
      </c>
      <c r="H83" s="50" t="s">
        <v>47</v>
      </c>
      <c r="I83" s="50"/>
      <c r="J8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83" s="60"/>
      <c r="L83" s="60"/>
    </row>
    <row r="84" spans="1:12" ht="38.25" x14ac:dyDescent="0.25">
      <c r="A84" s="7" t="str">
        <f>IF(LEN(Tabel1[[#This Row],[nummer_tmp]])=1,CONCATENATE("ICT00",Tabel1[[#This Row],[nummer_tmp]]),IF(LEN(Tabel1[[#This Row],[nummer_tmp]])=2,CONCATENATE("ICT0",Tabel1[[#This Row],[nummer_tmp]]),CONCATENATE("ICT",Tabel1[[#This Row],[nummer_tmp]])))</f>
        <v>ICT080</v>
      </c>
      <c r="B84" s="7">
        <f t="shared" si="1"/>
        <v>80</v>
      </c>
      <c r="C84" s="7" t="s">
        <v>21</v>
      </c>
      <c r="D84" s="7" t="s">
        <v>144</v>
      </c>
      <c r="E84" s="7" t="s">
        <v>149</v>
      </c>
      <c r="F84" s="7"/>
      <c r="G84" s="50"/>
      <c r="H84" s="50" t="s">
        <v>47</v>
      </c>
      <c r="I84" s="50"/>
      <c r="J8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84" s="60"/>
      <c r="L84" s="60"/>
    </row>
    <row r="85" spans="1:12" ht="25.5" hidden="1" x14ac:dyDescent="0.25">
      <c r="A85" s="7" t="str">
        <f>IF(LEN(Tabel1[[#This Row],[nummer_tmp]])=1,CONCATENATE("ICT00",Tabel1[[#This Row],[nummer_tmp]]),IF(LEN(Tabel1[[#This Row],[nummer_tmp]])=2,CONCATENATE("ICT0",Tabel1[[#This Row],[nummer_tmp]]),CONCATENATE("ICT",Tabel1[[#This Row],[nummer_tmp]])))</f>
        <v>ICT081</v>
      </c>
      <c r="B85" s="7">
        <f t="shared" si="1"/>
        <v>81</v>
      </c>
      <c r="C85" s="7" t="s">
        <v>21</v>
      </c>
      <c r="D85" s="7" t="s">
        <v>150</v>
      </c>
      <c r="E85" s="7" t="s">
        <v>151</v>
      </c>
      <c r="F85" s="7"/>
      <c r="G85" s="50" t="s">
        <v>47</v>
      </c>
      <c r="H85" s="50"/>
      <c r="I85" s="50"/>
      <c r="J8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85" s="60"/>
      <c r="L85" s="60"/>
    </row>
    <row r="86" spans="1:12" ht="51" x14ac:dyDescent="0.25">
      <c r="A86" s="7" t="str">
        <f>IF(LEN(Tabel1[[#This Row],[nummer_tmp]])=1,CONCATENATE("ICT00",Tabel1[[#This Row],[nummer_tmp]]),IF(LEN(Tabel1[[#This Row],[nummer_tmp]])=2,CONCATENATE("ICT0",Tabel1[[#This Row],[nummer_tmp]]),CONCATENATE("ICT",Tabel1[[#This Row],[nummer_tmp]])))</f>
        <v>ICT082</v>
      </c>
      <c r="B86" s="7">
        <f t="shared" si="1"/>
        <v>82</v>
      </c>
      <c r="C86" s="7" t="s">
        <v>21</v>
      </c>
      <c r="D86" s="7" t="s">
        <v>150</v>
      </c>
      <c r="E86" s="7" t="s">
        <v>152</v>
      </c>
      <c r="F86" s="7"/>
      <c r="G86" s="50" t="s">
        <v>47</v>
      </c>
      <c r="H86" s="50" t="s">
        <v>47</v>
      </c>
      <c r="I86" s="50"/>
      <c r="J8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86" s="60"/>
      <c r="L86" s="60"/>
    </row>
    <row r="87" spans="1:12" ht="165.75" hidden="1" x14ac:dyDescent="0.25">
      <c r="A87" s="7" t="str">
        <f>IF(LEN(Tabel1[[#This Row],[nummer_tmp]])=1,CONCATENATE("ICT00",Tabel1[[#This Row],[nummer_tmp]]),IF(LEN(Tabel1[[#This Row],[nummer_tmp]])=2,CONCATENATE("ICT0",Tabel1[[#This Row],[nummer_tmp]]),CONCATENATE("ICT",Tabel1[[#This Row],[nummer_tmp]])))</f>
        <v>ICT083</v>
      </c>
      <c r="B87" s="7">
        <f t="shared" si="1"/>
        <v>83</v>
      </c>
      <c r="C87" s="7" t="s">
        <v>21</v>
      </c>
      <c r="D87" s="7" t="s">
        <v>153</v>
      </c>
      <c r="E87" s="7" t="s">
        <v>154</v>
      </c>
      <c r="F87" s="29" t="s">
        <v>155</v>
      </c>
      <c r="G87" s="50" t="s">
        <v>47</v>
      </c>
      <c r="H87" s="50"/>
      <c r="I87" s="50"/>
      <c r="J8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87" s="60"/>
      <c r="L87" s="60"/>
    </row>
    <row r="88" spans="1:12" ht="76.5" hidden="1" x14ac:dyDescent="0.25">
      <c r="A88" s="7" t="str">
        <f>IF(LEN(Tabel1[[#This Row],[nummer_tmp]])=1,CONCATENATE("ICT00",Tabel1[[#This Row],[nummer_tmp]]),IF(LEN(Tabel1[[#This Row],[nummer_tmp]])=2,CONCATENATE("ICT0",Tabel1[[#This Row],[nummer_tmp]]),CONCATENATE("ICT",Tabel1[[#This Row],[nummer_tmp]])))</f>
        <v>ICT084</v>
      </c>
      <c r="B88" s="7">
        <f t="shared" si="1"/>
        <v>84</v>
      </c>
      <c r="C88" s="7" t="s">
        <v>21</v>
      </c>
      <c r="D88" s="7" t="s">
        <v>153</v>
      </c>
      <c r="E88" s="7" t="s">
        <v>156</v>
      </c>
      <c r="F88" s="7"/>
      <c r="G88" s="50" t="s">
        <v>47</v>
      </c>
      <c r="H88" s="50"/>
      <c r="I88" s="50"/>
      <c r="J8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88" s="60"/>
      <c r="L88" s="60"/>
    </row>
    <row r="89" spans="1:12" ht="63.75" hidden="1" x14ac:dyDescent="0.25">
      <c r="A89" s="7" t="str">
        <f>IF(LEN(Tabel1[[#This Row],[nummer_tmp]])=1,CONCATENATE("ICT00",Tabel1[[#This Row],[nummer_tmp]]),IF(LEN(Tabel1[[#This Row],[nummer_tmp]])=2,CONCATENATE("ICT0",Tabel1[[#This Row],[nummer_tmp]]),CONCATENATE("ICT",Tabel1[[#This Row],[nummer_tmp]])))</f>
        <v>ICT085</v>
      </c>
      <c r="B89" s="7">
        <f t="shared" si="1"/>
        <v>85</v>
      </c>
      <c r="C89" s="7" t="s">
        <v>21</v>
      </c>
      <c r="D89" s="7" t="s">
        <v>153</v>
      </c>
      <c r="E89" s="7" t="s">
        <v>157</v>
      </c>
      <c r="F89" s="7"/>
      <c r="G89" s="50" t="s">
        <v>47</v>
      </c>
      <c r="H89" s="50" t="s">
        <v>47</v>
      </c>
      <c r="I89" s="50"/>
      <c r="J8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89" s="60"/>
      <c r="L89" s="60"/>
    </row>
    <row r="90" spans="1:12" ht="114.75" hidden="1" x14ac:dyDescent="0.25">
      <c r="A90" s="7" t="str">
        <f>IF(LEN(Tabel1[[#This Row],[nummer_tmp]])=1,CONCATENATE("ICT00",Tabel1[[#This Row],[nummer_tmp]]),IF(LEN(Tabel1[[#This Row],[nummer_tmp]])=2,CONCATENATE("ICT0",Tabel1[[#This Row],[nummer_tmp]]),CONCATENATE("ICT",Tabel1[[#This Row],[nummer_tmp]])))</f>
        <v>ICT086</v>
      </c>
      <c r="B90" s="7">
        <f t="shared" si="1"/>
        <v>86</v>
      </c>
      <c r="C90" s="7" t="s">
        <v>21</v>
      </c>
      <c r="D90" s="7" t="s">
        <v>153</v>
      </c>
      <c r="E90" s="7" t="s">
        <v>158</v>
      </c>
      <c r="F90" s="7"/>
      <c r="G90" s="50" t="s">
        <v>47</v>
      </c>
      <c r="H90" s="50"/>
      <c r="I90" s="50"/>
      <c r="J9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90" s="60"/>
      <c r="L90" s="60"/>
    </row>
    <row r="91" spans="1:12" ht="153" hidden="1" x14ac:dyDescent="0.25">
      <c r="A91" s="7" t="str">
        <f>IF(LEN(Tabel1[[#This Row],[nummer_tmp]])=1,CONCATENATE("ICT00",Tabel1[[#This Row],[nummer_tmp]]),IF(LEN(Tabel1[[#This Row],[nummer_tmp]])=2,CONCATENATE("ICT0",Tabel1[[#This Row],[nummer_tmp]]),CONCATENATE("ICT",Tabel1[[#This Row],[nummer_tmp]])))</f>
        <v>ICT087</v>
      </c>
      <c r="B91" s="7">
        <f t="shared" si="1"/>
        <v>87</v>
      </c>
      <c r="C91" s="7" t="s">
        <v>21</v>
      </c>
      <c r="D91" s="7" t="s">
        <v>153</v>
      </c>
      <c r="E91" s="7" t="s">
        <v>159</v>
      </c>
      <c r="F91" s="7"/>
      <c r="G91" s="50" t="s">
        <v>47</v>
      </c>
      <c r="H91" s="50"/>
      <c r="I91" s="50"/>
      <c r="J9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91" s="60"/>
      <c r="L91" s="60"/>
    </row>
    <row r="92" spans="1:12" ht="63.75" hidden="1" x14ac:dyDescent="0.25">
      <c r="A92" s="7" t="str">
        <f>IF(LEN(Tabel1[[#This Row],[nummer_tmp]])=1,CONCATENATE("ICT00",Tabel1[[#This Row],[nummer_tmp]]),IF(LEN(Tabel1[[#This Row],[nummer_tmp]])=2,CONCATENATE("ICT0",Tabel1[[#This Row],[nummer_tmp]]),CONCATENATE("ICT",Tabel1[[#This Row],[nummer_tmp]])))</f>
        <v>ICT088</v>
      </c>
      <c r="B92" s="7">
        <f t="shared" si="1"/>
        <v>88</v>
      </c>
      <c r="C92" s="7" t="s">
        <v>376</v>
      </c>
      <c r="D92" s="7" t="s">
        <v>160</v>
      </c>
      <c r="E92" s="7" t="s">
        <v>161</v>
      </c>
      <c r="F92" s="7"/>
      <c r="G92" s="50"/>
      <c r="H92" s="50" t="s">
        <v>47</v>
      </c>
      <c r="I92" s="50"/>
      <c r="J9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92" s="60"/>
      <c r="L92" s="60"/>
    </row>
    <row r="93" spans="1:12" ht="38.25" hidden="1" x14ac:dyDescent="0.25">
      <c r="A93" s="7" t="str">
        <f>IF(LEN(Tabel1[[#This Row],[nummer_tmp]])=1,CONCATENATE("ICT00",Tabel1[[#This Row],[nummer_tmp]]),IF(LEN(Tabel1[[#This Row],[nummer_tmp]])=2,CONCATENATE("ICT0",Tabel1[[#This Row],[nummer_tmp]]),CONCATENATE("ICT",Tabel1[[#This Row],[nummer_tmp]])))</f>
        <v>ICT089</v>
      </c>
      <c r="B93" s="7">
        <f t="shared" si="1"/>
        <v>89</v>
      </c>
      <c r="C93" s="7" t="s">
        <v>376</v>
      </c>
      <c r="D93" s="7" t="s">
        <v>160</v>
      </c>
      <c r="E93" s="7" t="s">
        <v>162</v>
      </c>
      <c r="F93" s="7"/>
      <c r="G93" s="50"/>
      <c r="H93" s="50" t="s">
        <v>47</v>
      </c>
      <c r="I93" s="50"/>
      <c r="J9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93" s="60"/>
      <c r="L93" s="60"/>
    </row>
    <row r="94" spans="1:12" ht="63.75" hidden="1" x14ac:dyDescent="0.25">
      <c r="A94" s="7" t="str">
        <f>IF(LEN(Tabel1[[#This Row],[nummer_tmp]])=1,CONCATENATE("ICT00",Tabel1[[#This Row],[nummer_tmp]]),IF(LEN(Tabel1[[#This Row],[nummer_tmp]])=2,CONCATENATE("ICT0",Tabel1[[#This Row],[nummer_tmp]]),CONCATENATE("ICT",Tabel1[[#This Row],[nummer_tmp]])))</f>
        <v>ICT090</v>
      </c>
      <c r="B94" s="7">
        <f t="shared" si="1"/>
        <v>90</v>
      </c>
      <c r="C94" s="7" t="s">
        <v>376</v>
      </c>
      <c r="D94" s="7" t="s">
        <v>160</v>
      </c>
      <c r="E94" s="7" t="s">
        <v>163</v>
      </c>
      <c r="F94" s="7"/>
      <c r="G94" s="50"/>
      <c r="H94" s="50" t="s">
        <v>47</v>
      </c>
      <c r="I94" s="50"/>
      <c r="J9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94" s="60"/>
      <c r="L94" s="60"/>
    </row>
    <row r="95" spans="1:12" ht="25.5" x14ac:dyDescent="0.25">
      <c r="A95" s="7" t="str">
        <f>IF(LEN(Tabel1[[#This Row],[nummer_tmp]])=1,CONCATENATE("ICT00",Tabel1[[#This Row],[nummer_tmp]]),IF(LEN(Tabel1[[#This Row],[nummer_tmp]])=2,CONCATENATE("ICT0",Tabel1[[#This Row],[nummer_tmp]]),CONCATENATE("ICT",Tabel1[[#This Row],[nummer_tmp]])))</f>
        <v>ICT091</v>
      </c>
      <c r="B95" s="7">
        <f t="shared" si="1"/>
        <v>91</v>
      </c>
      <c r="C95" s="7" t="s">
        <v>21</v>
      </c>
      <c r="D95" s="7" t="s">
        <v>160</v>
      </c>
      <c r="E95" s="7" t="s">
        <v>164</v>
      </c>
      <c r="F95" s="7"/>
      <c r="G95" s="50"/>
      <c r="H95" s="50" t="s">
        <v>47</v>
      </c>
      <c r="I95" s="50"/>
      <c r="J9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95" s="60"/>
      <c r="L95" s="60"/>
    </row>
    <row r="96" spans="1:12" ht="25.5" x14ac:dyDescent="0.25">
      <c r="A96" s="7" t="str">
        <f>IF(LEN(Tabel1[[#This Row],[nummer_tmp]])=1,CONCATENATE("ICT00",Tabel1[[#This Row],[nummer_tmp]]),IF(LEN(Tabel1[[#This Row],[nummer_tmp]])=2,CONCATENATE("ICT0",Tabel1[[#This Row],[nummer_tmp]]),CONCATENATE("ICT",Tabel1[[#This Row],[nummer_tmp]])))</f>
        <v>ICT092</v>
      </c>
      <c r="B96" s="7">
        <f t="shared" si="1"/>
        <v>92</v>
      </c>
      <c r="C96" s="7" t="s">
        <v>21</v>
      </c>
      <c r="D96" s="7" t="s">
        <v>160</v>
      </c>
      <c r="E96" s="7" t="s">
        <v>165</v>
      </c>
      <c r="F96" s="7"/>
      <c r="G96" s="50"/>
      <c r="H96" s="50" t="s">
        <v>47</v>
      </c>
      <c r="I96" s="50"/>
      <c r="J9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96" s="60"/>
      <c r="L96" s="60"/>
    </row>
    <row r="97" spans="1:12" ht="25.5" x14ac:dyDescent="0.25">
      <c r="A97" s="7" t="str">
        <f>IF(LEN(Tabel1[[#This Row],[nummer_tmp]])=1,CONCATENATE("ICT00",Tabel1[[#This Row],[nummer_tmp]]),IF(LEN(Tabel1[[#This Row],[nummer_tmp]])=2,CONCATENATE("ICT0",Tabel1[[#This Row],[nummer_tmp]]),CONCATENATE("ICT",Tabel1[[#This Row],[nummer_tmp]])))</f>
        <v>ICT093</v>
      </c>
      <c r="B97" s="7">
        <f t="shared" si="1"/>
        <v>93</v>
      </c>
      <c r="C97" s="7" t="s">
        <v>21</v>
      </c>
      <c r="D97" s="7" t="s">
        <v>160</v>
      </c>
      <c r="E97" s="7" t="s">
        <v>166</v>
      </c>
      <c r="F97" s="7"/>
      <c r="G97" s="50"/>
      <c r="H97" s="50" t="s">
        <v>47</v>
      </c>
      <c r="I97" s="50"/>
      <c r="J9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97" s="60"/>
      <c r="L97" s="60"/>
    </row>
    <row r="98" spans="1:12" ht="38.25" hidden="1" x14ac:dyDescent="0.25">
      <c r="A98" s="7" t="str">
        <f>IF(LEN(Tabel1[[#This Row],[nummer_tmp]])=1,CONCATENATE("ICT00",Tabel1[[#This Row],[nummer_tmp]]),IF(LEN(Tabel1[[#This Row],[nummer_tmp]])=2,CONCATENATE("ICT0",Tabel1[[#This Row],[nummer_tmp]]),CONCATENATE("ICT",Tabel1[[#This Row],[nummer_tmp]])))</f>
        <v>ICT094</v>
      </c>
      <c r="B98" s="7">
        <f t="shared" si="1"/>
        <v>94</v>
      </c>
      <c r="C98" s="7" t="s">
        <v>376</v>
      </c>
      <c r="D98" s="7" t="s">
        <v>160</v>
      </c>
      <c r="E98" s="7" t="s">
        <v>167</v>
      </c>
      <c r="F98" s="7"/>
      <c r="G98" s="50"/>
      <c r="H98" s="50" t="s">
        <v>47</v>
      </c>
      <c r="I98" s="50"/>
      <c r="J9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98" s="60"/>
      <c r="L98" s="60"/>
    </row>
    <row r="99" spans="1:12" ht="38.25" x14ac:dyDescent="0.25">
      <c r="A99" s="7" t="str">
        <f>IF(LEN(Tabel1[[#This Row],[nummer_tmp]])=1,CONCATENATE("ICT00",Tabel1[[#This Row],[nummer_tmp]]),IF(LEN(Tabel1[[#This Row],[nummer_tmp]])=2,CONCATENATE("ICT0",Tabel1[[#This Row],[nummer_tmp]]),CONCATENATE("ICT",Tabel1[[#This Row],[nummer_tmp]])))</f>
        <v>ICT095</v>
      </c>
      <c r="B99" s="7">
        <f t="shared" si="1"/>
        <v>95</v>
      </c>
      <c r="C99" s="7" t="s">
        <v>21</v>
      </c>
      <c r="D99" s="7" t="s">
        <v>160</v>
      </c>
      <c r="E99" s="7" t="s">
        <v>168</v>
      </c>
      <c r="F99" s="7"/>
      <c r="G99" s="50"/>
      <c r="H99" s="50" t="s">
        <v>47</v>
      </c>
      <c r="I99" s="50"/>
      <c r="J9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99" s="60"/>
      <c r="L99" s="60"/>
    </row>
    <row r="100" spans="1:12" ht="38.25" hidden="1" x14ac:dyDescent="0.25">
      <c r="A100" s="7" t="str">
        <f>IF(LEN(Tabel1[[#This Row],[nummer_tmp]])=1,CONCATENATE("ICT00",Tabel1[[#This Row],[nummer_tmp]]),IF(LEN(Tabel1[[#This Row],[nummer_tmp]])=2,CONCATENATE("ICT0",Tabel1[[#This Row],[nummer_tmp]]),CONCATENATE("ICT",Tabel1[[#This Row],[nummer_tmp]])))</f>
        <v>ICT096</v>
      </c>
      <c r="B100" s="7">
        <f t="shared" si="1"/>
        <v>96</v>
      </c>
      <c r="C100" s="7" t="s">
        <v>376</v>
      </c>
      <c r="D100" s="7" t="s">
        <v>160</v>
      </c>
      <c r="E100" s="7" t="s">
        <v>169</v>
      </c>
      <c r="F100" s="7"/>
      <c r="G100" s="50"/>
      <c r="H100" s="50" t="s">
        <v>47</v>
      </c>
      <c r="I100" s="50"/>
      <c r="J10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00" s="60"/>
      <c r="L100" s="60"/>
    </row>
    <row r="101" spans="1:12" ht="51" hidden="1" x14ac:dyDescent="0.25">
      <c r="A101" s="7" t="str">
        <f>IF(LEN(Tabel1[[#This Row],[nummer_tmp]])=1,CONCATENATE("ICT00",Tabel1[[#This Row],[nummer_tmp]]),IF(LEN(Tabel1[[#This Row],[nummer_tmp]])=2,CONCATENATE("ICT0",Tabel1[[#This Row],[nummer_tmp]]),CONCATENATE("ICT",Tabel1[[#This Row],[nummer_tmp]])))</f>
        <v>ICT097</v>
      </c>
      <c r="B101" s="7">
        <f t="shared" si="1"/>
        <v>97</v>
      </c>
      <c r="C101" s="7" t="s">
        <v>376</v>
      </c>
      <c r="D101" s="7" t="s">
        <v>160</v>
      </c>
      <c r="E101" s="7" t="s">
        <v>170</v>
      </c>
      <c r="F101" s="7"/>
      <c r="G101" s="50"/>
      <c r="H101" s="50" t="s">
        <v>47</v>
      </c>
      <c r="I101" s="50"/>
      <c r="J10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01" s="60"/>
      <c r="L101" s="60"/>
    </row>
    <row r="102" spans="1:12" ht="51" x14ac:dyDescent="0.25">
      <c r="A102" s="7" t="str">
        <f>IF(LEN(Tabel1[[#This Row],[nummer_tmp]])=1,CONCATENATE("ICT00",Tabel1[[#This Row],[nummer_tmp]]),IF(LEN(Tabel1[[#This Row],[nummer_tmp]])=2,CONCATENATE("ICT0",Tabel1[[#This Row],[nummer_tmp]]),CONCATENATE("ICT",Tabel1[[#This Row],[nummer_tmp]])))</f>
        <v>ICT098</v>
      </c>
      <c r="B102" s="7">
        <f t="shared" si="1"/>
        <v>98</v>
      </c>
      <c r="C102" s="7" t="s">
        <v>21</v>
      </c>
      <c r="D102" s="7" t="s">
        <v>160</v>
      </c>
      <c r="E102" s="7" t="s">
        <v>171</v>
      </c>
      <c r="F102" s="7"/>
      <c r="G102" s="50"/>
      <c r="H102" s="50" t="s">
        <v>47</v>
      </c>
      <c r="I102" s="50"/>
      <c r="J10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02" s="60"/>
      <c r="L102" s="60"/>
    </row>
    <row r="103" spans="1:12" ht="38.25" hidden="1" x14ac:dyDescent="0.25">
      <c r="A103" s="7" t="str">
        <f>IF(LEN(Tabel1[[#This Row],[nummer_tmp]])=1,CONCATENATE("ICT00",Tabel1[[#This Row],[nummer_tmp]]),IF(LEN(Tabel1[[#This Row],[nummer_tmp]])=2,CONCATENATE("ICT0",Tabel1[[#This Row],[nummer_tmp]]),CONCATENATE("ICT",Tabel1[[#This Row],[nummer_tmp]])))</f>
        <v>ICT099</v>
      </c>
      <c r="B103" s="7">
        <f t="shared" si="1"/>
        <v>99</v>
      </c>
      <c r="C103" s="7" t="s">
        <v>376</v>
      </c>
      <c r="D103" s="7" t="s">
        <v>160</v>
      </c>
      <c r="E103" s="7" t="s">
        <v>172</v>
      </c>
      <c r="F103" s="7"/>
      <c r="G103" s="50"/>
      <c r="H103" s="50" t="s">
        <v>47</v>
      </c>
      <c r="I103" s="50"/>
      <c r="J10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03" s="60"/>
      <c r="L103" s="60"/>
    </row>
    <row r="104" spans="1:12" ht="38.25" hidden="1" x14ac:dyDescent="0.25">
      <c r="A104" s="7" t="str">
        <f>IF(LEN(Tabel1[[#This Row],[nummer_tmp]])=1,CONCATENATE("ICT00",Tabel1[[#This Row],[nummer_tmp]]),IF(LEN(Tabel1[[#This Row],[nummer_tmp]])=2,CONCATENATE("ICT0",Tabel1[[#This Row],[nummer_tmp]]),CONCATENATE("ICT",Tabel1[[#This Row],[nummer_tmp]])))</f>
        <v>ICT100</v>
      </c>
      <c r="B104" s="7">
        <f t="shared" si="1"/>
        <v>100</v>
      </c>
      <c r="C104" s="7" t="s">
        <v>376</v>
      </c>
      <c r="D104" s="7" t="s">
        <v>160</v>
      </c>
      <c r="E104" s="7" t="s">
        <v>173</v>
      </c>
      <c r="F104" s="7"/>
      <c r="G104" s="50"/>
      <c r="H104" s="50" t="s">
        <v>47</v>
      </c>
      <c r="I104" s="50"/>
      <c r="J10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04" s="60"/>
      <c r="L104" s="60"/>
    </row>
    <row r="105" spans="1:12" ht="102" hidden="1" x14ac:dyDescent="0.25">
      <c r="A105" s="7" t="str">
        <f>IF(LEN(Tabel1[[#This Row],[nummer_tmp]])=1,CONCATENATE("ICT00",Tabel1[[#This Row],[nummer_tmp]]),IF(LEN(Tabel1[[#This Row],[nummer_tmp]])=2,CONCATENATE("ICT0",Tabel1[[#This Row],[nummer_tmp]]),CONCATENATE("ICT",Tabel1[[#This Row],[nummer_tmp]])))</f>
        <v>ICT101</v>
      </c>
      <c r="B105" s="7">
        <f t="shared" si="1"/>
        <v>101</v>
      </c>
      <c r="C105" s="7" t="s">
        <v>376</v>
      </c>
      <c r="D105" s="7" t="s">
        <v>160</v>
      </c>
      <c r="E105" s="7" t="s">
        <v>174</v>
      </c>
      <c r="F105" s="7"/>
      <c r="G105" s="50"/>
      <c r="H105" s="50" t="s">
        <v>47</v>
      </c>
      <c r="I105" s="50"/>
      <c r="J10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05" s="60"/>
      <c r="L105" s="60"/>
    </row>
    <row r="106" spans="1:12" ht="76.5" hidden="1" x14ac:dyDescent="0.25">
      <c r="A106" s="7" t="str">
        <f>IF(LEN(Tabel1[[#This Row],[nummer_tmp]])=1,CONCATENATE("ICT00",Tabel1[[#This Row],[nummer_tmp]]),IF(LEN(Tabel1[[#This Row],[nummer_tmp]])=2,CONCATENATE("ICT0",Tabel1[[#This Row],[nummer_tmp]]),CONCATENATE("ICT",Tabel1[[#This Row],[nummer_tmp]])))</f>
        <v>ICT102</v>
      </c>
      <c r="B106" s="7">
        <f t="shared" si="1"/>
        <v>102</v>
      </c>
      <c r="C106" s="7" t="s">
        <v>21</v>
      </c>
      <c r="D106" s="7" t="s">
        <v>175</v>
      </c>
      <c r="E106" s="7" t="s">
        <v>176</v>
      </c>
      <c r="F106" s="7"/>
      <c r="G106" s="50"/>
      <c r="H106" s="50" t="s">
        <v>47</v>
      </c>
      <c r="I106" s="50"/>
      <c r="J10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06" s="60"/>
      <c r="L106" s="60"/>
    </row>
    <row r="107" spans="1:12" ht="25.5" hidden="1" x14ac:dyDescent="0.25">
      <c r="A107" s="7" t="str">
        <f>IF(LEN(Tabel1[[#This Row],[nummer_tmp]])=1,CONCATENATE("ICT00",Tabel1[[#This Row],[nummer_tmp]]),IF(LEN(Tabel1[[#This Row],[nummer_tmp]])=2,CONCATENATE("ICT0",Tabel1[[#This Row],[nummer_tmp]]),CONCATENATE("ICT",Tabel1[[#This Row],[nummer_tmp]])))</f>
        <v>ICT103</v>
      </c>
      <c r="B107" s="7">
        <f t="shared" si="1"/>
        <v>103</v>
      </c>
      <c r="C107" s="7" t="s">
        <v>21</v>
      </c>
      <c r="D107" s="7" t="s">
        <v>175</v>
      </c>
      <c r="E107" s="7" t="s">
        <v>177</v>
      </c>
      <c r="F107" s="7"/>
      <c r="G107" s="50"/>
      <c r="H107" s="50" t="s">
        <v>47</v>
      </c>
      <c r="I107" s="50" t="s">
        <v>47</v>
      </c>
      <c r="J10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07" s="60"/>
      <c r="L107" s="60"/>
    </row>
    <row r="108" spans="1:12" ht="76.5" hidden="1" x14ac:dyDescent="0.25">
      <c r="A108" s="7" t="str">
        <f>IF(LEN(Tabel1[[#This Row],[nummer_tmp]])=1,CONCATENATE("ICT00",Tabel1[[#This Row],[nummer_tmp]]),IF(LEN(Tabel1[[#This Row],[nummer_tmp]])=2,CONCATENATE("ICT0",Tabel1[[#This Row],[nummer_tmp]]),CONCATENATE("ICT",Tabel1[[#This Row],[nummer_tmp]])))</f>
        <v>ICT104</v>
      </c>
      <c r="B108" s="7">
        <f t="shared" si="1"/>
        <v>104</v>
      </c>
      <c r="C108" s="7" t="s">
        <v>21</v>
      </c>
      <c r="D108" s="7" t="s">
        <v>175</v>
      </c>
      <c r="E108" s="7" t="s">
        <v>178</v>
      </c>
      <c r="F108" s="7"/>
      <c r="G108" s="50"/>
      <c r="H108" s="50" t="s">
        <v>47</v>
      </c>
      <c r="I108" s="50"/>
      <c r="J10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08" s="60"/>
      <c r="L108" s="60"/>
    </row>
    <row r="109" spans="1:12" ht="165.75" hidden="1" x14ac:dyDescent="0.25">
      <c r="A109" s="7" t="str">
        <f>IF(LEN(Tabel1[[#This Row],[nummer_tmp]])=1,CONCATENATE("ICT00",Tabel1[[#This Row],[nummer_tmp]]),IF(LEN(Tabel1[[#This Row],[nummer_tmp]])=2,CONCATENATE("ICT0",Tabel1[[#This Row],[nummer_tmp]]),CONCATENATE("ICT",Tabel1[[#This Row],[nummer_tmp]])))</f>
        <v>ICT105</v>
      </c>
      <c r="B109" s="7">
        <f t="shared" si="1"/>
        <v>105</v>
      </c>
      <c r="C109" s="7" t="s">
        <v>21</v>
      </c>
      <c r="D109" s="7" t="s">
        <v>179</v>
      </c>
      <c r="E109" s="7" t="s">
        <v>180</v>
      </c>
      <c r="F109" s="7"/>
      <c r="G109" s="50" t="s">
        <v>47</v>
      </c>
      <c r="H109" s="50" t="s">
        <v>47</v>
      </c>
      <c r="I109" s="50"/>
      <c r="J10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09" s="60"/>
      <c r="L109" s="60"/>
    </row>
    <row r="110" spans="1:12" ht="51" hidden="1" x14ac:dyDescent="0.25">
      <c r="A110" s="7" t="str">
        <f>IF(LEN(Tabel1[[#This Row],[nummer_tmp]])=1,CONCATENATE("ICT00",Tabel1[[#This Row],[nummer_tmp]]),IF(LEN(Tabel1[[#This Row],[nummer_tmp]])=2,CONCATENATE("ICT0",Tabel1[[#This Row],[nummer_tmp]]),CONCATENATE("ICT",Tabel1[[#This Row],[nummer_tmp]])))</f>
        <v>ICT106</v>
      </c>
      <c r="B110" s="7">
        <f t="shared" si="1"/>
        <v>106</v>
      </c>
      <c r="C110" s="7" t="s">
        <v>21</v>
      </c>
      <c r="D110" s="7" t="s">
        <v>179</v>
      </c>
      <c r="E110" s="7" t="s">
        <v>181</v>
      </c>
      <c r="F110" s="7"/>
      <c r="G110" s="50" t="s">
        <v>47</v>
      </c>
      <c r="H110" s="50" t="s">
        <v>47</v>
      </c>
      <c r="I110" s="50"/>
      <c r="J11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10" s="60"/>
      <c r="L110" s="60"/>
    </row>
    <row r="111" spans="1:12" ht="51" hidden="1" x14ac:dyDescent="0.25">
      <c r="A111" s="7" t="str">
        <f>IF(LEN(Tabel1[[#This Row],[nummer_tmp]])=1,CONCATENATE("ICT00",Tabel1[[#This Row],[nummer_tmp]]),IF(LEN(Tabel1[[#This Row],[nummer_tmp]])=2,CONCATENATE("ICT0",Tabel1[[#This Row],[nummer_tmp]]),CONCATENATE("ICT",Tabel1[[#This Row],[nummer_tmp]])))</f>
        <v>ICT107</v>
      </c>
      <c r="B111" s="7">
        <f t="shared" si="1"/>
        <v>107</v>
      </c>
      <c r="C111" s="7" t="s">
        <v>21</v>
      </c>
      <c r="D111" s="7" t="s">
        <v>179</v>
      </c>
      <c r="E111" s="7" t="s">
        <v>182</v>
      </c>
      <c r="F111" s="7"/>
      <c r="G111" s="50" t="s">
        <v>47</v>
      </c>
      <c r="H111" s="50" t="s">
        <v>47</v>
      </c>
      <c r="I111" s="50"/>
      <c r="J11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11" s="60"/>
      <c r="L111" s="60"/>
    </row>
    <row r="112" spans="1:12" ht="140.25" hidden="1" x14ac:dyDescent="0.25">
      <c r="A112" s="7" t="str">
        <f>IF(LEN(Tabel1[[#This Row],[nummer_tmp]])=1,CONCATENATE("ICT00",Tabel1[[#This Row],[nummer_tmp]]),IF(LEN(Tabel1[[#This Row],[nummer_tmp]])=2,CONCATENATE("ICT0",Tabel1[[#This Row],[nummer_tmp]]),CONCATENATE("ICT",Tabel1[[#This Row],[nummer_tmp]])))</f>
        <v>ICT108</v>
      </c>
      <c r="B112" s="7">
        <f t="shared" si="1"/>
        <v>108</v>
      </c>
      <c r="C112" s="7" t="s">
        <v>21</v>
      </c>
      <c r="D112" s="7" t="s">
        <v>179</v>
      </c>
      <c r="E112" s="7" t="s">
        <v>183</v>
      </c>
      <c r="F112" s="7"/>
      <c r="G112" s="50" t="s">
        <v>47</v>
      </c>
      <c r="H112" s="50" t="s">
        <v>47</v>
      </c>
      <c r="I112" s="50"/>
      <c r="J11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12" s="60"/>
      <c r="L112" s="60"/>
    </row>
    <row r="113" spans="1:12" ht="102" hidden="1" x14ac:dyDescent="0.25">
      <c r="A113" s="7" t="str">
        <f>IF(LEN(Tabel1[[#This Row],[nummer_tmp]])=1,CONCATENATE("ICT00",Tabel1[[#This Row],[nummer_tmp]]),IF(LEN(Tabel1[[#This Row],[nummer_tmp]])=2,CONCATENATE("ICT0",Tabel1[[#This Row],[nummer_tmp]]),CONCATENATE("ICT",Tabel1[[#This Row],[nummer_tmp]])))</f>
        <v>ICT109</v>
      </c>
      <c r="B113" s="7">
        <f t="shared" si="1"/>
        <v>109</v>
      </c>
      <c r="C113" s="7" t="s">
        <v>21</v>
      </c>
      <c r="D113" s="7" t="s">
        <v>184</v>
      </c>
      <c r="E113" s="7" t="s">
        <v>185</v>
      </c>
      <c r="F113" s="7"/>
      <c r="G113" s="50" t="s">
        <v>47</v>
      </c>
      <c r="H113" s="50" t="s">
        <v>47</v>
      </c>
      <c r="I113" s="50" t="s">
        <v>47</v>
      </c>
      <c r="J11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13" s="60"/>
      <c r="L113" s="60"/>
    </row>
    <row r="114" spans="1:12" ht="76.5" hidden="1" x14ac:dyDescent="0.25">
      <c r="A114" s="7" t="str">
        <f>IF(LEN(Tabel1[[#This Row],[nummer_tmp]])=1,CONCATENATE("ICT00",Tabel1[[#This Row],[nummer_tmp]]),IF(LEN(Tabel1[[#This Row],[nummer_tmp]])=2,CONCATENATE("ICT0",Tabel1[[#This Row],[nummer_tmp]]),CONCATENATE("ICT",Tabel1[[#This Row],[nummer_tmp]])))</f>
        <v>ICT110</v>
      </c>
      <c r="B114" s="7">
        <f t="shared" si="1"/>
        <v>110</v>
      </c>
      <c r="C114" s="7" t="s">
        <v>21</v>
      </c>
      <c r="D114" s="7" t="s">
        <v>184</v>
      </c>
      <c r="E114" s="7" t="s">
        <v>186</v>
      </c>
      <c r="F114" s="7"/>
      <c r="G114" s="50" t="s">
        <v>47</v>
      </c>
      <c r="H114" s="50"/>
      <c r="I114" s="50"/>
      <c r="J11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14" s="60"/>
      <c r="L114" s="60"/>
    </row>
    <row r="115" spans="1:12" ht="153" hidden="1" x14ac:dyDescent="0.25">
      <c r="A115" s="7" t="str">
        <f>IF(LEN(Tabel1[[#This Row],[nummer_tmp]])=1,CONCATENATE("ICT00",Tabel1[[#This Row],[nummer_tmp]]),IF(LEN(Tabel1[[#This Row],[nummer_tmp]])=2,CONCATENATE("ICT0",Tabel1[[#This Row],[nummer_tmp]]),CONCATENATE("ICT",Tabel1[[#This Row],[nummer_tmp]])))</f>
        <v>ICT111</v>
      </c>
      <c r="B115" s="7">
        <f t="shared" si="1"/>
        <v>111</v>
      </c>
      <c r="C115" s="7" t="s">
        <v>21</v>
      </c>
      <c r="D115" s="7" t="s">
        <v>187</v>
      </c>
      <c r="E115" s="7" t="s">
        <v>188</v>
      </c>
      <c r="F115" s="7"/>
      <c r="G115" s="50" t="s">
        <v>47</v>
      </c>
      <c r="H115" s="50" t="s">
        <v>47</v>
      </c>
      <c r="I115" s="50"/>
      <c r="J11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15" s="60"/>
      <c r="L115" s="60"/>
    </row>
    <row r="116" spans="1:12" ht="153" hidden="1" x14ac:dyDescent="0.25">
      <c r="A116" s="7" t="str">
        <f>IF(LEN(Tabel1[[#This Row],[nummer_tmp]])=1,CONCATENATE("ICT00",Tabel1[[#This Row],[nummer_tmp]]),IF(LEN(Tabel1[[#This Row],[nummer_tmp]])=2,CONCATENATE("ICT0",Tabel1[[#This Row],[nummer_tmp]]),CONCATENATE("ICT",Tabel1[[#This Row],[nummer_tmp]])))</f>
        <v>ICT112</v>
      </c>
      <c r="B116" s="7">
        <f t="shared" si="1"/>
        <v>112</v>
      </c>
      <c r="C116" s="7" t="s">
        <v>21</v>
      </c>
      <c r="D116" s="7" t="s">
        <v>187</v>
      </c>
      <c r="E116" s="7" t="s">
        <v>189</v>
      </c>
      <c r="F116" s="7" t="s">
        <v>190</v>
      </c>
      <c r="G116" s="50" t="s">
        <v>47</v>
      </c>
      <c r="H116" s="50"/>
      <c r="I116" s="50"/>
      <c r="J11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16" s="60"/>
      <c r="L116" s="60"/>
    </row>
    <row r="117" spans="1:12" ht="76.5" hidden="1" x14ac:dyDescent="0.25">
      <c r="A117" s="7" t="str">
        <f>IF(LEN(Tabel1[[#This Row],[nummer_tmp]])=1,CONCATENATE("ICT00",Tabel1[[#This Row],[nummer_tmp]]),IF(LEN(Tabel1[[#This Row],[nummer_tmp]])=2,CONCATENATE("ICT0",Tabel1[[#This Row],[nummer_tmp]]),CONCATENATE("ICT",Tabel1[[#This Row],[nummer_tmp]])))</f>
        <v>ICT113</v>
      </c>
      <c r="B117" s="7">
        <f t="shared" si="1"/>
        <v>113</v>
      </c>
      <c r="C117" s="7" t="s">
        <v>21</v>
      </c>
      <c r="D117" s="7" t="s">
        <v>187</v>
      </c>
      <c r="E117" s="7" t="s">
        <v>191</v>
      </c>
      <c r="F117" s="7"/>
      <c r="G117" s="50" t="s">
        <v>47</v>
      </c>
      <c r="H117" s="50"/>
      <c r="I117" s="50"/>
      <c r="J11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17" s="60"/>
      <c r="L117" s="60"/>
    </row>
    <row r="118" spans="1:12" ht="51" hidden="1" x14ac:dyDescent="0.25">
      <c r="A118" s="7" t="str">
        <f>IF(LEN(Tabel1[[#This Row],[nummer_tmp]])=1,CONCATENATE("ICT00",Tabel1[[#This Row],[nummer_tmp]]),IF(LEN(Tabel1[[#This Row],[nummer_tmp]])=2,CONCATENATE("ICT0",Tabel1[[#This Row],[nummer_tmp]]),CONCATENATE("ICT",Tabel1[[#This Row],[nummer_tmp]])))</f>
        <v>ICT114</v>
      </c>
      <c r="B118" s="7">
        <f t="shared" si="1"/>
        <v>114</v>
      </c>
      <c r="C118" s="7" t="s">
        <v>21</v>
      </c>
      <c r="D118" s="7" t="s">
        <v>187</v>
      </c>
      <c r="E118" s="7" t="s">
        <v>192</v>
      </c>
      <c r="F118" s="7"/>
      <c r="G118" s="50" t="s">
        <v>47</v>
      </c>
      <c r="H118" s="50" t="s">
        <v>47</v>
      </c>
      <c r="I118" s="50"/>
      <c r="J11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18" s="60"/>
      <c r="L118" s="60"/>
    </row>
    <row r="119" spans="1:12" ht="153" hidden="1" x14ac:dyDescent="0.25">
      <c r="A119" s="7" t="str">
        <f>IF(LEN(Tabel1[[#This Row],[nummer_tmp]])=1,CONCATENATE("ICT00",Tabel1[[#This Row],[nummer_tmp]]),IF(LEN(Tabel1[[#This Row],[nummer_tmp]])=2,CONCATENATE("ICT0",Tabel1[[#This Row],[nummer_tmp]]),CONCATENATE("ICT",Tabel1[[#This Row],[nummer_tmp]])))</f>
        <v>ICT115</v>
      </c>
      <c r="B119" s="7">
        <f t="shared" si="1"/>
        <v>115</v>
      </c>
      <c r="C119" s="7" t="s">
        <v>21</v>
      </c>
      <c r="D119" s="7" t="s">
        <v>187</v>
      </c>
      <c r="E119" s="7" t="s">
        <v>193</v>
      </c>
      <c r="F119" s="7"/>
      <c r="G119" s="50" t="s">
        <v>47</v>
      </c>
      <c r="H119" s="50" t="s">
        <v>47</v>
      </c>
      <c r="I119" s="50"/>
      <c r="J11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19" s="60"/>
      <c r="L119" s="60"/>
    </row>
    <row r="120" spans="1:12" ht="51" hidden="1" x14ac:dyDescent="0.25">
      <c r="A120" s="7" t="str">
        <f>IF(LEN(Tabel1[[#This Row],[nummer_tmp]])=1,CONCATENATE("ICT00",Tabel1[[#This Row],[nummer_tmp]]),IF(LEN(Tabel1[[#This Row],[nummer_tmp]])=2,CONCATENATE("ICT0",Tabel1[[#This Row],[nummer_tmp]]),CONCATENATE("ICT",Tabel1[[#This Row],[nummer_tmp]])))</f>
        <v>ICT116</v>
      </c>
      <c r="B120" s="7">
        <f t="shared" si="1"/>
        <v>116</v>
      </c>
      <c r="C120" s="7" t="s">
        <v>21</v>
      </c>
      <c r="D120" s="7" t="s">
        <v>187</v>
      </c>
      <c r="E120" s="7" t="s">
        <v>194</v>
      </c>
      <c r="F120" s="7" t="s">
        <v>195</v>
      </c>
      <c r="G120" s="50" t="s">
        <v>47</v>
      </c>
      <c r="H120" s="50"/>
      <c r="I120" s="50"/>
      <c r="J12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20" s="60"/>
      <c r="L120" s="60"/>
    </row>
    <row r="121" spans="1:12" ht="51" hidden="1" x14ac:dyDescent="0.25">
      <c r="A121" s="7" t="str">
        <f>IF(LEN(Tabel1[[#This Row],[nummer_tmp]])=1,CONCATENATE("ICT00",Tabel1[[#This Row],[nummer_tmp]]),IF(LEN(Tabel1[[#This Row],[nummer_tmp]])=2,CONCATENATE("ICT0",Tabel1[[#This Row],[nummer_tmp]]),CONCATENATE("ICT",Tabel1[[#This Row],[nummer_tmp]])))</f>
        <v>ICT117</v>
      </c>
      <c r="B121" s="7">
        <f t="shared" si="1"/>
        <v>117</v>
      </c>
      <c r="C121" s="7" t="s">
        <v>21</v>
      </c>
      <c r="D121" s="7" t="s">
        <v>187</v>
      </c>
      <c r="E121" s="7" t="s">
        <v>196</v>
      </c>
      <c r="F121" s="7"/>
      <c r="G121" s="50" t="s">
        <v>47</v>
      </c>
      <c r="H121" s="50" t="s">
        <v>47</v>
      </c>
      <c r="I121" s="50"/>
      <c r="J12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21" s="60"/>
      <c r="L121" s="60"/>
    </row>
    <row r="122" spans="1:12" ht="51" hidden="1" x14ac:dyDescent="0.25">
      <c r="A122" s="7" t="str">
        <f>IF(LEN(Tabel1[[#This Row],[nummer_tmp]])=1,CONCATENATE("ICT00",Tabel1[[#This Row],[nummer_tmp]]),IF(LEN(Tabel1[[#This Row],[nummer_tmp]])=2,CONCATENATE("ICT0",Tabel1[[#This Row],[nummer_tmp]]),CONCATENATE("ICT",Tabel1[[#This Row],[nummer_tmp]])))</f>
        <v>ICT118</v>
      </c>
      <c r="B122" s="7">
        <f t="shared" si="1"/>
        <v>118</v>
      </c>
      <c r="C122" s="7" t="s">
        <v>21</v>
      </c>
      <c r="D122" s="7" t="s">
        <v>187</v>
      </c>
      <c r="E122" s="7" t="s">
        <v>197</v>
      </c>
      <c r="F122" s="7"/>
      <c r="G122" s="50" t="s">
        <v>47</v>
      </c>
      <c r="H122" s="50" t="s">
        <v>47</v>
      </c>
      <c r="I122" s="50"/>
      <c r="J12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22" s="60"/>
      <c r="L122" s="60"/>
    </row>
    <row r="123" spans="1:12" ht="63.75" hidden="1" x14ac:dyDescent="0.25">
      <c r="A123" s="7" t="str">
        <f>IF(LEN(Tabel1[[#This Row],[nummer_tmp]])=1,CONCATENATE("ICT00",Tabel1[[#This Row],[nummer_tmp]]),IF(LEN(Tabel1[[#This Row],[nummer_tmp]])=2,CONCATENATE("ICT0",Tabel1[[#This Row],[nummer_tmp]]),CONCATENATE("ICT",Tabel1[[#This Row],[nummer_tmp]])))</f>
        <v>ICT119</v>
      </c>
      <c r="B123" s="7">
        <f t="shared" si="1"/>
        <v>119</v>
      </c>
      <c r="C123" s="7" t="s">
        <v>21</v>
      </c>
      <c r="D123" s="7" t="s">
        <v>187</v>
      </c>
      <c r="E123" s="7" t="s">
        <v>198</v>
      </c>
      <c r="F123" s="7"/>
      <c r="G123" s="50" t="s">
        <v>47</v>
      </c>
      <c r="H123" s="50" t="s">
        <v>47</v>
      </c>
      <c r="I123" s="50"/>
      <c r="J12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23" s="60"/>
      <c r="L123" s="60"/>
    </row>
    <row r="124" spans="1:12" ht="48" hidden="1" customHeight="1" x14ac:dyDescent="0.25">
      <c r="A124" s="7" t="str">
        <f>IF(LEN(Tabel1[[#This Row],[nummer_tmp]])=1,CONCATENATE("ICT00",Tabel1[[#This Row],[nummer_tmp]]),IF(LEN(Tabel1[[#This Row],[nummer_tmp]])=2,CONCATENATE("ICT0",Tabel1[[#This Row],[nummer_tmp]]),CONCATENATE("ICT",Tabel1[[#This Row],[nummer_tmp]])))</f>
        <v>ICT120</v>
      </c>
      <c r="B124" s="7">
        <f t="shared" si="1"/>
        <v>120</v>
      </c>
      <c r="C124" s="7" t="s">
        <v>21</v>
      </c>
      <c r="D124" s="7" t="s">
        <v>187</v>
      </c>
      <c r="E124" s="7" t="s">
        <v>199</v>
      </c>
      <c r="F124" s="7"/>
      <c r="G124" s="50" t="s">
        <v>47</v>
      </c>
      <c r="H124" s="50"/>
      <c r="I124" s="50"/>
      <c r="J12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24" s="60"/>
      <c r="L124" s="60"/>
    </row>
    <row r="125" spans="1:12" ht="68.25" hidden="1" customHeight="1" x14ac:dyDescent="0.25">
      <c r="A125" s="7" t="str">
        <f>IF(LEN(Tabel1[[#This Row],[nummer_tmp]])=1,CONCATENATE("ICT00",Tabel1[[#This Row],[nummer_tmp]]),IF(LEN(Tabel1[[#This Row],[nummer_tmp]])=2,CONCATENATE("ICT0",Tabel1[[#This Row],[nummer_tmp]]),CONCATENATE("ICT",Tabel1[[#This Row],[nummer_tmp]])))</f>
        <v>ICT121</v>
      </c>
      <c r="B125" s="7">
        <f t="shared" si="1"/>
        <v>121</v>
      </c>
      <c r="C125" s="7" t="s">
        <v>21</v>
      </c>
      <c r="D125" s="7" t="s">
        <v>187</v>
      </c>
      <c r="E125" s="7" t="s">
        <v>200</v>
      </c>
      <c r="F125" s="7"/>
      <c r="G125" s="50"/>
      <c r="H125" s="50" t="s">
        <v>47</v>
      </c>
      <c r="I125" s="50"/>
      <c r="J12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25" s="60"/>
      <c r="L125" s="60"/>
    </row>
    <row r="126" spans="1:12" ht="38.25" hidden="1" x14ac:dyDescent="0.25">
      <c r="A126" s="7" t="str">
        <f>IF(LEN(Tabel1[[#This Row],[nummer_tmp]])=1,CONCATENATE("ICT00",Tabel1[[#This Row],[nummer_tmp]]),IF(LEN(Tabel1[[#This Row],[nummer_tmp]])=2,CONCATENATE("ICT0",Tabel1[[#This Row],[nummer_tmp]]),CONCATENATE("ICT",Tabel1[[#This Row],[nummer_tmp]])))</f>
        <v>ICT122</v>
      </c>
      <c r="B126" s="7">
        <f t="shared" si="1"/>
        <v>122</v>
      </c>
      <c r="C126" s="7" t="s">
        <v>21</v>
      </c>
      <c r="D126" s="7" t="s">
        <v>187</v>
      </c>
      <c r="E126" s="7" t="s">
        <v>201</v>
      </c>
      <c r="F126" s="7"/>
      <c r="G126" s="50" t="s">
        <v>47</v>
      </c>
      <c r="H126" s="50"/>
      <c r="I126" s="50"/>
      <c r="J12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26" s="60"/>
      <c r="L126" s="60"/>
    </row>
    <row r="127" spans="1:12" ht="76.5" hidden="1" x14ac:dyDescent="0.25">
      <c r="A127" s="7" t="str">
        <f>IF(LEN(Tabel1[[#This Row],[nummer_tmp]])=1,CONCATENATE("ICT00",Tabel1[[#This Row],[nummer_tmp]]),IF(LEN(Tabel1[[#This Row],[nummer_tmp]])=2,CONCATENATE("ICT0",Tabel1[[#This Row],[nummer_tmp]]),CONCATENATE("ICT",Tabel1[[#This Row],[nummer_tmp]])))</f>
        <v>ICT123</v>
      </c>
      <c r="B127" s="7">
        <f t="shared" si="1"/>
        <v>123</v>
      </c>
      <c r="C127" s="7" t="s">
        <v>21</v>
      </c>
      <c r="D127" s="7" t="s">
        <v>187</v>
      </c>
      <c r="E127" s="7" t="s">
        <v>202</v>
      </c>
      <c r="F127" s="7"/>
      <c r="G127" s="50" t="s">
        <v>47</v>
      </c>
      <c r="H127" s="50"/>
      <c r="I127" s="50"/>
      <c r="J12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27" s="60"/>
      <c r="L127" s="60"/>
    </row>
    <row r="128" spans="1:12" ht="63.75" hidden="1" x14ac:dyDescent="0.25">
      <c r="A128" s="7" t="str">
        <f>IF(LEN(Tabel1[[#This Row],[nummer_tmp]])=1,CONCATENATE("ICT00",Tabel1[[#This Row],[nummer_tmp]]),IF(LEN(Tabel1[[#This Row],[nummer_tmp]])=2,CONCATENATE("ICT0",Tabel1[[#This Row],[nummer_tmp]]),CONCATENATE("ICT",Tabel1[[#This Row],[nummer_tmp]])))</f>
        <v>ICT124</v>
      </c>
      <c r="B128" s="7">
        <f t="shared" si="1"/>
        <v>124</v>
      </c>
      <c r="C128" s="7" t="s">
        <v>21</v>
      </c>
      <c r="D128" s="7" t="s">
        <v>187</v>
      </c>
      <c r="E128" s="7" t="s">
        <v>203</v>
      </c>
      <c r="F128" s="7"/>
      <c r="G128" s="50"/>
      <c r="H128" s="50" t="s">
        <v>47</v>
      </c>
      <c r="I128" s="50"/>
      <c r="J12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28" s="60"/>
      <c r="L128" s="60"/>
    </row>
    <row r="129" spans="1:12" ht="165.75" hidden="1" x14ac:dyDescent="0.25">
      <c r="A129" s="7" t="str">
        <f>IF(LEN(Tabel1[[#This Row],[nummer_tmp]])=1,CONCATENATE("ICT00",Tabel1[[#This Row],[nummer_tmp]]),IF(LEN(Tabel1[[#This Row],[nummer_tmp]])=2,CONCATENATE("ICT0",Tabel1[[#This Row],[nummer_tmp]]),CONCATENATE("ICT",Tabel1[[#This Row],[nummer_tmp]])))</f>
        <v>ICT125</v>
      </c>
      <c r="B129" s="7">
        <f t="shared" si="1"/>
        <v>125</v>
      </c>
      <c r="C129" s="7" t="s">
        <v>21</v>
      </c>
      <c r="D129" s="7" t="s">
        <v>187</v>
      </c>
      <c r="E129" s="7" t="s">
        <v>204</v>
      </c>
      <c r="F129" s="7" t="s">
        <v>205</v>
      </c>
      <c r="G129" s="50" t="s">
        <v>47</v>
      </c>
      <c r="H129" s="50"/>
      <c r="I129" s="50"/>
      <c r="J12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29" s="60"/>
      <c r="L129" s="60"/>
    </row>
    <row r="130" spans="1:12" ht="76.5" hidden="1" x14ac:dyDescent="0.25">
      <c r="A130" s="7" t="str">
        <f>IF(LEN(Tabel1[[#This Row],[nummer_tmp]])=1,CONCATENATE("ICT00",Tabel1[[#This Row],[nummer_tmp]]),IF(LEN(Tabel1[[#This Row],[nummer_tmp]])=2,CONCATENATE("ICT0",Tabel1[[#This Row],[nummer_tmp]]),CONCATENATE("ICT",Tabel1[[#This Row],[nummer_tmp]])))</f>
        <v>ICT126</v>
      </c>
      <c r="B130" s="7">
        <f t="shared" si="1"/>
        <v>126</v>
      </c>
      <c r="C130" s="7" t="s">
        <v>21</v>
      </c>
      <c r="D130" s="7" t="s">
        <v>187</v>
      </c>
      <c r="E130" s="7" t="s">
        <v>206</v>
      </c>
      <c r="F130" s="7"/>
      <c r="G130" s="50" t="s">
        <v>47</v>
      </c>
      <c r="H130" s="50"/>
      <c r="I130" s="50"/>
      <c r="J13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30" s="60"/>
      <c r="L130" s="60"/>
    </row>
    <row r="131" spans="1:12" ht="153" hidden="1" x14ac:dyDescent="0.25">
      <c r="A131" s="7" t="str">
        <f>IF(LEN(Tabel1[[#This Row],[nummer_tmp]])=1,CONCATENATE("ICT00",Tabel1[[#This Row],[nummer_tmp]]),IF(LEN(Tabel1[[#This Row],[nummer_tmp]])=2,CONCATENATE("ICT0",Tabel1[[#This Row],[nummer_tmp]]),CONCATENATE("ICT",Tabel1[[#This Row],[nummer_tmp]])))</f>
        <v>ICT127</v>
      </c>
      <c r="B131" s="7">
        <f t="shared" si="1"/>
        <v>127</v>
      </c>
      <c r="C131" s="7" t="s">
        <v>21</v>
      </c>
      <c r="D131" s="7" t="s">
        <v>187</v>
      </c>
      <c r="E131" s="7" t="s">
        <v>207</v>
      </c>
      <c r="F131" s="7"/>
      <c r="G131" s="50" t="s">
        <v>47</v>
      </c>
      <c r="H131" s="50"/>
      <c r="I131" s="50"/>
      <c r="J13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31" s="60"/>
      <c r="L131" s="60"/>
    </row>
    <row r="132" spans="1:12" ht="38.25" hidden="1" x14ac:dyDescent="0.25">
      <c r="A132" s="7" t="str">
        <f>IF(LEN(Tabel1[[#This Row],[nummer_tmp]])=1,CONCATENATE("ICT00",Tabel1[[#This Row],[nummer_tmp]]),IF(LEN(Tabel1[[#This Row],[nummer_tmp]])=2,CONCATENATE("ICT0",Tabel1[[#This Row],[nummer_tmp]]),CONCATENATE("ICT",Tabel1[[#This Row],[nummer_tmp]])))</f>
        <v>ICT128</v>
      </c>
      <c r="B132" s="7">
        <f t="shared" si="1"/>
        <v>128</v>
      </c>
      <c r="C132" s="7" t="s">
        <v>21</v>
      </c>
      <c r="D132" s="7" t="s">
        <v>187</v>
      </c>
      <c r="E132" s="7" t="s">
        <v>208</v>
      </c>
      <c r="F132" s="7"/>
      <c r="G132" s="50" t="s">
        <v>47</v>
      </c>
      <c r="H132" s="50" t="s">
        <v>47</v>
      </c>
      <c r="I132" s="50"/>
      <c r="J13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32" s="60"/>
      <c r="L132" s="60"/>
    </row>
    <row r="133" spans="1:12" ht="38.25" hidden="1" x14ac:dyDescent="0.25">
      <c r="A133" s="7" t="str">
        <f>IF(LEN(Tabel1[[#This Row],[nummer_tmp]])=1,CONCATENATE("ICT00",Tabel1[[#This Row],[nummer_tmp]]),IF(LEN(Tabel1[[#This Row],[nummer_tmp]])=2,CONCATENATE("ICT0",Tabel1[[#This Row],[nummer_tmp]]),CONCATENATE("ICT",Tabel1[[#This Row],[nummer_tmp]])))</f>
        <v>ICT129</v>
      </c>
      <c r="B133" s="7">
        <f t="shared" ref="B133:B196" si="2">IF(B132="nummer_tmp",1,B132+1)</f>
        <v>129</v>
      </c>
      <c r="C133" s="7" t="s">
        <v>21</v>
      </c>
      <c r="D133" s="7" t="s">
        <v>187</v>
      </c>
      <c r="E133" s="7" t="s">
        <v>209</v>
      </c>
      <c r="F133" s="7"/>
      <c r="G133" s="50" t="s">
        <v>47</v>
      </c>
      <c r="H133" s="50"/>
      <c r="I133" s="50"/>
      <c r="J13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33" s="60"/>
      <c r="L133" s="60"/>
    </row>
    <row r="134" spans="1:12" ht="38.25" hidden="1" x14ac:dyDescent="0.25">
      <c r="A134" s="7" t="str">
        <f>IF(LEN(Tabel1[[#This Row],[nummer_tmp]])=1,CONCATENATE("ICT00",Tabel1[[#This Row],[nummer_tmp]]),IF(LEN(Tabel1[[#This Row],[nummer_tmp]])=2,CONCATENATE("ICT0",Tabel1[[#This Row],[nummer_tmp]]),CONCATENATE("ICT",Tabel1[[#This Row],[nummer_tmp]])))</f>
        <v>ICT130</v>
      </c>
      <c r="B134" s="7">
        <f t="shared" si="2"/>
        <v>130</v>
      </c>
      <c r="C134" s="7" t="s">
        <v>21</v>
      </c>
      <c r="D134" s="7" t="s">
        <v>187</v>
      </c>
      <c r="E134" s="7" t="s">
        <v>210</v>
      </c>
      <c r="F134" s="7"/>
      <c r="G134" s="50" t="s">
        <v>47</v>
      </c>
      <c r="H134" s="50"/>
      <c r="I134" s="50"/>
      <c r="J13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34" s="60"/>
      <c r="L134" s="60"/>
    </row>
    <row r="135" spans="1:12" ht="76.5" hidden="1" x14ac:dyDescent="0.25">
      <c r="A135" s="7" t="str">
        <f>IF(LEN(Tabel1[[#This Row],[nummer_tmp]])=1,CONCATENATE("ICT00",Tabel1[[#This Row],[nummer_tmp]]),IF(LEN(Tabel1[[#This Row],[nummer_tmp]])=2,CONCATENATE("ICT0",Tabel1[[#This Row],[nummer_tmp]]),CONCATENATE("ICT",Tabel1[[#This Row],[nummer_tmp]])))</f>
        <v>ICT131</v>
      </c>
      <c r="B135" s="7">
        <f t="shared" si="2"/>
        <v>131</v>
      </c>
      <c r="C135" s="7" t="s">
        <v>21</v>
      </c>
      <c r="D135" s="7" t="s">
        <v>187</v>
      </c>
      <c r="E135" s="7" t="s">
        <v>211</v>
      </c>
      <c r="F135" s="7"/>
      <c r="G135" s="50" t="s">
        <v>47</v>
      </c>
      <c r="H135" s="50"/>
      <c r="I135" s="50"/>
      <c r="J13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35" s="60"/>
      <c r="L135" s="60"/>
    </row>
    <row r="136" spans="1:12" ht="178.5" hidden="1" x14ac:dyDescent="0.25">
      <c r="A136" s="7" t="str">
        <f>IF(LEN(Tabel1[[#This Row],[nummer_tmp]])=1,CONCATENATE("ICT00",Tabel1[[#This Row],[nummer_tmp]]),IF(LEN(Tabel1[[#This Row],[nummer_tmp]])=2,CONCATENATE("ICT0",Tabel1[[#This Row],[nummer_tmp]]),CONCATENATE("ICT",Tabel1[[#This Row],[nummer_tmp]])))</f>
        <v>ICT132</v>
      </c>
      <c r="B136" s="7">
        <f t="shared" si="2"/>
        <v>132</v>
      </c>
      <c r="C136" s="7" t="s">
        <v>21</v>
      </c>
      <c r="D136" s="7" t="s">
        <v>187</v>
      </c>
      <c r="E136" s="7" t="s">
        <v>212</v>
      </c>
      <c r="F136" s="7"/>
      <c r="G136" s="50" t="s">
        <v>47</v>
      </c>
      <c r="H136" s="50"/>
      <c r="I136" s="50"/>
      <c r="J13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36" s="60"/>
      <c r="L136" s="60"/>
    </row>
    <row r="137" spans="1:12" ht="51" hidden="1" x14ac:dyDescent="0.25">
      <c r="A137" s="7" t="str">
        <f>IF(LEN(Tabel1[[#This Row],[nummer_tmp]])=1,CONCATENATE("ICT00",Tabel1[[#This Row],[nummer_tmp]]),IF(LEN(Tabel1[[#This Row],[nummer_tmp]])=2,CONCATENATE("ICT0",Tabel1[[#This Row],[nummer_tmp]]),CONCATENATE("ICT",Tabel1[[#This Row],[nummer_tmp]])))</f>
        <v>ICT133</v>
      </c>
      <c r="B137" s="7">
        <f t="shared" si="2"/>
        <v>133</v>
      </c>
      <c r="C137" s="7" t="s">
        <v>21</v>
      </c>
      <c r="D137" s="7" t="s">
        <v>187</v>
      </c>
      <c r="E137" s="7" t="s">
        <v>213</v>
      </c>
      <c r="F137" s="7"/>
      <c r="G137" s="50" t="s">
        <v>47</v>
      </c>
      <c r="H137" s="50" t="s">
        <v>47</v>
      </c>
      <c r="I137" s="50"/>
      <c r="J13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37" s="60"/>
      <c r="L137" s="60"/>
    </row>
    <row r="138" spans="1:12" ht="140.25" hidden="1" x14ac:dyDescent="0.25">
      <c r="A138" s="7" t="str">
        <f>IF(LEN(Tabel1[[#This Row],[nummer_tmp]])=1,CONCATENATE("ICT00",Tabel1[[#This Row],[nummer_tmp]]),IF(LEN(Tabel1[[#This Row],[nummer_tmp]])=2,CONCATENATE("ICT0",Tabel1[[#This Row],[nummer_tmp]]),CONCATENATE("ICT",Tabel1[[#This Row],[nummer_tmp]])))</f>
        <v>ICT134</v>
      </c>
      <c r="B138" s="7">
        <f t="shared" si="2"/>
        <v>134</v>
      </c>
      <c r="C138" s="7" t="s">
        <v>21</v>
      </c>
      <c r="D138" s="7" t="s">
        <v>214</v>
      </c>
      <c r="E138" s="7" t="s">
        <v>215</v>
      </c>
      <c r="F138" s="7"/>
      <c r="G138" s="50" t="s">
        <v>47</v>
      </c>
      <c r="H138" s="50"/>
      <c r="I138" s="50"/>
      <c r="J13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38" s="60"/>
      <c r="L138" s="60"/>
    </row>
    <row r="139" spans="1:12" ht="89.25" hidden="1" x14ac:dyDescent="0.25">
      <c r="A139" s="7" t="str">
        <f>IF(LEN(Tabel1[[#This Row],[nummer_tmp]])=1,CONCATENATE("ICT00",Tabel1[[#This Row],[nummer_tmp]]),IF(LEN(Tabel1[[#This Row],[nummer_tmp]])=2,CONCATENATE("ICT0",Tabel1[[#This Row],[nummer_tmp]]),CONCATENATE("ICT",Tabel1[[#This Row],[nummer_tmp]])))</f>
        <v>ICT135</v>
      </c>
      <c r="B139" s="7">
        <f t="shared" si="2"/>
        <v>135</v>
      </c>
      <c r="C139" s="7" t="s">
        <v>21</v>
      </c>
      <c r="D139" s="7" t="s">
        <v>214</v>
      </c>
      <c r="E139" s="7" t="s">
        <v>216</v>
      </c>
      <c r="F139" s="7"/>
      <c r="G139" s="50" t="s">
        <v>47</v>
      </c>
      <c r="H139" s="50"/>
      <c r="I139" s="50"/>
      <c r="J13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39" s="60"/>
      <c r="L139" s="60"/>
    </row>
    <row r="140" spans="1:12" ht="357" hidden="1" x14ac:dyDescent="0.25">
      <c r="A140" s="7" t="str">
        <f>IF(LEN(Tabel1[[#This Row],[nummer_tmp]])=1,CONCATENATE("ICT00",Tabel1[[#This Row],[nummer_tmp]]),IF(LEN(Tabel1[[#This Row],[nummer_tmp]])=2,CONCATENATE("ICT0",Tabel1[[#This Row],[nummer_tmp]]),CONCATENATE("ICT",Tabel1[[#This Row],[nummer_tmp]])))</f>
        <v>ICT136</v>
      </c>
      <c r="B140" s="7">
        <f t="shared" si="2"/>
        <v>136</v>
      </c>
      <c r="C140" s="7" t="s">
        <v>21</v>
      </c>
      <c r="D140" s="7" t="s">
        <v>214</v>
      </c>
      <c r="E140" s="49" t="s">
        <v>217</v>
      </c>
      <c r="F140" s="7"/>
      <c r="G140" s="50" t="s">
        <v>47</v>
      </c>
      <c r="H140" s="50"/>
      <c r="I140" s="50"/>
      <c r="J14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40" s="60"/>
      <c r="L140" s="60"/>
    </row>
    <row r="141" spans="1:12" ht="51" hidden="1" x14ac:dyDescent="0.25">
      <c r="A141" s="7" t="str">
        <f>IF(LEN(Tabel1[[#This Row],[nummer_tmp]])=1,CONCATENATE("ICT00",Tabel1[[#This Row],[nummer_tmp]]),IF(LEN(Tabel1[[#This Row],[nummer_tmp]])=2,CONCATENATE("ICT0",Tabel1[[#This Row],[nummer_tmp]]),CONCATENATE("ICT",Tabel1[[#This Row],[nummer_tmp]])))</f>
        <v>ICT137</v>
      </c>
      <c r="B141" s="7">
        <f t="shared" si="2"/>
        <v>137</v>
      </c>
      <c r="C141" s="7" t="s">
        <v>21</v>
      </c>
      <c r="D141" s="7" t="s">
        <v>214</v>
      </c>
      <c r="E141" s="7" t="s">
        <v>218</v>
      </c>
      <c r="F141" s="7"/>
      <c r="G141" s="50" t="s">
        <v>47</v>
      </c>
      <c r="H141" s="50"/>
      <c r="I141" s="50"/>
      <c r="J14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41" s="60"/>
      <c r="L141" s="60"/>
    </row>
    <row r="142" spans="1:12" ht="63.75" hidden="1" x14ac:dyDescent="0.25">
      <c r="A142" s="7" t="str">
        <f>IF(LEN(Tabel1[[#This Row],[nummer_tmp]])=1,CONCATENATE("ICT00",Tabel1[[#This Row],[nummer_tmp]]),IF(LEN(Tabel1[[#This Row],[nummer_tmp]])=2,CONCATENATE("ICT0",Tabel1[[#This Row],[nummer_tmp]]),CONCATENATE("ICT",Tabel1[[#This Row],[nummer_tmp]])))</f>
        <v>ICT138</v>
      </c>
      <c r="B142" s="7">
        <f t="shared" si="2"/>
        <v>138</v>
      </c>
      <c r="C142" s="7" t="s">
        <v>21</v>
      </c>
      <c r="D142" s="7" t="s">
        <v>214</v>
      </c>
      <c r="E142" s="7" t="s">
        <v>219</v>
      </c>
      <c r="F142" s="7"/>
      <c r="G142" s="50" t="s">
        <v>47</v>
      </c>
      <c r="H142" s="50"/>
      <c r="I142" s="50"/>
      <c r="J14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42" s="60"/>
      <c r="L142" s="60"/>
    </row>
    <row r="143" spans="1:12" ht="204" hidden="1" x14ac:dyDescent="0.25">
      <c r="A143" s="7" t="str">
        <f>IF(LEN(Tabel1[[#This Row],[nummer_tmp]])=1,CONCATENATE("ICT00",Tabel1[[#This Row],[nummer_tmp]]),IF(LEN(Tabel1[[#This Row],[nummer_tmp]])=2,CONCATENATE("ICT0",Tabel1[[#This Row],[nummer_tmp]]),CONCATENATE("ICT",Tabel1[[#This Row],[nummer_tmp]])))</f>
        <v>ICT139</v>
      </c>
      <c r="B143" s="7">
        <f t="shared" si="2"/>
        <v>139</v>
      </c>
      <c r="C143" s="7" t="s">
        <v>376</v>
      </c>
      <c r="D143" s="7" t="s">
        <v>214</v>
      </c>
      <c r="E143" s="7" t="s">
        <v>220</v>
      </c>
      <c r="F143" s="7"/>
      <c r="G143" s="50" t="s">
        <v>47</v>
      </c>
      <c r="H143" s="50" t="s">
        <v>47</v>
      </c>
      <c r="I143" s="50"/>
      <c r="J14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43" s="60"/>
      <c r="L143" s="60"/>
    </row>
    <row r="144" spans="1:12" ht="51" x14ac:dyDescent="0.25">
      <c r="A144" s="7" t="str">
        <f>IF(LEN(Tabel1[[#This Row],[nummer_tmp]])=1,CONCATENATE("ICT00",Tabel1[[#This Row],[nummer_tmp]]),IF(LEN(Tabel1[[#This Row],[nummer_tmp]])=2,CONCATENATE("ICT0",Tabel1[[#This Row],[nummer_tmp]]),CONCATENATE("ICT",Tabel1[[#This Row],[nummer_tmp]])))</f>
        <v>ICT140</v>
      </c>
      <c r="B144" s="7">
        <f t="shared" si="2"/>
        <v>140</v>
      </c>
      <c r="C144" s="7" t="s">
        <v>21</v>
      </c>
      <c r="D144" s="7" t="s">
        <v>214</v>
      </c>
      <c r="E144" s="7" t="s">
        <v>221</v>
      </c>
      <c r="F144" s="7"/>
      <c r="G144" s="50" t="s">
        <v>47</v>
      </c>
      <c r="H144" s="50" t="s">
        <v>47</v>
      </c>
      <c r="I144" s="50"/>
      <c r="J14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44" s="60"/>
      <c r="L144" s="60"/>
    </row>
    <row r="145" spans="1:12" ht="102" hidden="1" x14ac:dyDescent="0.25">
      <c r="A145" s="7" t="str">
        <f>IF(LEN(Tabel1[[#This Row],[nummer_tmp]])=1,CONCATENATE("ICT00",Tabel1[[#This Row],[nummer_tmp]]),IF(LEN(Tabel1[[#This Row],[nummer_tmp]])=2,CONCATENATE("ICT0",Tabel1[[#This Row],[nummer_tmp]]),CONCATENATE("ICT",Tabel1[[#This Row],[nummer_tmp]])))</f>
        <v>ICT141</v>
      </c>
      <c r="B145" s="7">
        <f t="shared" si="2"/>
        <v>141</v>
      </c>
      <c r="C145" s="7" t="s">
        <v>21</v>
      </c>
      <c r="D145" s="7" t="s">
        <v>214</v>
      </c>
      <c r="E145" s="7" t="s">
        <v>222</v>
      </c>
      <c r="F145" s="7"/>
      <c r="G145" s="50" t="s">
        <v>47</v>
      </c>
      <c r="H145" s="50"/>
      <c r="I145" s="50"/>
      <c r="J14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45" s="60"/>
      <c r="L145" s="60"/>
    </row>
    <row r="146" spans="1:12" ht="63.75" x14ac:dyDescent="0.25">
      <c r="A146" s="7" t="str">
        <f>IF(LEN(Tabel1[[#This Row],[nummer_tmp]])=1,CONCATENATE("ICT00",Tabel1[[#This Row],[nummer_tmp]]),IF(LEN(Tabel1[[#This Row],[nummer_tmp]])=2,CONCATENATE("ICT0",Tabel1[[#This Row],[nummer_tmp]]),CONCATENATE("ICT",Tabel1[[#This Row],[nummer_tmp]])))</f>
        <v>ICT142</v>
      </c>
      <c r="B146" s="7">
        <f t="shared" si="2"/>
        <v>142</v>
      </c>
      <c r="C146" s="7" t="s">
        <v>21</v>
      </c>
      <c r="D146" s="7" t="s">
        <v>214</v>
      </c>
      <c r="E146" s="7" t="s">
        <v>223</v>
      </c>
      <c r="F146" s="7"/>
      <c r="G146" s="50"/>
      <c r="H146" s="50" t="s">
        <v>47</v>
      </c>
      <c r="I146" s="50"/>
      <c r="J14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46" s="60"/>
      <c r="L146" s="60"/>
    </row>
    <row r="147" spans="1:12" ht="63.75" x14ac:dyDescent="0.25">
      <c r="A147" s="7" t="str">
        <f>IF(LEN(Tabel1[[#This Row],[nummer_tmp]])=1,CONCATENATE("ICT00",Tabel1[[#This Row],[nummer_tmp]]),IF(LEN(Tabel1[[#This Row],[nummer_tmp]])=2,CONCATENATE("ICT0",Tabel1[[#This Row],[nummer_tmp]]),CONCATENATE("ICT",Tabel1[[#This Row],[nummer_tmp]])))</f>
        <v>ICT143</v>
      </c>
      <c r="B147" s="7">
        <f t="shared" si="2"/>
        <v>143</v>
      </c>
      <c r="C147" s="7" t="s">
        <v>21</v>
      </c>
      <c r="D147" s="7" t="s">
        <v>214</v>
      </c>
      <c r="E147" s="7" t="s">
        <v>224</v>
      </c>
      <c r="F147" s="7"/>
      <c r="G147" s="50" t="s">
        <v>47</v>
      </c>
      <c r="H147" s="50" t="s">
        <v>47</v>
      </c>
      <c r="I147" s="50"/>
      <c r="J14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47" s="60"/>
      <c r="L147" s="60"/>
    </row>
    <row r="148" spans="1:12" ht="38.25" hidden="1" x14ac:dyDescent="0.25">
      <c r="A148" s="7" t="str">
        <f>IF(LEN(Tabel1[[#This Row],[nummer_tmp]])=1,CONCATENATE("ICT00",Tabel1[[#This Row],[nummer_tmp]]),IF(LEN(Tabel1[[#This Row],[nummer_tmp]])=2,CONCATENATE("ICT0",Tabel1[[#This Row],[nummer_tmp]]),CONCATENATE("ICT",Tabel1[[#This Row],[nummer_tmp]])))</f>
        <v>ICT144</v>
      </c>
      <c r="B148" s="7">
        <f t="shared" si="2"/>
        <v>144</v>
      </c>
      <c r="C148" s="7" t="s">
        <v>21</v>
      </c>
      <c r="D148" s="7" t="s">
        <v>225</v>
      </c>
      <c r="E148" s="7" t="s">
        <v>226</v>
      </c>
      <c r="F148" s="7"/>
      <c r="G148" s="50" t="s">
        <v>47</v>
      </c>
      <c r="H148" s="50" t="s">
        <v>47</v>
      </c>
      <c r="I148" s="50"/>
      <c r="J14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48" s="60"/>
      <c r="L148" s="60"/>
    </row>
    <row r="149" spans="1:12" ht="114.75" hidden="1" x14ac:dyDescent="0.25">
      <c r="A149" s="7" t="str">
        <f>IF(LEN(Tabel1[[#This Row],[nummer_tmp]])=1,CONCATENATE("ICT00",Tabel1[[#This Row],[nummer_tmp]]),IF(LEN(Tabel1[[#This Row],[nummer_tmp]])=2,CONCATENATE("ICT0",Tabel1[[#This Row],[nummer_tmp]]),CONCATENATE("ICT",Tabel1[[#This Row],[nummer_tmp]])))</f>
        <v>ICT145</v>
      </c>
      <c r="B149" s="7">
        <f t="shared" si="2"/>
        <v>145</v>
      </c>
      <c r="C149" s="7" t="s">
        <v>21</v>
      </c>
      <c r="D149" s="7" t="s">
        <v>225</v>
      </c>
      <c r="E149" s="7" t="s">
        <v>227</v>
      </c>
      <c r="F149" s="7"/>
      <c r="G149" s="50" t="s">
        <v>47</v>
      </c>
      <c r="H149" s="50" t="s">
        <v>47</v>
      </c>
      <c r="I149" s="50"/>
      <c r="J14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49" s="60"/>
      <c r="L149" s="60"/>
    </row>
    <row r="150" spans="1:12" ht="76.5" hidden="1" x14ac:dyDescent="0.25">
      <c r="A150" s="7" t="str">
        <f>IF(LEN(Tabel1[[#This Row],[nummer_tmp]])=1,CONCATENATE("ICT00",Tabel1[[#This Row],[nummer_tmp]]),IF(LEN(Tabel1[[#This Row],[nummer_tmp]])=2,CONCATENATE("ICT0",Tabel1[[#This Row],[nummer_tmp]]),CONCATENATE("ICT",Tabel1[[#This Row],[nummer_tmp]])))</f>
        <v>ICT146</v>
      </c>
      <c r="B150" s="7">
        <f t="shared" si="2"/>
        <v>146</v>
      </c>
      <c r="C150" s="7" t="s">
        <v>21</v>
      </c>
      <c r="D150" s="7" t="s">
        <v>225</v>
      </c>
      <c r="E150" s="7" t="s">
        <v>228</v>
      </c>
      <c r="F150" s="7"/>
      <c r="G150" s="50" t="s">
        <v>47</v>
      </c>
      <c r="H150" s="50" t="s">
        <v>47</v>
      </c>
      <c r="I150" s="50"/>
      <c r="J15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0" s="60"/>
      <c r="L150" s="60"/>
    </row>
    <row r="151" spans="1:12" ht="102" hidden="1" x14ac:dyDescent="0.25">
      <c r="A151" s="7" t="str">
        <f>IF(LEN(Tabel1[[#This Row],[nummer_tmp]])=1,CONCATENATE("ICT00",Tabel1[[#This Row],[nummer_tmp]]),IF(LEN(Tabel1[[#This Row],[nummer_tmp]])=2,CONCATENATE("ICT0",Tabel1[[#This Row],[nummer_tmp]]),CONCATENATE("ICT",Tabel1[[#This Row],[nummer_tmp]])))</f>
        <v>ICT147</v>
      </c>
      <c r="B151" s="7">
        <f t="shared" si="2"/>
        <v>147</v>
      </c>
      <c r="C151" s="7" t="s">
        <v>21</v>
      </c>
      <c r="D151" s="7" t="s">
        <v>225</v>
      </c>
      <c r="E151" s="7" t="s">
        <v>229</v>
      </c>
      <c r="F151" s="7" t="s">
        <v>230</v>
      </c>
      <c r="G151" s="50" t="s">
        <v>47</v>
      </c>
      <c r="H151" s="50" t="s">
        <v>47</v>
      </c>
      <c r="I151" s="50"/>
      <c r="J15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1" s="60"/>
      <c r="L151" s="60"/>
    </row>
    <row r="152" spans="1:12" ht="38.25" hidden="1" x14ac:dyDescent="0.25">
      <c r="A152" s="7" t="str">
        <f>IF(LEN(Tabel1[[#This Row],[nummer_tmp]])=1,CONCATENATE("ICT00",Tabel1[[#This Row],[nummer_tmp]]),IF(LEN(Tabel1[[#This Row],[nummer_tmp]])=2,CONCATENATE("ICT0",Tabel1[[#This Row],[nummer_tmp]]),CONCATENATE("ICT",Tabel1[[#This Row],[nummer_tmp]])))</f>
        <v>ICT148</v>
      </c>
      <c r="B152" s="7">
        <f t="shared" si="2"/>
        <v>148</v>
      </c>
      <c r="C152" s="7" t="s">
        <v>21</v>
      </c>
      <c r="D152" s="7" t="s">
        <v>225</v>
      </c>
      <c r="E152" s="46" t="s">
        <v>231</v>
      </c>
      <c r="F152" s="7" t="s">
        <v>232</v>
      </c>
      <c r="G152" s="50" t="s">
        <v>47</v>
      </c>
      <c r="H152" s="50" t="s">
        <v>47</v>
      </c>
      <c r="I152" s="50"/>
      <c r="J15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2" s="60"/>
      <c r="L152" s="60"/>
    </row>
    <row r="153" spans="1:12" ht="102" hidden="1" x14ac:dyDescent="0.25">
      <c r="A153" s="7" t="str">
        <f>IF(LEN(Tabel1[[#This Row],[nummer_tmp]])=1,CONCATENATE("ICT00",Tabel1[[#This Row],[nummer_tmp]]),IF(LEN(Tabel1[[#This Row],[nummer_tmp]])=2,CONCATENATE("ICT0",Tabel1[[#This Row],[nummer_tmp]]),CONCATENATE("ICT",Tabel1[[#This Row],[nummer_tmp]])))</f>
        <v>ICT149</v>
      </c>
      <c r="B153" s="7">
        <f t="shared" si="2"/>
        <v>149</v>
      </c>
      <c r="C153" s="7" t="s">
        <v>21</v>
      </c>
      <c r="D153" s="7" t="s">
        <v>225</v>
      </c>
      <c r="E153" s="7" t="s">
        <v>233</v>
      </c>
      <c r="F153" s="7"/>
      <c r="G153" s="50" t="s">
        <v>47</v>
      </c>
      <c r="H153" s="50" t="s">
        <v>47</v>
      </c>
      <c r="I153" s="50"/>
      <c r="J15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3" s="60"/>
      <c r="L153" s="60"/>
    </row>
    <row r="154" spans="1:12" ht="191.25" hidden="1" x14ac:dyDescent="0.25">
      <c r="A154" s="7" t="str">
        <f>IF(LEN(Tabel1[[#This Row],[nummer_tmp]])=1,CONCATENATE("ICT00",Tabel1[[#This Row],[nummer_tmp]]),IF(LEN(Tabel1[[#This Row],[nummer_tmp]])=2,CONCATENATE("ICT0",Tabel1[[#This Row],[nummer_tmp]]),CONCATENATE("ICT",Tabel1[[#This Row],[nummer_tmp]])))</f>
        <v>ICT150</v>
      </c>
      <c r="B154" s="7">
        <f t="shared" si="2"/>
        <v>150</v>
      </c>
      <c r="C154" s="7" t="s">
        <v>21</v>
      </c>
      <c r="D154" s="7" t="s">
        <v>225</v>
      </c>
      <c r="E154" s="46" t="s">
        <v>234</v>
      </c>
      <c r="F154" s="7" t="s">
        <v>235</v>
      </c>
      <c r="G154" s="50" t="s">
        <v>47</v>
      </c>
      <c r="H154" s="50" t="s">
        <v>47</v>
      </c>
      <c r="I154" s="50"/>
      <c r="J15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4" s="60"/>
      <c r="L154" s="60"/>
    </row>
    <row r="155" spans="1:12" ht="114.75" hidden="1" x14ac:dyDescent="0.25">
      <c r="A155" s="7" t="str">
        <f>IF(LEN(Tabel1[[#This Row],[nummer_tmp]])=1,CONCATENATE("ICT00",Tabel1[[#This Row],[nummer_tmp]]),IF(LEN(Tabel1[[#This Row],[nummer_tmp]])=2,CONCATENATE("ICT0",Tabel1[[#This Row],[nummer_tmp]]),CONCATENATE("ICT",Tabel1[[#This Row],[nummer_tmp]])))</f>
        <v>ICT151</v>
      </c>
      <c r="B155" s="7">
        <f t="shared" si="2"/>
        <v>151</v>
      </c>
      <c r="C155" s="7" t="s">
        <v>21</v>
      </c>
      <c r="D155" s="7" t="s">
        <v>225</v>
      </c>
      <c r="E155" s="7" t="s">
        <v>236</v>
      </c>
      <c r="F155" s="7"/>
      <c r="G155" s="50" t="s">
        <v>47</v>
      </c>
      <c r="H155" s="50" t="s">
        <v>47</v>
      </c>
      <c r="I155" s="50"/>
      <c r="J15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5" s="60"/>
      <c r="L155" s="60"/>
    </row>
    <row r="156" spans="1:12" ht="140.25" hidden="1" x14ac:dyDescent="0.25">
      <c r="A156" s="7" t="str">
        <f>IF(LEN(Tabel1[[#This Row],[nummer_tmp]])=1,CONCATENATE("ICT00",Tabel1[[#This Row],[nummer_tmp]]),IF(LEN(Tabel1[[#This Row],[nummer_tmp]])=2,CONCATENATE("ICT0",Tabel1[[#This Row],[nummer_tmp]]),CONCATENATE("ICT",Tabel1[[#This Row],[nummer_tmp]])))</f>
        <v>ICT152</v>
      </c>
      <c r="B156" s="7">
        <f t="shared" si="2"/>
        <v>152</v>
      </c>
      <c r="C156" s="7" t="s">
        <v>21</v>
      </c>
      <c r="D156" s="7" t="s">
        <v>225</v>
      </c>
      <c r="E156" s="7" t="s">
        <v>237</v>
      </c>
      <c r="F156" s="7"/>
      <c r="G156" s="50" t="s">
        <v>47</v>
      </c>
      <c r="H156" s="50" t="s">
        <v>47</v>
      </c>
      <c r="I156" s="50"/>
      <c r="J15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6" s="60"/>
      <c r="L156" s="60"/>
    </row>
    <row r="157" spans="1:12" ht="114.75" hidden="1" x14ac:dyDescent="0.25">
      <c r="A157" s="7" t="str">
        <f>IF(LEN(Tabel1[[#This Row],[nummer_tmp]])=1,CONCATENATE("ICT00",Tabel1[[#This Row],[nummer_tmp]]),IF(LEN(Tabel1[[#This Row],[nummer_tmp]])=2,CONCATENATE("ICT0",Tabel1[[#This Row],[nummer_tmp]]),CONCATENATE("ICT",Tabel1[[#This Row],[nummer_tmp]])))</f>
        <v>ICT153</v>
      </c>
      <c r="B157" s="7">
        <f t="shared" si="2"/>
        <v>153</v>
      </c>
      <c r="C157" s="7" t="s">
        <v>21</v>
      </c>
      <c r="D157" s="7" t="s">
        <v>225</v>
      </c>
      <c r="E157" s="7" t="s">
        <v>238</v>
      </c>
      <c r="F157" s="7"/>
      <c r="G157" s="50" t="s">
        <v>47</v>
      </c>
      <c r="H157" s="50" t="s">
        <v>47</v>
      </c>
      <c r="I157" s="50"/>
      <c r="J15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7" s="60"/>
      <c r="L157" s="60"/>
    </row>
    <row r="158" spans="1:12" ht="51" hidden="1" x14ac:dyDescent="0.25">
      <c r="A158" s="7" t="str">
        <f>IF(LEN(Tabel1[[#This Row],[nummer_tmp]])=1,CONCATENATE("ICT00",Tabel1[[#This Row],[nummer_tmp]]),IF(LEN(Tabel1[[#This Row],[nummer_tmp]])=2,CONCATENATE("ICT0",Tabel1[[#This Row],[nummer_tmp]]),CONCATENATE("ICT",Tabel1[[#This Row],[nummer_tmp]])))</f>
        <v>ICT154</v>
      </c>
      <c r="B158" s="7">
        <f t="shared" si="2"/>
        <v>154</v>
      </c>
      <c r="C158" s="7" t="s">
        <v>21</v>
      </c>
      <c r="D158" s="7" t="s">
        <v>225</v>
      </c>
      <c r="E158" s="7" t="s">
        <v>239</v>
      </c>
      <c r="F158" s="7"/>
      <c r="G158" s="50" t="s">
        <v>47</v>
      </c>
      <c r="H158" s="50" t="s">
        <v>47</v>
      </c>
      <c r="I158" s="50"/>
      <c r="J15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8" s="60"/>
      <c r="L158" s="60"/>
    </row>
    <row r="159" spans="1:12" ht="102" hidden="1" x14ac:dyDescent="0.25">
      <c r="A159" s="7" t="str">
        <f>IF(LEN(Tabel1[[#This Row],[nummer_tmp]])=1,CONCATENATE("ICT00",Tabel1[[#This Row],[nummer_tmp]]),IF(LEN(Tabel1[[#This Row],[nummer_tmp]])=2,CONCATENATE("ICT0",Tabel1[[#This Row],[nummer_tmp]]),CONCATENATE("ICT",Tabel1[[#This Row],[nummer_tmp]])))</f>
        <v>ICT155</v>
      </c>
      <c r="B159" s="7">
        <f t="shared" si="2"/>
        <v>155</v>
      </c>
      <c r="C159" s="7" t="s">
        <v>21</v>
      </c>
      <c r="D159" s="7" t="s">
        <v>225</v>
      </c>
      <c r="E159" s="46" t="s">
        <v>240</v>
      </c>
      <c r="F159" s="7" t="s">
        <v>241</v>
      </c>
      <c r="G159" s="50" t="s">
        <v>47</v>
      </c>
      <c r="H159" s="50" t="s">
        <v>47</v>
      </c>
      <c r="I159" s="50"/>
      <c r="J15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59" s="60"/>
      <c r="L159" s="60"/>
    </row>
    <row r="160" spans="1:12" ht="114.75" hidden="1" x14ac:dyDescent="0.25">
      <c r="A160" s="7" t="str">
        <f>IF(LEN(Tabel1[[#This Row],[nummer_tmp]])=1,CONCATENATE("ICT00",Tabel1[[#This Row],[nummer_tmp]]),IF(LEN(Tabel1[[#This Row],[nummer_tmp]])=2,CONCATENATE("ICT0",Tabel1[[#This Row],[nummer_tmp]]),CONCATENATE("ICT",Tabel1[[#This Row],[nummer_tmp]])))</f>
        <v>ICT156</v>
      </c>
      <c r="B160" s="7">
        <f t="shared" si="2"/>
        <v>156</v>
      </c>
      <c r="C160" s="7" t="s">
        <v>21</v>
      </c>
      <c r="D160" s="7" t="s">
        <v>225</v>
      </c>
      <c r="E160" s="46" t="s">
        <v>242</v>
      </c>
      <c r="F160" s="7"/>
      <c r="G160" s="50" t="s">
        <v>47</v>
      </c>
      <c r="H160" s="50" t="s">
        <v>47</v>
      </c>
      <c r="I160" s="50"/>
      <c r="J16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60" s="60"/>
      <c r="L160" s="60"/>
    </row>
    <row r="161" spans="1:12" ht="114.75" hidden="1" x14ac:dyDescent="0.25">
      <c r="A161" s="7" t="str">
        <f>IF(LEN(Tabel1[[#This Row],[nummer_tmp]])=1,CONCATENATE("ICT00",Tabel1[[#This Row],[nummer_tmp]]),IF(LEN(Tabel1[[#This Row],[nummer_tmp]])=2,CONCATENATE("ICT0",Tabel1[[#This Row],[nummer_tmp]]),CONCATENATE("ICT",Tabel1[[#This Row],[nummer_tmp]])))</f>
        <v>ICT157</v>
      </c>
      <c r="B161" s="7">
        <f t="shared" si="2"/>
        <v>157</v>
      </c>
      <c r="C161" s="7" t="s">
        <v>21</v>
      </c>
      <c r="D161" s="7" t="s">
        <v>225</v>
      </c>
      <c r="E161" s="7" t="s">
        <v>243</v>
      </c>
      <c r="F161" s="7"/>
      <c r="G161" s="50" t="s">
        <v>47</v>
      </c>
      <c r="H161" s="50" t="s">
        <v>47</v>
      </c>
      <c r="I161" s="50"/>
      <c r="J16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61" s="60"/>
      <c r="L161" s="60"/>
    </row>
    <row r="162" spans="1:12" ht="63.75" hidden="1" x14ac:dyDescent="0.25">
      <c r="A162" s="7" t="str">
        <f>IF(LEN(Tabel1[[#This Row],[nummer_tmp]])=1,CONCATENATE("ICT00",Tabel1[[#This Row],[nummer_tmp]]),IF(LEN(Tabel1[[#This Row],[nummer_tmp]])=2,CONCATENATE("ICT0",Tabel1[[#This Row],[nummer_tmp]]),CONCATENATE("ICT",Tabel1[[#This Row],[nummer_tmp]])))</f>
        <v>ICT158</v>
      </c>
      <c r="B162" s="7">
        <f t="shared" si="2"/>
        <v>158</v>
      </c>
      <c r="C162" s="7" t="s">
        <v>21</v>
      </c>
      <c r="D162" s="7" t="s">
        <v>225</v>
      </c>
      <c r="E162" s="7" t="s">
        <v>244</v>
      </c>
      <c r="F162" s="7"/>
      <c r="G162" s="50" t="s">
        <v>47</v>
      </c>
      <c r="H162" s="50" t="s">
        <v>47</v>
      </c>
      <c r="I162" s="50"/>
      <c r="J16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62" s="60"/>
      <c r="L162" s="60"/>
    </row>
    <row r="163" spans="1:12" ht="127.5" hidden="1" x14ac:dyDescent="0.25">
      <c r="A163" s="7" t="str">
        <f>IF(LEN(Tabel1[[#This Row],[nummer_tmp]])=1,CONCATENATE("ICT00",Tabel1[[#This Row],[nummer_tmp]]),IF(LEN(Tabel1[[#This Row],[nummer_tmp]])=2,CONCATENATE("ICT0",Tabel1[[#This Row],[nummer_tmp]]),CONCATENATE("ICT",Tabel1[[#This Row],[nummer_tmp]])))</f>
        <v>ICT159</v>
      </c>
      <c r="B163" s="7">
        <f t="shared" si="2"/>
        <v>159</v>
      </c>
      <c r="C163" s="7" t="s">
        <v>21</v>
      </c>
      <c r="D163" s="7" t="s">
        <v>225</v>
      </c>
      <c r="E163" s="7" t="s">
        <v>245</v>
      </c>
      <c r="F163" s="7"/>
      <c r="G163" s="50" t="s">
        <v>47</v>
      </c>
      <c r="H163" s="50" t="s">
        <v>47</v>
      </c>
      <c r="I163" s="50"/>
      <c r="J16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63" s="60"/>
      <c r="L163" s="60"/>
    </row>
    <row r="164" spans="1:12" ht="140.25" hidden="1" x14ac:dyDescent="0.25">
      <c r="A164" s="7" t="str">
        <f>IF(LEN(Tabel1[[#This Row],[nummer_tmp]])=1,CONCATENATE("ICT00",Tabel1[[#This Row],[nummer_tmp]]),IF(LEN(Tabel1[[#This Row],[nummer_tmp]])=2,CONCATENATE("ICT0",Tabel1[[#This Row],[nummer_tmp]]),CONCATENATE("ICT",Tabel1[[#This Row],[nummer_tmp]])))</f>
        <v>ICT160</v>
      </c>
      <c r="B164" s="7">
        <f t="shared" si="2"/>
        <v>160</v>
      </c>
      <c r="C164" s="7" t="s">
        <v>21</v>
      </c>
      <c r="D164" s="7" t="s">
        <v>225</v>
      </c>
      <c r="E164" s="7" t="s">
        <v>246</v>
      </c>
      <c r="F164" s="7"/>
      <c r="G164" s="50" t="s">
        <v>47</v>
      </c>
      <c r="H164" s="50"/>
      <c r="I164" s="50"/>
      <c r="J16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64" s="60"/>
      <c r="L164" s="60"/>
    </row>
    <row r="165" spans="1:12" ht="89.25" hidden="1" x14ac:dyDescent="0.25">
      <c r="A165" s="7" t="str">
        <f>IF(LEN(Tabel1[[#This Row],[nummer_tmp]])=1,CONCATENATE("ICT00",Tabel1[[#This Row],[nummer_tmp]]),IF(LEN(Tabel1[[#This Row],[nummer_tmp]])=2,CONCATENATE("ICT0",Tabel1[[#This Row],[nummer_tmp]]),CONCATENATE("ICT",Tabel1[[#This Row],[nummer_tmp]])))</f>
        <v>ICT161</v>
      </c>
      <c r="B165" s="7">
        <f t="shared" si="2"/>
        <v>161</v>
      </c>
      <c r="C165" s="7" t="s">
        <v>21</v>
      </c>
      <c r="D165" s="7" t="s">
        <v>225</v>
      </c>
      <c r="E165" s="7" t="s">
        <v>247</v>
      </c>
      <c r="F165" s="7"/>
      <c r="G165" s="50" t="s">
        <v>47</v>
      </c>
      <c r="H165" s="50" t="s">
        <v>47</v>
      </c>
      <c r="I165" s="50"/>
      <c r="J16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65" s="60"/>
      <c r="L165" s="60"/>
    </row>
    <row r="166" spans="1:12" ht="140.25" hidden="1" x14ac:dyDescent="0.25">
      <c r="A166" s="7" t="str">
        <f>IF(LEN(Tabel1[[#This Row],[nummer_tmp]])=1,CONCATENATE("ICT00",Tabel1[[#This Row],[nummer_tmp]]),IF(LEN(Tabel1[[#This Row],[nummer_tmp]])=2,CONCATENATE("ICT0",Tabel1[[#This Row],[nummer_tmp]]),CONCATENATE("ICT",Tabel1[[#This Row],[nummer_tmp]])))</f>
        <v>ICT162</v>
      </c>
      <c r="B166" s="7">
        <f t="shared" si="2"/>
        <v>162</v>
      </c>
      <c r="C166" s="7" t="s">
        <v>21</v>
      </c>
      <c r="D166" s="7" t="s">
        <v>225</v>
      </c>
      <c r="E166" s="7" t="s">
        <v>248</v>
      </c>
      <c r="F166" s="7"/>
      <c r="G166" s="50" t="s">
        <v>47</v>
      </c>
      <c r="H166" s="50"/>
      <c r="I166" s="50"/>
      <c r="J16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66" s="60"/>
      <c r="L166" s="60"/>
    </row>
    <row r="167" spans="1:12" ht="38.25" hidden="1" x14ac:dyDescent="0.25">
      <c r="A167" s="7" t="str">
        <f>IF(LEN(Tabel1[[#This Row],[nummer_tmp]])=1,CONCATENATE("ICT00",Tabel1[[#This Row],[nummer_tmp]]),IF(LEN(Tabel1[[#This Row],[nummer_tmp]])=2,CONCATENATE("ICT0",Tabel1[[#This Row],[nummer_tmp]]),CONCATENATE("ICT",Tabel1[[#This Row],[nummer_tmp]])))</f>
        <v>ICT163</v>
      </c>
      <c r="B167" s="7">
        <f t="shared" si="2"/>
        <v>163</v>
      </c>
      <c r="C167" s="7" t="s">
        <v>21</v>
      </c>
      <c r="D167" s="7" t="s">
        <v>225</v>
      </c>
      <c r="E167" s="46" t="s">
        <v>249</v>
      </c>
      <c r="F167" s="7"/>
      <c r="G167" s="50" t="s">
        <v>47</v>
      </c>
      <c r="H167" s="50" t="s">
        <v>47</v>
      </c>
      <c r="I167" s="50"/>
      <c r="J16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67" s="60"/>
      <c r="L167" s="60"/>
    </row>
    <row r="168" spans="1:12" ht="51" hidden="1" x14ac:dyDescent="0.25">
      <c r="A168" s="7" t="str">
        <f>IF(LEN(Tabel1[[#This Row],[nummer_tmp]])=1,CONCATENATE("ICT00",Tabel1[[#This Row],[nummer_tmp]]),IF(LEN(Tabel1[[#This Row],[nummer_tmp]])=2,CONCATENATE("ICT0",Tabel1[[#This Row],[nummer_tmp]]),CONCATENATE("ICT",Tabel1[[#This Row],[nummer_tmp]])))</f>
        <v>ICT164</v>
      </c>
      <c r="B168" s="7">
        <f t="shared" si="2"/>
        <v>164</v>
      </c>
      <c r="C168" s="7" t="s">
        <v>21</v>
      </c>
      <c r="D168" s="7" t="s">
        <v>225</v>
      </c>
      <c r="E168" s="7" t="s">
        <v>250</v>
      </c>
      <c r="F168" s="7"/>
      <c r="G168" s="50" t="s">
        <v>47</v>
      </c>
      <c r="H168" s="50" t="s">
        <v>47</v>
      </c>
      <c r="I168" s="50"/>
      <c r="J16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68" s="60"/>
      <c r="L168" s="60"/>
    </row>
    <row r="169" spans="1:12" ht="178.5" hidden="1" x14ac:dyDescent="0.25">
      <c r="A169" s="7" t="str">
        <f>IF(LEN(Tabel1[[#This Row],[nummer_tmp]])=1,CONCATENATE("ICT00",Tabel1[[#This Row],[nummer_tmp]]),IF(LEN(Tabel1[[#This Row],[nummer_tmp]])=2,CONCATENATE("ICT0",Tabel1[[#This Row],[nummer_tmp]]),CONCATENATE("ICT",Tabel1[[#This Row],[nummer_tmp]])))</f>
        <v>ICT165</v>
      </c>
      <c r="B169" s="7">
        <f t="shared" si="2"/>
        <v>165</v>
      </c>
      <c r="C169" s="7" t="s">
        <v>21</v>
      </c>
      <c r="D169" s="7" t="s">
        <v>225</v>
      </c>
      <c r="E169" s="7" t="s">
        <v>251</v>
      </c>
      <c r="F169" s="7"/>
      <c r="G169" s="50" t="s">
        <v>47</v>
      </c>
      <c r="H169" s="50" t="s">
        <v>47</v>
      </c>
      <c r="I169" s="50"/>
      <c r="J16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69" s="60"/>
      <c r="L169" s="60"/>
    </row>
    <row r="170" spans="1:12" ht="38.25" hidden="1" x14ac:dyDescent="0.25">
      <c r="A170" s="7" t="str">
        <f>IF(LEN(Tabel1[[#This Row],[nummer_tmp]])=1,CONCATENATE("ICT00",Tabel1[[#This Row],[nummer_tmp]]),IF(LEN(Tabel1[[#This Row],[nummer_tmp]])=2,CONCATENATE("ICT0",Tabel1[[#This Row],[nummer_tmp]]),CONCATENATE("ICT",Tabel1[[#This Row],[nummer_tmp]])))</f>
        <v>ICT166</v>
      </c>
      <c r="B170" s="7">
        <f t="shared" si="2"/>
        <v>166</v>
      </c>
      <c r="C170" s="7" t="s">
        <v>21</v>
      </c>
      <c r="D170" s="7" t="s">
        <v>225</v>
      </c>
      <c r="E170" s="7" t="s">
        <v>252</v>
      </c>
      <c r="F170" s="7"/>
      <c r="G170" s="50" t="s">
        <v>47</v>
      </c>
      <c r="H170" s="50" t="s">
        <v>47</v>
      </c>
      <c r="I170" s="50"/>
      <c r="J17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0" s="60"/>
      <c r="L170" s="60"/>
    </row>
    <row r="171" spans="1:12" ht="165.75" hidden="1" x14ac:dyDescent="0.25">
      <c r="A171" s="7" t="str">
        <f>IF(LEN(Tabel1[[#This Row],[nummer_tmp]])=1,CONCATENATE("ICT00",Tabel1[[#This Row],[nummer_tmp]]),IF(LEN(Tabel1[[#This Row],[nummer_tmp]])=2,CONCATENATE("ICT0",Tabel1[[#This Row],[nummer_tmp]]),CONCATENATE("ICT",Tabel1[[#This Row],[nummer_tmp]])))</f>
        <v>ICT167</v>
      </c>
      <c r="B171" s="7">
        <f t="shared" si="2"/>
        <v>167</v>
      </c>
      <c r="C171" s="7" t="s">
        <v>21</v>
      </c>
      <c r="D171" s="7" t="s">
        <v>225</v>
      </c>
      <c r="E171" s="7" t="s">
        <v>253</v>
      </c>
      <c r="F171" s="7"/>
      <c r="G171" s="50" t="s">
        <v>47</v>
      </c>
      <c r="H171" s="50" t="s">
        <v>47</v>
      </c>
      <c r="I171" s="50"/>
      <c r="J17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1" s="60"/>
      <c r="L171" s="60"/>
    </row>
    <row r="172" spans="1:12" ht="76.5" hidden="1" x14ac:dyDescent="0.25">
      <c r="A172" s="7" t="str">
        <f>IF(LEN(Tabel1[[#This Row],[nummer_tmp]])=1,CONCATENATE("ICT00",Tabel1[[#This Row],[nummer_tmp]]),IF(LEN(Tabel1[[#This Row],[nummer_tmp]])=2,CONCATENATE("ICT0",Tabel1[[#This Row],[nummer_tmp]]),CONCATENATE("ICT",Tabel1[[#This Row],[nummer_tmp]])))</f>
        <v>ICT168</v>
      </c>
      <c r="B172" s="7">
        <f t="shared" si="2"/>
        <v>168</v>
      </c>
      <c r="C172" s="7" t="s">
        <v>21</v>
      </c>
      <c r="D172" s="7" t="s">
        <v>225</v>
      </c>
      <c r="E172" s="7" t="s">
        <v>254</v>
      </c>
      <c r="F172" s="7"/>
      <c r="G172" s="50" t="s">
        <v>47</v>
      </c>
      <c r="H172" s="50" t="s">
        <v>47</v>
      </c>
      <c r="I172" s="50"/>
      <c r="J17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2" s="60"/>
      <c r="L172" s="60"/>
    </row>
    <row r="173" spans="1:12" ht="63.75" hidden="1" x14ac:dyDescent="0.25">
      <c r="A173" s="7" t="str">
        <f>IF(LEN(Tabel1[[#This Row],[nummer_tmp]])=1,CONCATENATE("ICT00",Tabel1[[#This Row],[nummer_tmp]]),IF(LEN(Tabel1[[#This Row],[nummer_tmp]])=2,CONCATENATE("ICT0",Tabel1[[#This Row],[nummer_tmp]]),CONCATENATE("ICT",Tabel1[[#This Row],[nummer_tmp]])))</f>
        <v>ICT169</v>
      </c>
      <c r="B173" s="7">
        <f t="shared" si="2"/>
        <v>169</v>
      </c>
      <c r="C173" s="7" t="s">
        <v>21</v>
      </c>
      <c r="D173" s="7" t="s">
        <v>225</v>
      </c>
      <c r="E173" s="7" t="s">
        <v>255</v>
      </c>
      <c r="F173" s="7"/>
      <c r="G173" s="50" t="s">
        <v>47</v>
      </c>
      <c r="H173" s="50" t="s">
        <v>47</v>
      </c>
      <c r="I173" s="50"/>
      <c r="J17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3" s="60"/>
      <c r="L173" s="60"/>
    </row>
    <row r="174" spans="1:12" ht="76.5" hidden="1" x14ac:dyDescent="0.25">
      <c r="A174" s="7" t="str">
        <f>IF(LEN(Tabel1[[#This Row],[nummer_tmp]])=1,CONCATENATE("ICT00",Tabel1[[#This Row],[nummer_tmp]]),IF(LEN(Tabel1[[#This Row],[nummer_tmp]])=2,CONCATENATE("ICT0",Tabel1[[#This Row],[nummer_tmp]]),CONCATENATE("ICT",Tabel1[[#This Row],[nummer_tmp]])))</f>
        <v>ICT170</v>
      </c>
      <c r="B174" s="7">
        <f t="shared" si="2"/>
        <v>170</v>
      </c>
      <c r="C174" s="7" t="s">
        <v>21</v>
      </c>
      <c r="D174" s="7" t="s">
        <v>225</v>
      </c>
      <c r="E174" s="7" t="s">
        <v>256</v>
      </c>
      <c r="F174" s="7"/>
      <c r="G174" s="50" t="s">
        <v>47</v>
      </c>
      <c r="H174" s="50" t="s">
        <v>47</v>
      </c>
      <c r="I174" s="50"/>
      <c r="J17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4" s="60"/>
      <c r="L174" s="60"/>
    </row>
    <row r="175" spans="1:12" ht="38.25" hidden="1" x14ac:dyDescent="0.25">
      <c r="A175" s="7" t="str">
        <f>IF(LEN(Tabel1[[#This Row],[nummer_tmp]])=1,CONCATENATE("ICT00",Tabel1[[#This Row],[nummer_tmp]]),IF(LEN(Tabel1[[#This Row],[nummer_tmp]])=2,CONCATENATE("ICT0",Tabel1[[#This Row],[nummer_tmp]]),CONCATENATE("ICT",Tabel1[[#This Row],[nummer_tmp]])))</f>
        <v>ICT171</v>
      </c>
      <c r="B175" s="7">
        <f t="shared" si="2"/>
        <v>171</v>
      </c>
      <c r="C175" s="7" t="s">
        <v>21</v>
      </c>
      <c r="D175" s="7" t="s">
        <v>225</v>
      </c>
      <c r="E175" s="7" t="s">
        <v>257</v>
      </c>
      <c r="F175" s="7"/>
      <c r="G175" s="50" t="s">
        <v>47</v>
      </c>
      <c r="H175" s="50" t="s">
        <v>47</v>
      </c>
      <c r="I175" s="50"/>
      <c r="J17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5" s="60"/>
      <c r="L175" s="60"/>
    </row>
    <row r="176" spans="1:12" ht="51" hidden="1" x14ac:dyDescent="0.25">
      <c r="A176" s="7" t="str">
        <f>IF(LEN(Tabel1[[#This Row],[nummer_tmp]])=1,CONCATENATE("ICT00",Tabel1[[#This Row],[nummer_tmp]]),IF(LEN(Tabel1[[#This Row],[nummer_tmp]])=2,CONCATENATE("ICT0",Tabel1[[#This Row],[nummer_tmp]]),CONCATENATE("ICT",Tabel1[[#This Row],[nummer_tmp]])))</f>
        <v>ICT172</v>
      </c>
      <c r="B176" s="7">
        <f t="shared" si="2"/>
        <v>172</v>
      </c>
      <c r="C176" s="7" t="s">
        <v>21</v>
      </c>
      <c r="D176" s="7" t="s">
        <v>225</v>
      </c>
      <c r="E176" s="7" t="s">
        <v>258</v>
      </c>
      <c r="F176" s="7"/>
      <c r="G176" s="50" t="s">
        <v>47</v>
      </c>
      <c r="H176" s="50" t="s">
        <v>47</v>
      </c>
      <c r="I176" s="50"/>
      <c r="J17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6" s="60"/>
      <c r="L176" s="60"/>
    </row>
    <row r="177" spans="1:12" ht="191.25" hidden="1" x14ac:dyDescent="0.25">
      <c r="A177" s="7" t="str">
        <f>IF(LEN(Tabel1[[#This Row],[nummer_tmp]])=1,CONCATENATE("ICT00",Tabel1[[#This Row],[nummer_tmp]]),IF(LEN(Tabel1[[#This Row],[nummer_tmp]])=2,CONCATENATE("ICT0",Tabel1[[#This Row],[nummer_tmp]]),CONCATENATE("ICT",Tabel1[[#This Row],[nummer_tmp]])))</f>
        <v>ICT173</v>
      </c>
      <c r="B177" s="7">
        <f t="shared" si="2"/>
        <v>173</v>
      </c>
      <c r="C177" s="7" t="s">
        <v>21</v>
      </c>
      <c r="D177" s="7" t="s">
        <v>225</v>
      </c>
      <c r="E177" s="7" t="s">
        <v>259</v>
      </c>
      <c r="F177" s="7"/>
      <c r="G177" s="50" t="s">
        <v>47</v>
      </c>
      <c r="H177" s="50" t="s">
        <v>47</v>
      </c>
      <c r="I177" s="50"/>
      <c r="J17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7" s="60"/>
      <c r="L177" s="60"/>
    </row>
    <row r="178" spans="1:12" ht="76.5" hidden="1" x14ac:dyDescent="0.25">
      <c r="A178" s="7" t="str">
        <f>IF(LEN(Tabel1[[#This Row],[nummer_tmp]])=1,CONCATENATE("ICT00",Tabel1[[#This Row],[nummer_tmp]]),IF(LEN(Tabel1[[#This Row],[nummer_tmp]])=2,CONCATENATE("ICT0",Tabel1[[#This Row],[nummer_tmp]]),CONCATENATE("ICT",Tabel1[[#This Row],[nummer_tmp]])))</f>
        <v>ICT174</v>
      </c>
      <c r="B178" s="7">
        <f t="shared" si="2"/>
        <v>174</v>
      </c>
      <c r="C178" s="7" t="s">
        <v>21</v>
      </c>
      <c r="D178" s="7" t="s">
        <v>225</v>
      </c>
      <c r="E178" s="7" t="s">
        <v>260</v>
      </c>
      <c r="F178" s="7"/>
      <c r="G178" s="50" t="s">
        <v>47</v>
      </c>
      <c r="H178" s="50" t="s">
        <v>47</v>
      </c>
      <c r="I178" s="50"/>
      <c r="J17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8" s="60"/>
      <c r="L178" s="60"/>
    </row>
    <row r="179" spans="1:12" ht="38.25" hidden="1" x14ac:dyDescent="0.25">
      <c r="A179" s="7" t="str">
        <f>IF(LEN(Tabel1[[#This Row],[nummer_tmp]])=1,CONCATENATE("ICT00",Tabel1[[#This Row],[nummer_tmp]]),IF(LEN(Tabel1[[#This Row],[nummer_tmp]])=2,CONCATENATE("ICT0",Tabel1[[#This Row],[nummer_tmp]]),CONCATENATE("ICT",Tabel1[[#This Row],[nummer_tmp]])))</f>
        <v>ICT175</v>
      </c>
      <c r="B179" s="7">
        <f t="shared" si="2"/>
        <v>175</v>
      </c>
      <c r="C179" s="7" t="s">
        <v>21</v>
      </c>
      <c r="D179" s="7" t="s">
        <v>225</v>
      </c>
      <c r="E179" s="7" t="s">
        <v>261</v>
      </c>
      <c r="F179" s="7"/>
      <c r="G179" s="50" t="s">
        <v>47</v>
      </c>
      <c r="H179" s="50" t="s">
        <v>47</v>
      </c>
      <c r="I179" s="50"/>
      <c r="J17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79" s="60"/>
      <c r="L179" s="60"/>
    </row>
    <row r="180" spans="1:12" ht="51" hidden="1" x14ac:dyDescent="0.25">
      <c r="A180" s="7" t="str">
        <f>IF(LEN(Tabel1[[#This Row],[nummer_tmp]])=1,CONCATENATE("ICT00",Tabel1[[#This Row],[nummer_tmp]]),IF(LEN(Tabel1[[#This Row],[nummer_tmp]])=2,CONCATENATE("ICT0",Tabel1[[#This Row],[nummer_tmp]]),CONCATENATE("ICT",Tabel1[[#This Row],[nummer_tmp]])))</f>
        <v>ICT176</v>
      </c>
      <c r="B180" s="7">
        <f t="shared" si="2"/>
        <v>176</v>
      </c>
      <c r="C180" s="7" t="s">
        <v>21</v>
      </c>
      <c r="D180" s="7" t="s">
        <v>225</v>
      </c>
      <c r="E180" s="7" t="s">
        <v>262</v>
      </c>
      <c r="F180" s="7"/>
      <c r="G180" s="50" t="s">
        <v>47</v>
      </c>
      <c r="H180" s="50"/>
      <c r="I180" s="50"/>
      <c r="J18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80" s="60"/>
      <c r="L180" s="60"/>
    </row>
    <row r="181" spans="1:12" ht="51" hidden="1" x14ac:dyDescent="0.25">
      <c r="A181" s="7" t="str">
        <f>IF(LEN(Tabel1[[#This Row],[nummer_tmp]])=1,CONCATENATE("ICT00",Tabel1[[#This Row],[nummer_tmp]]),IF(LEN(Tabel1[[#This Row],[nummer_tmp]])=2,CONCATENATE("ICT0",Tabel1[[#This Row],[nummer_tmp]]),CONCATENATE("ICT",Tabel1[[#This Row],[nummer_tmp]])))</f>
        <v>ICT177</v>
      </c>
      <c r="B181" s="7">
        <f t="shared" si="2"/>
        <v>177</v>
      </c>
      <c r="C181" s="7" t="s">
        <v>21</v>
      </c>
      <c r="D181" s="7" t="s">
        <v>225</v>
      </c>
      <c r="E181" s="46" t="s">
        <v>263</v>
      </c>
      <c r="F181" s="7" t="s">
        <v>264</v>
      </c>
      <c r="G181" s="50" t="s">
        <v>47</v>
      </c>
      <c r="H181" s="50" t="s">
        <v>47</v>
      </c>
      <c r="I181" s="50"/>
      <c r="J18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81" s="60"/>
      <c r="L181" s="60"/>
    </row>
    <row r="182" spans="1:12" ht="63.75" hidden="1" x14ac:dyDescent="0.25">
      <c r="A182" s="7" t="str">
        <f>IF(LEN(Tabel1[[#This Row],[nummer_tmp]])=1,CONCATENATE("ICT00",Tabel1[[#This Row],[nummer_tmp]]),IF(LEN(Tabel1[[#This Row],[nummer_tmp]])=2,CONCATENATE("ICT0",Tabel1[[#This Row],[nummer_tmp]]),CONCATENATE("ICT",Tabel1[[#This Row],[nummer_tmp]])))</f>
        <v>ICT178</v>
      </c>
      <c r="B182" s="7">
        <f t="shared" si="2"/>
        <v>178</v>
      </c>
      <c r="C182" s="7" t="s">
        <v>21</v>
      </c>
      <c r="D182" s="7" t="s">
        <v>225</v>
      </c>
      <c r="E182" s="7" t="s">
        <v>265</v>
      </c>
      <c r="F182" s="7" t="s">
        <v>264</v>
      </c>
      <c r="G182" s="50" t="s">
        <v>47</v>
      </c>
      <c r="H182" s="50" t="s">
        <v>47</v>
      </c>
      <c r="I182" s="50"/>
      <c r="J18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82" s="60"/>
      <c r="L182" s="60"/>
    </row>
    <row r="183" spans="1:12" ht="51" hidden="1" x14ac:dyDescent="0.25">
      <c r="A183" s="7" t="str">
        <f>IF(LEN(Tabel1[[#This Row],[nummer_tmp]])=1,CONCATENATE("ICT00",Tabel1[[#This Row],[nummer_tmp]]),IF(LEN(Tabel1[[#This Row],[nummer_tmp]])=2,CONCATENATE("ICT0",Tabel1[[#This Row],[nummer_tmp]]),CONCATENATE("ICT",Tabel1[[#This Row],[nummer_tmp]])))</f>
        <v>ICT179</v>
      </c>
      <c r="B183" s="7">
        <f t="shared" si="2"/>
        <v>179</v>
      </c>
      <c r="C183" s="7" t="s">
        <v>21</v>
      </c>
      <c r="D183" s="7" t="s">
        <v>225</v>
      </c>
      <c r="E183" s="7" t="s">
        <v>266</v>
      </c>
      <c r="F183" s="7"/>
      <c r="G183" s="50" t="s">
        <v>47</v>
      </c>
      <c r="H183" s="50"/>
      <c r="I183" s="50"/>
      <c r="J18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83" s="60"/>
      <c r="L183" s="60"/>
    </row>
    <row r="184" spans="1:12" ht="38.25" hidden="1" x14ac:dyDescent="0.25">
      <c r="A184" s="7" t="str">
        <f>IF(LEN(Tabel1[[#This Row],[nummer_tmp]])=1,CONCATENATE("ICT00",Tabel1[[#This Row],[nummer_tmp]]),IF(LEN(Tabel1[[#This Row],[nummer_tmp]])=2,CONCATENATE("ICT0",Tabel1[[#This Row],[nummer_tmp]]),CONCATENATE("ICT",Tabel1[[#This Row],[nummer_tmp]])))</f>
        <v>ICT180</v>
      </c>
      <c r="B184" s="7">
        <f t="shared" si="2"/>
        <v>180</v>
      </c>
      <c r="C184" s="7" t="s">
        <v>21</v>
      </c>
      <c r="D184" s="7" t="s">
        <v>225</v>
      </c>
      <c r="E184" s="7" t="s">
        <v>267</v>
      </c>
      <c r="F184" s="7"/>
      <c r="G184" s="50" t="s">
        <v>47</v>
      </c>
      <c r="H184" s="50"/>
      <c r="I184" s="50"/>
      <c r="J18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84" s="60"/>
      <c r="L184" s="60"/>
    </row>
    <row r="185" spans="1:12" ht="63.75" hidden="1" x14ac:dyDescent="0.25">
      <c r="A185" s="7" t="str">
        <f>IF(LEN(Tabel1[[#This Row],[nummer_tmp]])=1,CONCATENATE("ICT00",Tabel1[[#This Row],[nummer_tmp]]),IF(LEN(Tabel1[[#This Row],[nummer_tmp]])=2,CONCATENATE("ICT0",Tabel1[[#This Row],[nummer_tmp]]),CONCATENATE("ICT",Tabel1[[#This Row],[nummer_tmp]])))</f>
        <v>ICT181</v>
      </c>
      <c r="B185" s="7">
        <f t="shared" si="2"/>
        <v>181</v>
      </c>
      <c r="C185" s="7" t="s">
        <v>21</v>
      </c>
      <c r="D185" s="7" t="s">
        <v>225</v>
      </c>
      <c r="E185" s="7" t="s">
        <v>268</v>
      </c>
      <c r="F185" s="7"/>
      <c r="G185" s="50" t="s">
        <v>47</v>
      </c>
      <c r="H185" s="50"/>
      <c r="I185" s="50"/>
      <c r="J18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85" s="60"/>
      <c r="L185" s="60"/>
    </row>
    <row r="186" spans="1:12" ht="76.5" hidden="1" x14ac:dyDescent="0.25">
      <c r="A186" s="7" t="str">
        <f>IF(LEN(Tabel1[[#This Row],[nummer_tmp]])=1,CONCATENATE("ICT00",Tabel1[[#This Row],[nummer_tmp]]),IF(LEN(Tabel1[[#This Row],[nummer_tmp]])=2,CONCATENATE("ICT0",Tabel1[[#This Row],[nummer_tmp]]),CONCATENATE("ICT",Tabel1[[#This Row],[nummer_tmp]])))</f>
        <v>ICT182</v>
      </c>
      <c r="B186" s="7">
        <f t="shared" si="2"/>
        <v>182</v>
      </c>
      <c r="C186" s="7" t="s">
        <v>21</v>
      </c>
      <c r="D186" s="7" t="s">
        <v>225</v>
      </c>
      <c r="E186" s="7" t="s">
        <v>269</v>
      </c>
      <c r="F186" s="7" t="s">
        <v>270</v>
      </c>
      <c r="G186" s="50" t="s">
        <v>47</v>
      </c>
      <c r="H186" s="50" t="s">
        <v>47</v>
      </c>
      <c r="I186" s="50"/>
      <c r="J18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86" s="60"/>
      <c r="L186" s="60"/>
    </row>
    <row r="187" spans="1:12" ht="51" hidden="1" x14ac:dyDescent="0.25">
      <c r="A187" s="7" t="str">
        <f>IF(LEN(Tabel1[[#This Row],[nummer_tmp]])=1,CONCATENATE("ICT00",Tabel1[[#This Row],[nummer_tmp]]),IF(LEN(Tabel1[[#This Row],[nummer_tmp]])=2,CONCATENATE("ICT0",Tabel1[[#This Row],[nummer_tmp]]),CONCATENATE("ICT",Tabel1[[#This Row],[nummer_tmp]])))</f>
        <v>ICT183</v>
      </c>
      <c r="B187" s="7">
        <f t="shared" si="2"/>
        <v>183</v>
      </c>
      <c r="C187" s="7" t="s">
        <v>21</v>
      </c>
      <c r="D187" s="7" t="s">
        <v>225</v>
      </c>
      <c r="E187" s="46" t="s">
        <v>271</v>
      </c>
      <c r="F187" s="7"/>
      <c r="G187" s="50" t="s">
        <v>47</v>
      </c>
      <c r="H187" s="50" t="s">
        <v>47</v>
      </c>
      <c r="I187" s="50"/>
      <c r="J18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87" s="60"/>
      <c r="L187" s="60"/>
    </row>
    <row r="188" spans="1:12" ht="114.75" hidden="1" x14ac:dyDescent="0.25">
      <c r="A188" s="7" t="str">
        <f>IF(LEN(Tabel1[[#This Row],[nummer_tmp]])=1,CONCATENATE("ICT00",Tabel1[[#This Row],[nummer_tmp]]),IF(LEN(Tabel1[[#This Row],[nummer_tmp]])=2,CONCATENATE("ICT0",Tabel1[[#This Row],[nummer_tmp]]),CONCATENATE("ICT",Tabel1[[#This Row],[nummer_tmp]])))</f>
        <v>ICT184</v>
      </c>
      <c r="B188" s="7">
        <f t="shared" si="2"/>
        <v>184</v>
      </c>
      <c r="C188" s="7" t="s">
        <v>21</v>
      </c>
      <c r="D188" s="7" t="s">
        <v>225</v>
      </c>
      <c r="E188" s="7" t="s">
        <v>272</v>
      </c>
      <c r="F188" s="7"/>
      <c r="G188" s="50" t="s">
        <v>47</v>
      </c>
      <c r="H188" s="50" t="s">
        <v>47</v>
      </c>
      <c r="I188" s="50"/>
      <c r="J18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88" s="60"/>
      <c r="L188" s="60"/>
    </row>
    <row r="189" spans="1:12" ht="63.75" hidden="1" x14ac:dyDescent="0.25">
      <c r="A189" s="7" t="str">
        <f>IF(LEN(Tabel1[[#This Row],[nummer_tmp]])=1,CONCATENATE("ICT00",Tabel1[[#This Row],[nummer_tmp]]),IF(LEN(Tabel1[[#This Row],[nummer_tmp]])=2,CONCATENATE("ICT0",Tabel1[[#This Row],[nummer_tmp]]),CONCATENATE("ICT",Tabel1[[#This Row],[nummer_tmp]])))</f>
        <v>ICT185</v>
      </c>
      <c r="B189" s="7">
        <f t="shared" si="2"/>
        <v>185</v>
      </c>
      <c r="C189" s="7" t="s">
        <v>21</v>
      </c>
      <c r="D189" s="7" t="s">
        <v>225</v>
      </c>
      <c r="E189" s="46" t="s">
        <v>273</v>
      </c>
      <c r="F189" s="7"/>
      <c r="G189" s="50" t="s">
        <v>47</v>
      </c>
      <c r="H189" s="50" t="s">
        <v>47</v>
      </c>
      <c r="I189" s="50"/>
      <c r="J18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89" s="60"/>
      <c r="L189" s="60"/>
    </row>
    <row r="190" spans="1:12" ht="51" hidden="1" x14ac:dyDescent="0.25">
      <c r="A190" s="7" t="str">
        <f>IF(LEN(Tabel1[[#This Row],[nummer_tmp]])=1,CONCATENATE("ICT00",Tabel1[[#This Row],[nummer_tmp]]),IF(LEN(Tabel1[[#This Row],[nummer_tmp]])=2,CONCATENATE("ICT0",Tabel1[[#This Row],[nummer_tmp]]),CONCATENATE("ICT",Tabel1[[#This Row],[nummer_tmp]])))</f>
        <v>ICT186</v>
      </c>
      <c r="B190" s="7">
        <f t="shared" si="2"/>
        <v>186</v>
      </c>
      <c r="C190" s="7" t="s">
        <v>21</v>
      </c>
      <c r="D190" s="7" t="s">
        <v>225</v>
      </c>
      <c r="E190" s="7" t="s">
        <v>274</v>
      </c>
      <c r="F190" s="7"/>
      <c r="G190" s="50" t="s">
        <v>47</v>
      </c>
      <c r="H190" s="50" t="s">
        <v>47</v>
      </c>
      <c r="I190" s="50"/>
      <c r="J19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90" s="60"/>
      <c r="L190" s="60"/>
    </row>
    <row r="191" spans="1:12" ht="51" hidden="1" x14ac:dyDescent="0.25">
      <c r="A191" s="7" t="str">
        <f>IF(LEN(Tabel1[[#This Row],[nummer_tmp]])=1,CONCATENATE("ICT00",Tabel1[[#This Row],[nummer_tmp]]),IF(LEN(Tabel1[[#This Row],[nummer_tmp]])=2,CONCATENATE("ICT0",Tabel1[[#This Row],[nummer_tmp]]),CONCATENATE("ICT",Tabel1[[#This Row],[nummer_tmp]])))</f>
        <v>ICT187</v>
      </c>
      <c r="B191" s="7">
        <f t="shared" si="2"/>
        <v>187</v>
      </c>
      <c r="C191" s="7" t="s">
        <v>21</v>
      </c>
      <c r="D191" s="7" t="s">
        <v>225</v>
      </c>
      <c r="E191" s="7" t="s">
        <v>275</v>
      </c>
      <c r="F191" s="7"/>
      <c r="G191" s="50" t="s">
        <v>47</v>
      </c>
      <c r="H191" s="50" t="s">
        <v>47</v>
      </c>
      <c r="I191" s="50"/>
      <c r="J19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91" s="60"/>
      <c r="L191" s="60"/>
    </row>
    <row r="192" spans="1:12" ht="38.25" hidden="1" x14ac:dyDescent="0.25">
      <c r="A192" s="7" t="str">
        <f>IF(LEN(Tabel1[[#This Row],[nummer_tmp]])=1,CONCATENATE("ICT00",Tabel1[[#This Row],[nummer_tmp]]),IF(LEN(Tabel1[[#This Row],[nummer_tmp]])=2,CONCATENATE("ICT0",Tabel1[[#This Row],[nummer_tmp]]),CONCATENATE("ICT",Tabel1[[#This Row],[nummer_tmp]])))</f>
        <v>ICT188</v>
      </c>
      <c r="B192" s="7">
        <f t="shared" si="2"/>
        <v>188</v>
      </c>
      <c r="C192" s="7" t="s">
        <v>21</v>
      </c>
      <c r="D192" s="7" t="s">
        <v>225</v>
      </c>
      <c r="E192" s="7" t="s">
        <v>276</v>
      </c>
      <c r="F192" s="7"/>
      <c r="G192" s="50" t="s">
        <v>47</v>
      </c>
      <c r="H192" s="50" t="s">
        <v>47</v>
      </c>
      <c r="I192" s="50"/>
      <c r="J19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92" s="60"/>
      <c r="L192" s="60"/>
    </row>
    <row r="193" spans="1:12" ht="38.25" hidden="1" x14ac:dyDescent="0.25">
      <c r="A193" s="7" t="str">
        <f>IF(LEN(Tabel1[[#This Row],[nummer_tmp]])=1,CONCATENATE("ICT00",Tabel1[[#This Row],[nummer_tmp]]),IF(LEN(Tabel1[[#This Row],[nummer_tmp]])=2,CONCATENATE("ICT0",Tabel1[[#This Row],[nummer_tmp]]),CONCATENATE("ICT",Tabel1[[#This Row],[nummer_tmp]])))</f>
        <v>ICT189</v>
      </c>
      <c r="B193" s="7">
        <f t="shared" si="2"/>
        <v>189</v>
      </c>
      <c r="C193" s="7" t="s">
        <v>21</v>
      </c>
      <c r="D193" s="7" t="s">
        <v>225</v>
      </c>
      <c r="E193" s="7" t="s">
        <v>277</v>
      </c>
      <c r="F193" s="7" t="s">
        <v>278</v>
      </c>
      <c r="G193" s="50" t="s">
        <v>47</v>
      </c>
      <c r="H193" s="50" t="s">
        <v>47</v>
      </c>
      <c r="I193" s="50"/>
      <c r="J19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93" s="60"/>
      <c r="L193" s="60"/>
    </row>
    <row r="194" spans="1:12" ht="114.75" hidden="1" x14ac:dyDescent="0.25">
      <c r="A194" s="7" t="str">
        <f>IF(LEN(Tabel1[[#This Row],[nummer_tmp]])=1,CONCATENATE("ICT00",Tabel1[[#This Row],[nummer_tmp]]),IF(LEN(Tabel1[[#This Row],[nummer_tmp]])=2,CONCATENATE("ICT0",Tabel1[[#This Row],[nummer_tmp]]),CONCATENATE("ICT",Tabel1[[#This Row],[nummer_tmp]])))</f>
        <v>ICT190</v>
      </c>
      <c r="B194" s="7">
        <f t="shared" si="2"/>
        <v>190</v>
      </c>
      <c r="C194" s="7" t="s">
        <v>21</v>
      </c>
      <c r="D194" s="7" t="s">
        <v>225</v>
      </c>
      <c r="E194" s="7" t="s">
        <v>279</v>
      </c>
      <c r="F194" s="7"/>
      <c r="G194" s="50" t="s">
        <v>47</v>
      </c>
      <c r="H194" s="50" t="s">
        <v>47</v>
      </c>
      <c r="I194" s="50"/>
      <c r="J19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94" s="60"/>
      <c r="L194" s="60"/>
    </row>
    <row r="195" spans="1:12" ht="140.25" hidden="1" x14ac:dyDescent="0.25">
      <c r="A195" s="7" t="str">
        <f>IF(LEN(Tabel1[[#This Row],[nummer_tmp]])=1,CONCATENATE("ICT00",Tabel1[[#This Row],[nummer_tmp]]),IF(LEN(Tabel1[[#This Row],[nummer_tmp]])=2,CONCATENATE("ICT0",Tabel1[[#This Row],[nummer_tmp]]),CONCATENATE("ICT",Tabel1[[#This Row],[nummer_tmp]])))</f>
        <v>ICT191</v>
      </c>
      <c r="B195" s="7">
        <f t="shared" si="2"/>
        <v>191</v>
      </c>
      <c r="C195" s="7" t="s">
        <v>21</v>
      </c>
      <c r="D195" s="7" t="s">
        <v>225</v>
      </c>
      <c r="E195" s="7" t="s">
        <v>280</v>
      </c>
      <c r="F195" s="7" t="s">
        <v>270</v>
      </c>
      <c r="G195" s="50" t="s">
        <v>47</v>
      </c>
      <c r="H195" s="50" t="s">
        <v>47</v>
      </c>
      <c r="I195" s="50"/>
      <c r="J19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95" s="60"/>
      <c r="L195" s="60"/>
    </row>
    <row r="196" spans="1:12" ht="51" hidden="1" x14ac:dyDescent="0.25">
      <c r="A196" s="7" t="str">
        <f>IF(LEN(Tabel1[[#This Row],[nummer_tmp]])=1,CONCATENATE("ICT00",Tabel1[[#This Row],[nummer_tmp]]),IF(LEN(Tabel1[[#This Row],[nummer_tmp]])=2,CONCATENATE("ICT0",Tabel1[[#This Row],[nummer_tmp]]),CONCATENATE("ICT",Tabel1[[#This Row],[nummer_tmp]])))</f>
        <v>ICT192</v>
      </c>
      <c r="B196" s="7">
        <f t="shared" si="2"/>
        <v>192</v>
      </c>
      <c r="C196" s="7" t="s">
        <v>21</v>
      </c>
      <c r="D196" s="7" t="s">
        <v>225</v>
      </c>
      <c r="E196" s="7" t="s">
        <v>281</v>
      </c>
      <c r="F196" s="7" t="s">
        <v>282</v>
      </c>
      <c r="G196" s="50" t="s">
        <v>47</v>
      </c>
      <c r="H196" s="50"/>
      <c r="I196" s="50" t="s">
        <v>47</v>
      </c>
      <c r="J19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196" s="60"/>
      <c r="L196" s="60"/>
    </row>
    <row r="197" spans="1:12" ht="76.5" hidden="1" x14ac:dyDescent="0.25">
      <c r="A197" s="7" t="str">
        <f>IF(LEN(Tabel1[[#This Row],[nummer_tmp]])=1,CONCATENATE("ICT00",Tabel1[[#This Row],[nummer_tmp]]),IF(LEN(Tabel1[[#This Row],[nummer_tmp]])=2,CONCATENATE("ICT0",Tabel1[[#This Row],[nummer_tmp]]),CONCATENATE("ICT",Tabel1[[#This Row],[nummer_tmp]])))</f>
        <v>ICT193</v>
      </c>
      <c r="B197" s="7">
        <f t="shared" ref="B197:B217" si="3">IF(B196="nummer_tmp",1,B196+1)</f>
        <v>193</v>
      </c>
      <c r="C197" s="7" t="s">
        <v>21</v>
      </c>
      <c r="D197" s="7" t="s">
        <v>225</v>
      </c>
      <c r="E197" s="7" t="s">
        <v>283</v>
      </c>
      <c r="F197" s="7" t="s">
        <v>270</v>
      </c>
      <c r="G197" s="50" t="s">
        <v>47</v>
      </c>
      <c r="H197" s="50" t="s">
        <v>47</v>
      </c>
      <c r="I197" s="50"/>
      <c r="J19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97" s="60"/>
      <c r="L197" s="60"/>
    </row>
    <row r="198" spans="1:12" ht="216.75" hidden="1" x14ac:dyDescent="0.25">
      <c r="A198" s="7" t="str">
        <f>IF(LEN(Tabel1[[#This Row],[nummer_tmp]])=1,CONCATENATE("ICT00",Tabel1[[#This Row],[nummer_tmp]]),IF(LEN(Tabel1[[#This Row],[nummer_tmp]])=2,CONCATENATE("ICT0",Tabel1[[#This Row],[nummer_tmp]]),CONCATENATE("ICT",Tabel1[[#This Row],[nummer_tmp]])))</f>
        <v>ICT194</v>
      </c>
      <c r="B198" s="7">
        <f t="shared" si="3"/>
        <v>194</v>
      </c>
      <c r="C198" s="7" t="s">
        <v>21</v>
      </c>
      <c r="D198" s="7" t="s">
        <v>225</v>
      </c>
      <c r="E198" s="7" t="s">
        <v>284</v>
      </c>
      <c r="F198" s="7" t="s">
        <v>285</v>
      </c>
      <c r="G198" s="50" t="s">
        <v>47</v>
      </c>
      <c r="H198" s="50" t="s">
        <v>47</v>
      </c>
      <c r="I198" s="50"/>
      <c r="J19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98" s="60"/>
      <c r="L198" s="60"/>
    </row>
    <row r="199" spans="1:12" ht="114.75" hidden="1" x14ac:dyDescent="0.25">
      <c r="A199" s="7" t="str">
        <f>IF(LEN(Tabel1[[#This Row],[nummer_tmp]])=1,CONCATENATE("ICT00",Tabel1[[#This Row],[nummer_tmp]]),IF(LEN(Tabel1[[#This Row],[nummer_tmp]])=2,CONCATENATE("ICT0",Tabel1[[#This Row],[nummer_tmp]]),CONCATENATE("ICT",Tabel1[[#This Row],[nummer_tmp]])))</f>
        <v>ICT195</v>
      </c>
      <c r="B199" s="7">
        <f t="shared" si="3"/>
        <v>195</v>
      </c>
      <c r="C199" s="7" t="s">
        <v>21</v>
      </c>
      <c r="D199" s="7" t="s">
        <v>225</v>
      </c>
      <c r="E199" s="7" t="s">
        <v>286</v>
      </c>
      <c r="F199" s="7"/>
      <c r="G199" s="50" t="s">
        <v>47</v>
      </c>
      <c r="H199" s="50" t="s">
        <v>47</v>
      </c>
      <c r="I199" s="50"/>
      <c r="J19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199" s="60"/>
      <c r="L199" s="60"/>
    </row>
    <row r="200" spans="1:12" ht="178.5" hidden="1" x14ac:dyDescent="0.25">
      <c r="A200" s="7" t="str">
        <f>IF(LEN(Tabel1[[#This Row],[nummer_tmp]])=1,CONCATENATE("ICT00",Tabel1[[#This Row],[nummer_tmp]]),IF(LEN(Tabel1[[#This Row],[nummer_tmp]])=2,CONCATENATE("ICT0",Tabel1[[#This Row],[nummer_tmp]]),CONCATENATE("ICT",Tabel1[[#This Row],[nummer_tmp]])))</f>
        <v>ICT196</v>
      </c>
      <c r="B200" s="7">
        <f t="shared" si="3"/>
        <v>196</v>
      </c>
      <c r="C200" s="7" t="s">
        <v>21</v>
      </c>
      <c r="D200" s="7" t="s">
        <v>225</v>
      </c>
      <c r="E200" s="7" t="s">
        <v>287</v>
      </c>
      <c r="F200" s="7"/>
      <c r="G200" s="50" t="s">
        <v>47</v>
      </c>
      <c r="H200" s="50" t="s">
        <v>47</v>
      </c>
      <c r="I200" s="50"/>
      <c r="J20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0" s="60"/>
      <c r="L200" s="60"/>
    </row>
    <row r="201" spans="1:12" ht="140.25" hidden="1" x14ac:dyDescent="0.25">
      <c r="A201" s="7" t="str">
        <f>IF(LEN(Tabel1[[#This Row],[nummer_tmp]])=1,CONCATENATE("ICT00",Tabel1[[#This Row],[nummer_tmp]]),IF(LEN(Tabel1[[#This Row],[nummer_tmp]])=2,CONCATENATE("ICT0",Tabel1[[#This Row],[nummer_tmp]]),CONCATENATE("ICT",Tabel1[[#This Row],[nummer_tmp]])))</f>
        <v>ICT197</v>
      </c>
      <c r="B201" s="7">
        <f t="shared" si="3"/>
        <v>197</v>
      </c>
      <c r="C201" s="7" t="s">
        <v>21</v>
      </c>
      <c r="D201" s="7" t="s">
        <v>225</v>
      </c>
      <c r="E201" s="46" t="s">
        <v>288</v>
      </c>
      <c r="F201" s="7"/>
      <c r="G201" s="50" t="s">
        <v>47</v>
      </c>
      <c r="H201" s="50" t="s">
        <v>47</v>
      </c>
      <c r="I201" s="50"/>
      <c r="J20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1" s="60"/>
      <c r="L201" s="60"/>
    </row>
    <row r="202" spans="1:12" ht="165.75" hidden="1" x14ac:dyDescent="0.25">
      <c r="A202" s="7" t="str">
        <f>IF(LEN(Tabel1[[#This Row],[nummer_tmp]])=1,CONCATENATE("ICT00",Tabel1[[#This Row],[nummer_tmp]]),IF(LEN(Tabel1[[#This Row],[nummer_tmp]])=2,CONCATENATE("ICT0",Tabel1[[#This Row],[nummer_tmp]]),CONCATENATE("ICT",Tabel1[[#This Row],[nummer_tmp]])))</f>
        <v>ICT198</v>
      </c>
      <c r="B202" s="7">
        <f t="shared" si="3"/>
        <v>198</v>
      </c>
      <c r="C202" s="7" t="s">
        <v>21</v>
      </c>
      <c r="D202" s="7" t="s">
        <v>225</v>
      </c>
      <c r="E202" s="46" t="s">
        <v>289</v>
      </c>
      <c r="F202" s="7"/>
      <c r="G202" s="50" t="s">
        <v>47</v>
      </c>
      <c r="H202" s="50" t="s">
        <v>47</v>
      </c>
      <c r="I202" s="50"/>
      <c r="J20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2" s="60"/>
      <c r="L202" s="60"/>
    </row>
    <row r="203" spans="1:12" ht="38.25" hidden="1" x14ac:dyDescent="0.25">
      <c r="A203" s="7" t="str">
        <f>IF(LEN(Tabel1[[#This Row],[nummer_tmp]])=1,CONCATENATE("ICT00",Tabel1[[#This Row],[nummer_tmp]]),IF(LEN(Tabel1[[#This Row],[nummer_tmp]])=2,CONCATENATE("ICT0",Tabel1[[#This Row],[nummer_tmp]]),CONCATENATE("ICT",Tabel1[[#This Row],[nummer_tmp]])))</f>
        <v>ICT199</v>
      </c>
      <c r="B203" s="7">
        <f t="shared" si="3"/>
        <v>199</v>
      </c>
      <c r="C203" s="7" t="s">
        <v>21</v>
      </c>
      <c r="D203" s="7" t="s">
        <v>225</v>
      </c>
      <c r="E203" s="7" t="s">
        <v>290</v>
      </c>
      <c r="F203" s="7"/>
      <c r="G203" s="50" t="s">
        <v>47</v>
      </c>
      <c r="H203" s="50" t="s">
        <v>47</v>
      </c>
      <c r="I203" s="50"/>
      <c r="J20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3" s="60"/>
      <c r="L203" s="60"/>
    </row>
    <row r="204" spans="1:12" ht="102" hidden="1" x14ac:dyDescent="0.25">
      <c r="A204" s="7" t="str">
        <f>IF(LEN(Tabel1[[#This Row],[nummer_tmp]])=1,CONCATENATE("ICT00",Tabel1[[#This Row],[nummer_tmp]]),IF(LEN(Tabel1[[#This Row],[nummer_tmp]])=2,CONCATENATE("ICT0",Tabel1[[#This Row],[nummer_tmp]]),CONCATENATE("ICT",Tabel1[[#This Row],[nummer_tmp]])))</f>
        <v>ICT200</v>
      </c>
      <c r="B204" s="7">
        <f t="shared" si="3"/>
        <v>200</v>
      </c>
      <c r="C204" s="7" t="s">
        <v>21</v>
      </c>
      <c r="D204" s="7" t="s">
        <v>225</v>
      </c>
      <c r="E204" s="7" t="s">
        <v>291</v>
      </c>
      <c r="F204" s="7"/>
      <c r="G204" s="50" t="s">
        <v>47</v>
      </c>
      <c r="H204" s="50" t="s">
        <v>47</v>
      </c>
      <c r="I204" s="50"/>
      <c r="J20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4" s="60"/>
      <c r="L204" s="60"/>
    </row>
    <row r="205" spans="1:12" ht="102" hidden="1" x14ac:dyDescent="0.25">
      <c r="A205" s="7" t="str">
        <f>IF(LEN(Tabel1[[#This Row],[nummer_tmp]])=1,CONCATENATE("ICT00",Tabel1[[#This Row],[nummer_tmp]]),IF(LEN(Tabel1[[#This Row],[nummer_tmp]])=2,CONCATENATE("ICT0",Tabel1[[#This Row],[nummer_tmp]]),CONCATENATE("ICT",Tabel1[[#This Row],[nummer_tmp]])))</f>
        <v>ICT201</v>
      </c>
      <c r="B205" s="7">
        <f t="shared" si="3"/>
        <v>201</v>
      </c>
      <c r="C205" s="7" t="s">
        <v>21</v>
      </c>
      <c r="D205" s="7" t="s">
        <v>225</v>
      </c>
      <c r="E205" s="7" t="s">
        <v>292</v>
      </c>
      <c r="F205" s="7"/>
      <c r="G205" s="50"/>
      <c r="H205" s="50" t="s">
        <v>47</v>
      </c>
      <c r="I205" s="50"/>
      <c r="J20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5" s="60"/>
      <c r="L205" s="60"/>
    </row>
    <row r="206" spans="1:12" ht="51" hidden="1" x14ac:dyDescent="0.25">
      <c r="A206" s="7" t="str">
        <f>IF(LEN(Tabel1[[#This Row],[nummer_tmp]])=1,CONCATENATE("ICT00",Tabel1[[#This Row],[nummer_tmp]]),IF(LEN(Tabel1[[#This Row],[nummer_tmp]])=2,CONCATENATE("ICT0",Tabel1[[#This Row],[nummer_tmp]]),CONCATENATE("ICT",Tabel1[[#This Row],[nummer_tmp]])))</f>
        <v>ICT202</v>
      </c>
      <c r="B206" s="7">
        <f t="shared" si="3"/>
        <v>202</v>
      </c>
      <c r="C206" s="7" t="s">
        <v>21</v>
      </c>
      <c r="D206" s="7" t="s">
        <v>225</v>
      </c>
      <c r="E206" s="46" t="s">
        <v>293</v>
      </c>
      <c r="F206" s="7"/>
      <c r="G206" s="50"/>
      <c r="H206" s="50" t="s">
        <v>47</v>
      </c>
      <c r="I206" s="50"/>
      <c r="J20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6" s="60"/>
      <c r="L206" s="60"/>
    </row>
    <row r="207" spans="1:12" ht="165.75" hidden="1" x14ac:dyDescent="0.25">
      <c r="A207" s="7" t="str">
        <f>IF(LEN(Tabel1[[#This Row],[nummer_tmp]])=1,CONCATENATE("ICT00",Tabel1[[#This Row],[nummer_tmp]]),IF(LEN(Tabel1[[#This Row],[nummer_tmp]])=2,CONCATENATE("ICT0",Tabel1[[#This Row],[nummer_tmp]]),CONCATENATE("ICT",Tabel1[[#This Row],[nummer_tmp]])))</f>
        <v>ICT203</v>
      </c>
      <c r="B207" s="7">
        <f t="shared" si="3"/>
        <v>203</v>
      </c>
      <c r="C207" s="7" t="s">
        <v>21</v>
      </c>
      <c r="D207" s="7" t="s">
        <v>225</v>
      </c>
      <c r="E207" s="7" t="s">
        <v>294</v>
      </c>
      <c r="F207" s="7"/>
      <c r="G207" s="50"/>
      <c r="H207" s="50" t="s">
        <v>47</v>
      </c>
      <c r="I207" s="50"/>
      <c r="J20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7" s="60"/>
      <c r="L207" s="60"/>
    </row>
    <row r="208" spans="1:12" ht="38.25" hidden="1" x14ac:dyDescent="0.25">
      <c r="A208" s="7" t="str">
        <f>IF(LEN(Tabel1[[#This Row],[nummer_tmp]])=1,CONCATENATE("ICT00",Tabel1[[#This Row],[nummer_tmp]]),IF(LEN(Tabel1[[#This Row],[nummer_tmp]])=2,CONCATENATE("ICT0",Tabel1[[#This Row],[nummer_tmp]]),CONCATENATE("ICT",Tabel1[[#This Row],[nummer_tmp]])))</f>
        <v>ICT204</v>
      </c>
      <c r="B208" s="7">
        <f t="shared" si="3"/>
        <v>204</v>
      </c>
      <c r="C208" s="7" t="s">
        <v>21</v>
      </c>
      <c r="D208" s="7" t="s">
        <v>225</v>
      </c>
      <c r="E208" s="7" t="s">
        <v>295</v>
      </c>
      <c r="F208" s="7"/>
      <c r="G208" s="50" t="s">
        <v>47</v>
      </c>
      <c r="H208" s="50"/>
      <c r="I208" s="50"/>
      <c r="J208"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08" s="60"/>
      <c r="L208" s="60"/>
    </row>
    <row r="209" spans="1:12" ht="51" hidden="1" x14ac:dyDescent="0.25">
      <c r="A209" s="7" t="str">
        <f>IF(LEN(Tabel1[[#This Row],[nummer_tmp]])=1,CONCATENATE("ICT00",Tabel1[[#This Row],[nummer_tmp]]),IF(LEN(Tabel1[[#This Row],[nummer_tmp]])=2,CONCATENATE("ICT0",Tabel1[[#This Row],[nummer_tmp]]),CONCATENATE("ICT",Tabel1[[#This Row],[nummer_tmp]])))</f>
        <v>ICT205</v>
      </c>
      <c r="B209" s="7">
        <f t="shared" si="3"/>
        <v>205</v>
      </c>
      <c r="C209" s="7" t="s">
        <v>21</v>
      </c>
      <c r="D209" s="7" t="s">
        <v>225</v>
      </c>
      <c r="E209" s="7" t="s">
        <v>296</v>
      </c>
      <c r="F209" s="7"/>
      <c r="G209" s="50" t="s">
        <v>47</v>
      </c>
      <c r="H209" s="50" t="s">
        <v>47</v>
      </c>
      <c r="I209" s="50"/>
      <c r="J209"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v>
      </c>
      <c r="K209" s="60"/>
      <c r="L209" s="60"/>
    </row>
    <row r="210" spans="1:12" ht="114.75" hidden="1" x14ac:dyDescent="0.25">
      <c r="A210" s="7" t="str">
        <f>IF(LEN(Tabel1[[#This Row],[nummer_tmp]])=1,CONCATENATE("ICT00",Tabel1[[#This Row],[nummer_tmp]]),IF(LEN(Tabel1[[#This Row],[nummer_tmp]])=2,CONCATENATE("ICT0",Tabel1[[#This Row],[nummer_tmp]]),CONCATENATE("ICT",Tabel1[[#This Row],[nummer_tmp]])))</f>
        <v>ICT206</v>
      </c>
      <c r="B210" s="7">
        <f t="shared" si="3"/>
        <v>206</v>
      </c>
      <c r="C210" s="7" t="s">
        <v>376</v>
      </c>
      <c r="D210" s="7" t="s">
        <v>297</v>
      </c>
      <c r="E210" s="7" t="s">
        <v>298</v>
      </c>
      <c r="F210" s="7"/>
      <c r="G210" s="50" t="s">
        <v>47</v>
      </c>
      <c r="H210" s="50" t="s">
        <v>47</v>
      </c>
      <c r="I210" s="50"/>
      <c r="J210"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10" s="60"/>
      <c r="L210" s="60"/>
    </row>
    <row r="211" spans="1:12" ht="127.5" hidden="1" x14ac:dyDescent="0.25">
      <c r="A211" s="7" t="str">
        <f>IF(LEN(Tabel1[[#This Row],[nummer_tmp]])=1,CONCATENATE("ICT00",Tabel1[[#This Row],[nummer_tmp]]),IF(LEN(Tabel1[[#This Row],[nummer_tmp]])=2,CONCATENATE("ICT0",Tabel1[[#This Row],[nummer_tmp]]),CONCATENATE("ICT",Tabel1[[#This Row],[nummer_tmp]])))</f>
        <v>ICT207</v>
      </c>
      <c r="B211" s="7">
        <f t="shared" si="3"/>
        <v>207</v>
      </c>
      <c r="C211" s="7" t="s">
        <v>376</v>
      </c>
      <c r="D211" s="7" t="s">
        <v>297</v>
      </c>
      <c r="E211" s="7" t="s">
        <v>299</v>
      </c>
      <c r="F211" s="7"/>
      <c r="G211" s="50" t="s">
        <v>47</v>
      </c>
      <c r="H211" s="50" t="s">
        <v>47</v>
      </c>
      <c r="I211" s="50"/>
      <c r="J211"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11" s="60"/>
      <c r="L211" s="60"/>
    </row>
    <row r="212" spans="1:12" ht="76.5" hidden="1" x14ac:dyDescent="0.25">
      <c r="A212" s="7" t="str">
        <f>IF(LEN(Tabel1[[#This Row],[nummer_tmp]])=1,CONCATENATE("ICT00",Tabel1[[#This Row],[nummer_tmp]]),IF(LEN(Tabel1[[#This Row],[nummer_tmp]])=2,CONCATENATE("ICT0",Tabel1[[#This Row],[nummer_tmp]]),CONCATENATE("ICT",Tabel1[[#This Row],[nummer_tmp]])))</f>
        <v>ICT208</v>
      </c>
      <c r="B212" s="7">
        <f t="shared" si="3"/>
        <v>208</v>
      </c>
      <c r="C212" s="7" t="s">
        <v>376</v>
      </c>
      <c r="D212" s="7" t="s">
        <v>297</v>
      </c>
      <c r="E212" s="7" t="s">
        <v>300</v>
      </c>
      <c r="F212" s="7"/>
      <c r="G212" s="50" t="s">
        <v>47</v>
      </c>
      <c r="H212" s="50" t="s">
        <v>47</v>
      </c>
      <c r="I212" s="50"/>
      <c r="J212"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12" s="60"/>
      <c r="L212" s="60"/>
    </row>
    <row r="213" spans="1:12" ht="38.25" hidden="1" x14ac:dyDescent="0.25">
      <c r="A213" s="7" t="str">
        <f>IF(LEN(Tabel1[[#This Row],[nummer_tmp]])=1,CONCATENATE("ICT00",Tabel1[[#This Row],[nummer_tmp]]),IF(LEN(Tabel1[[#This Row],[nummer_tmp]])=2,CONCATENATE("ICT0",Tabel1[[#This Row],[nummer_tmp]]),CONCATENATE("ICT",Tabel1[[#This Row],[nummer_tmp]])))</f>
        <v>ICT209</v>
      </c>
      <c r="B213" s="7">
        <f t="shared" si="3"/>
        <v>209</v>
      </c>
      <c r="C213" s="7" t="s">
        <v>376</v>
      </c>
      <c r="D213" s="7" t="s">
        <v>297</v>
      </c>
      <c r="E213" s="7" t="s">
        <v>301</v>
      </c>
      <c r="F213" s="7"/>
      <c r="G213" s="50" t="s">
        <v>47</v>
      </c>
      <c r="H213" s="50" t="s">
        <v>47</v>
      </c>
      <c r="I213" s="50"/>
      <c r="J213"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13" s="60"/>
      <c r="L213" s="60"/>
    </row>
    <row r="214" spans="1:12" ht="51" hidden="1" x14ac:dyDescent="0.25">
      <c r="A214" s="7" t="str">
        <f>IF(LEN(Tabel1[[#This Row],[nummer_tmp]])=1,CONCATENATE("ICT00",Tabel1[[#This Row],[nummer_tmp]]),IF(LEN(Tabel1[[#This Row],[nummer_tmp]])=2,CONCATENATE("ICT0",Tabel1[[#This Row],[nummer_tmp]]),CONCATENATE("ICT",Tabel1[[#This Row],[nummer_tmp]])))</f>
        <v>ICT210</v>
      </c>
      <c r="B214" s="7">
        <f t="shared" si="3"/>
        <v>210</v>
      </c>
      <c r="C214" s="7" t="s">
        <v>376</v>
      </c>
      <c r="D214" s="7" t="s">
        <v>297</v>
      </c>
      <c r="E214" s="7" t="s">
        <v>302</v>
      </c>
      <c r="F214" s="7"/>
      <c r="G214" s="50" t="s">
        <v>47</v>
      </c>
      <c r="H214" s="50" t="s">
        <v>47</v>
      </c>
      <c r="I214" s="50"/>
      <c r="J214"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14" s="60"/>
      <c r="L214" s="60"/>
    </row>
    <row r="215" spans="1:12" ht="76.5" hidden="1" x14ac:dyDescent="0.25">
      <c r="A215" s="7" t="str">
        <f>IF(LEN(Tabel1[[#This Row],[nummer_tmp]])=1,CONCATENATE("ICT00",Tabel1[[#This Row],[nummer_tmp]]),IF(LEN(Tabel1[[#This Row],[nummer_tmp]])=2,CONCATENATE("ICT0",Tabel1[[#This Row],[nummer_tmp]]),CONCATENATE("ICT",Tabel1[[#This Row],[nummer_tmp]])))</f>
        <v>ICT211</v>
      </c>
      <c r="B215" s="7">
        <f t="shared" si="3"/>
        <v>211</v>
      </c>
      <c r="C215" s="7" t="s">
        <v>376</v>
      </c>
      <c r="D215" s="7" t="s">
        <v>297</v>
      </c>
      <c r="E215" s="7" t="s">
        <v>303</v>
      </c>
      <c r="F215" s="7"/>
      <c r="G215" s="50" t="s">
        <v>47</v>
      </c>
      <c r="H215" s="50" t="s">
        <v>47</v>
      </c>
      <c r="I215" s="50"/>
      <c r="J215"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15" s="60"/>
      <c r="L215" s="60"/>
    </row>
    <row r="216" spans="1:12" ht="51" hidden="1" x14ac:dyDescent="0.25">
      <c r="A216" s="7" t="str">
        <f>IF(LEN(Tabel1[[#This Row],[nummer_tmp]])=1,CONCATENATE("ICT00",Tabel1[[#This Row],[nummer_tmp]]),IF(LEN(Tabel1[[#This Row],[nummer_tmp]])=2,CONCATENATE("ICT0",Tabel1[[#This Row],[nummer_tmp]]),CONCATENATE("ICT",Tabel1[[#This Row],[nummer_tmp]])))</f>
        <v>ICT212</v>
      </c>
      <c r="B216" s="7">
        <f t="shared" si="3"/>
        <v>212</v>
      </c>
      <c r="C216" s="7" t="s">
        <v>376</v>
      </c>
      <c r="D216" s="7" t="s">
        <v>297</v>
      </c>
      <c r="E216" s="7" t="s">
        <v>304</v>
      </c>
      <c r="F216" s="7"/>
      <c r="G216" s="50" t="s">
        <v>47</v>
      </c>
      <c r="H216" s="50" t="s">
        <v>47</v>
      </c>
      <c r="I216" s="50"/>
      <c r="J216"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16" s="60"/>
      <c r="L216" s="60"/>
    </row>
    <row r="217" spans="1:12" ht="102" hidden="1" x14ac:dyDescent="0.25">
      <c r="A217" s="7" t="str">
        <f>IF(LEN(Tabel1[[#This Row],[nummer_tmp]])=1,CONCATENATE("ICT00",Tabel1[[#This Row],[nummer_tmp]]),IF(LEN(Tabel1[[#This Row],[nummer_tmp]])=2,CONCATENATE("ICT0",Tabel1[[#This Row],[nummer_tmp]]),CONCATENATE("ICT",Tabel1[[#This Row],[nummer_tmp]])))</f>
        <v>ICT213</v>
      </c>
      <c r="B217" s="7">
        <f t="shared" si="3"/>
        <v>213</v>
      </c>
      <c r="C217" s="7" t="s">
        <v>376</v>
      </c>
      <c r="D217" s="7" t="s">
        <v>297</v>
      </c>
      <c r="E217" s="7" t="s">
        <v>305</v>
      </c>
      <c r="F217" s="7"/>
      <c r="G217" s="50" t="s">
        <v>47</v>
      </c>
      <c r="H217" s="50" t="s">
        <v>47</v>
      </c>
      <c r="I217" s="50"/>
      <c r="J217" s="7" t="str">
        <f>IF(Tabel1[[#This Row],[Eis nodig?
Over-ruled]]="nee","toon niet",IF(AND('AAN TE VULLEN door INSCHRIJVER'!$C$22="nee",Tabel1[[#This Row],[Thema]]=Hulptabellen!$A$16),"toon niet",IF(ISERROR(SEARCH("zichtbaar",CONCATENATE(IF(AND(Tabel1[[#This Row],[Cloud / SaaS oplossing]]=Hulptabellen!$C$3,LEFT('AAN TE VULLEN door INSCHRIJVER'!$C$17,2)="Ja"),"zichtbaar","verberg"),IF(AND(Tabel1[[#This Row],[On Premise oplossing]]=Hulptabellen!$C$3,LEFT('AAN TE VULLEN door INSCHRIJVER'!$C$18,2)="Ja"),"zichtbaar","verberg")),1)),"toon niet","toon")))</f>
        <v>toon niet</v>
      </c>
      <c r="K217" s="60"/>
      <c r="L217" s="60"/>
    </row>
    <row r="218" spans="1:12" x14ac:dyDescent="0.25">
      <c r="A218" s="60"/>
      <c r="B218" s="60"/>
      <c r="C218" s="60"/>
      <c r="D218" s="60"/>
      <c r="E218" s="60"/>
      <c r="F218" s="60"/>
      <c r="G218" s="60"/>
      <c r="H218" s="60"/>
      <c r="I218" s="60"/>
      <c r="J218" s="60"/>
      <c r="K218" s="60"/>
      <c r="L218" s="60"/>
    </row>
    <row r="221" spans="1:12" x14ac:dyDescent="0.25">
      <c r="A221" s="60"/>
      <c r="B221" s="60"/>
      <c r="C221" s="60"/>
      <c r="D221" s="60"/>
      <c r="E221" s="60"/>
      <c r="F221" s="60"/>
      <c r="G221" s="60"/>
      <c r="H221" s="60"/>
      <c r="I221" s="60"/>
      <c r="J221" s="60"/>
      <c r="K221" s="60"/>
      <c r="L221" s="60"/>
    </row>
    <row r="222" spans="1:12" x14ac:dyDescent="0.25">
      <c r="A222" s="60"/>
      <c r="B222" s="60"/>
      <c r="C222" s="60"/>
      <c r="D222" s="60"/>
      <c r="E222" s="60"/>
      <c r="F222" s="60"/>
      <c r="G222" s="60"/>
      <c r="H222" s="60"/>
      <c r="I222" s="60"/>
      <c r="J222" s="60"/>
      <c r="K222" s="60"/>
      <c r="L222" s="60"/>
    </row>
    <row r="223" spans="1:12" x14ac:dyDescent="0.25">
      <c r="A223" s="60"/>
      <c r="B223" s="60"/>
      <c r="C223" s="60"/>
      <c r="D223" s="60"/>
      <c r="E223" s="60"/>
      <c r="F223" s="60"/>
      <c r="G223" s="60"/>
      <c r="H223" s="60"/>
      <c r="I223" s="60"/>
      <c r="J223" s="60"/>
      <c r="K223" s="60"/>
      <c r="L223" s="60"/>
    </row>
    <row r="224" spans="1:12" x14ac:dyDescent="0.25">
      <c r="A224" s="60"/>
      <c r="B224" s="60"/>
      <c r="C224" s="60"/>
      <c r="D224" s="60"/>
      <c r="E224" s="61"/>
      <c r="F224" s="60"/>
      <c r="G224" s="60"/>
      <c r="H224" s="60"/>
      <c r="I224" s="60"/>
      <c r="J224" s="60"/>
      <c r="K224" s="60"/>
      <c r="L224" s="60"/>
    </row>
    <row r="225" spans="1:12" x14ac:dyDescent="0.25">
      <c r="A225" s="60"/>
      <c r="B225" s="60"/>
      <c r="C225" s="60"/>
      <c r="D225" s="60"/>
      <c r="E225" s="61"/>
      <c r="F225" s="60"/>
      <c r="G225" s="60"/>
      <c r="H225" s="60"/>
      <c r="I225" s="60"/>
      <c r="J225" s="60"/>
      <c r="K225" s="60"/>
      <c r="L225" s="60"/>
    </row>
    <row r="226" spans="1:12" x14ac:dyDescent="0.25">
      <c r="A226" s="60"/>
      <c r="B226" s="60"/>
      <c r="C226" s="60"/>
      <c r="D226" s="60"/>
      <c r="E226" s="60"/>
      <c r="F226" s="60"/>
      <c r="G226" s="60"/>
      <c r="H226" s="60"/>
      <c r="I226" s="60"/>
      <c r="J226" s="60"/>
      <c r="K226" s="60"/>
      <c r="L226" s="60"/>
    </row>
    <row r="227" spans="1:12" x14ac:dyDescent="0.25">
      <c r="A227" s="60"/>
      <c r="B227" s="60"/>
      <c r="C227" s="60"/>
      <c r="D227" s="60"/>
      <c r="E227" s="60"/>
      <c r="F227" s="60"/>
      <c r="G227" s="60"/>
      <c r="H227" s="60"/>
      <c r="I227" s="60"/>
      <c r="J227" s="60"/>
      <c r="K227" s="60"/>
      <c r="L227" s="60"/>
    </row>
    <row r="228" spans="1:12" x14ac:dyDescent="0.25">
      <c r="A228" s="60"/>
      <c r="B228" s="60"/>
      <c r="C228" s="60"/>
      <c r="D228" s="60"/>
      <c r="E228" s="60"/>
      <c r="F228" s="60"/>
      <c r="G228" s="60"/>
      <c r="H228" s="60"/>
      <c r="I228" s="60"/>
      <c r="J228" s="60"/>
      <c r="K228" s="60"/>
      <c r="L228" s="60"/>
    </row>
    <row r="229" spans="1:12" x14ac:dyDescent="0.25">
      <c r="A229" s="60"/>
      <c r="B229" s="60"/>
      <c r="C229" s="60"/>
      <c r="D229" s="60"/>
      <c r="E229" s="60"/>
      <c r="F229" s="60"/>
      <c r="G229" s="60"/>
      <c r="H229" s="60"/>
      <c r="I229" s="60"/>
      <c r="J229" s="60"/>
      <c r="K229" s="60"/>
      <c r="L229" s="60"/>
    </row>
    <row r="230" spans="1:12" x14ac:dyDescent="0.25">
      <c r="A230" s="60"/>
      <c r="B230" s="60"/>
      <c r="C230" s="60"/>
      <c r="D230" s="60"/>
      <c r="E230" s="60"/>
      <c r="F230" s="60"/>
      <c r="G230" s="60"/>
      <c r="H230" s="60"/>
      <c r="I230" s="60"/>
      <c r="J230" s="60"/>
      <c r="K230" s="60"/>
      <c r="L230" s="60"/>
    </row>
    <row r="231" spans="1:12" x14ac:dyDescent="0.25">
      <c r="A231" s="60"/>
      <c r="B231" s="60"/>
      <c r="C231" s="60"/>
      <c r="D231" s="60"/>
      <c r="E231" s="60"/>
      <c r="F231" s="60"/>
      <c r="G231" s="60"/>
      <c r="H231" s="60"/>
      <c r="I231" s="60"/>
      <c r="J231" s="60"/>
      <c r="K231" s="60"/>
      <c r="L231" s="60"/>
    </row>
    <row r="232" spans="1:12" x14ac:dyDescent="0.25">
      <c r="A232" s="60"/>
      <c r="B232" s="60"/>
      <c r="C232" s="60"/>
      <c r="D232" s="60"/>
      <c r="E232" s="60"/>
      <c r="F232" s="60"/>
      <c r="G232" s="60"/>
      <c r="H232" s="60"/>
      <c r="I232" s="60"/>
      <c r="J232" s="60"/>
      <c r="K232" s="60"/>
      <c r="L232" s="60"/>
    </row>
    <row r="233" spans="1:12" x14ac:dyDescent="0.25">
      <c r="A233" s="60"/>
      <c r="B233" s="60"/>
      <c r="C233" s="60"/>
      <c r="D233" s="60"/>
      <c r="E233" s="60"/>
      <c r="F233" s="60"/>
      <c r="G233" s="60"/>
      <c r="H233" s="60"/>
      <c r="I233" s="60"/>
      <c r="J233" s="60"/>
      <c r="K233" s="60"/>
      <c r="L233" s="60"/>
    </row>
    <row r="234" spans="1:12" x14ac:dyDescent="0.25">
      <c r="A234" s="60"/>
      <c r="B234" s="60"/>
      <c r="C234" s="60"/>
      <c r="D234" s="60"/>
      <c r="E234" s="60"/>
      <c r="F234" s="60"/>
      <c r="G234" s="60"/>
      <c r="H234" s="60"/>
      <c r="I234" s="60"/>
      <c r="J234" s="60"/>
      <c r="K234" s="60"/>
      <c r="L234" s="60"/>
    </row>
    <row r="235" spans="1:12" x14ac:dyDescent="0.25">
      <c r="A235" s="60"/>
      <c r="B235" s="60"/>
      <c r="C235" s="60"/>
      <c r="D235" s="60"/>
      <c r="E235" s="60"/>
      <c r="F235" s="60"/>
      <c r="G235" s="60"/>
      <c r="H235" s="60"/>
      <c r="I235" s="60"/>
      <c r="J235" s="60"/>
      <c r="K235" s="60"/>
      <c r="L235" s="60"/>
    </row>
  </sheetData>
  <sheetProtection algorithmName="SHA-512" hashValue="gcN5Fz3IRFDqPqegqkMAXHso9gsrjtzspgViZmJrkf8/PaAuMWmVL3CsjsnuI6mfKhOJk/Nnp7NJXwYq7RRm4w==" saltValue="GTDCGQJO7r4p8x6BEuuIVA==" spinCount="100000" sheet="1" objects="1" scenarios="1" autoFilter="0"/>
  <mergeCells count="2">
    <mergeCell ref="A2:E2"/>
    <mergeCell ref="A1:I1"/>
  </mergeCells>
  <phoneticPr fontId="5" type="noConversion"/>
  <conditionalFormatting sqref="A5:J2004">
    <cfRule type="expression" dxfId="8" priority="5">
      <formula>$J5="toon niet"</formula>
    </cfRule>
  </conditionalFormatting>
  <pageMargins left="0.23622047244094491" right="0.23622047244094491" top="0.74803149606299213" bottom="0.74803149606299213" header="0.31496062992125984" footer="0.31496062992125984"/>
  <pageSetup paperSize="0" orientation="landscape" r:id="rId1"/>
  <headerFooter>
    <oddFooter>&amp;L&amp;"-,Vet en cursief"&amp;8&amp;A&amp;R&amp;"-,Vet en cursief"&amp;8Pagina &amp;P van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05712BE7-2468-472A-8165-454E87BAA538}">
            <xm:f>'AAN TE VULLEN door INSCHRIJVER'!$C$17="Nee"</xm:f>
            <x14:dxf>
              <font>
                <b val="0"/>
                <i/>
                <strike/>
                <color rgb="FFFF0000"/>
              </font>
            </x14:dxf>
          </x14:cfRule>
          <xm:sqref>G4:G2004</xm:sqref>
        </x14:conditionalFormatting>
        <x14:conditionalFormatting xmlns:xm="http://schemas.microsoft.com/office/excel/2006/main">
          <x14:cfRule type="expression" priority="2" id="{E2BE9568-F296-4756-B4BD-A74EEFBC2E89}">
            <xm:f>'AAN TE VULLEN door INSCHRIJVER'!$C$18="Nee"</xm:f>
            <x14:dxf>
              <font>
                <b val="0"/>
                <i/>
                <strike/>
                <color rgb="FFFF0000"/>
              </font>
            </x14:dxf>
          </x14:cfRule>
          <xm:sqref>H4:H2004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3609EDF-F597-47C3-A0A3-B2AA5D44BB40}">
          <x14:formula1>
            <xm:f>Hulptabellen!$C$2:$C$3</xm:f>
          </x14:formula1>
          <xm:sqref>G5:I217</xm:sqref>
        </x14:dataValidation>
        <x14:dataValidation type="list" allowBlank="1" showInputMessage="1" showErrorMessage="1" xr:uid="{0490F148-1D31-42A0-9AD9-93C67CD9853F}">
          <x14:formula1>
            <xm:f>Hulptabellen!$A$2:$A$32</xm:f>
          </x14:formula1>
          <xm:sqref>D5:D217</xm:sqref>
        </x14:dataValidation>
        <x14:dataValidation type="list" allowBlank="1" showInputMessage="1" showErrorMessage="1" xr:uid="{AFC65ECF-87FB-407B-B1D7-5B7B31C7D518}">
          <x14:formula1>
            <xm:f>Hulptabellen!$I$3:$I$4</xm:f>
          </x14:formula1>
          <xm:sqref>C5:C217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03DA3-152A-46C8-9C16-474BE16AA711}">
  <sheetPr>
    <tabColor theme="6"/>
  </sheetPr>
  <dimension ref="A1:T23"/>
  <sheetViews>
    <sheetView topLeftCell="A2" zoomScale="115" zoomScaleNormal="115" workbookViewId="0">
      <selection activeCell="A3" sqref="A3:XFD3"/>
    </sheetView>
  </sheetViews>
  <sheetFormatPr defaultColWidth="0" defaultRowHeight="15" zeroHeight="1" x14ac:dyDescent="0.25"/>
  <cols>
    <col min="1" max="1" width="7.7109375" style="4" customWidth="1"/>
    <col min="2" max="2" width="5.85546875" style="4" hidden="1" customWidth="1"/>
    <col min="3" max="3" width="8.7109375" style="4" customWidth="1"/>
    <col min="4" max="4" width="15.7109375" style="4" customWidth="1"/>
    <col min="5" max="5" width="66.7109375" style="4" customWidth="1"/>
    <col min="6" max="6" width="11.7109375" style="4" customWidth="1"/>
    <col min="7" max="7" width="9.7109375" style="4" customWidth="1"/>
    <col min="8" max="9" width="9.7109375" style="4" hidden="1" customWidth="1"/>
    <col min="10" max="10" width="10.7109375" style="4" hidden="1" customWidth="1"/>
    <col min="11" max="11" width="45.7109375" style="22" hidden="1" customWidth="1"/>
    <col min="12" max="12" width="22.5703125" style="4" hidden="1" customWidth="1"/>
    <col min="13" max="13" width="21.140625" style="4" hidden="1" customWidth="1"/>
    <col min="14" max="14" width="10.140625" style="4" hidden="1" customWidth="1"/>
    <col min="15" max="19" width="8.7109375" style="4" hidden="1" customWidth="1"/>
    <col min="20" max="20" width="8.28515625" style="4" hidden="1" customWidth="1"/>
    <col min="21" max="16384" width="8.7109375" style="4" hidden="1"/>
  </cols>
  <sheetData>
    <row r="1" spans="1:13" ht="30" hidden="1" customHeight="1" thickBot="1" x14ac:dyDescent="0.3">
      <c r="A1" s="106" t="s">
        <v>306</v>
      </c>
      <c r="B1" s="107"/>
      <c r="C1" s="107"/>
      <c r="D1" s="107"/>
      <c r="E1" s="107"/>
      <c r="F1" s="107"/>
      <c r="G1" s="107"/>
      <c r="H1" s="107"/>
      <c r="I1" s="107"/>
      <c r="J1" s="60"/>
      <c r="L1" s="60"/>
      <c r="M1" s="60"/>
    </row>
    <row r="2" spans="1:13" ht="20.100000000000001" customHeight="1" thickBot="1" x14ac:dyDescent="0.3">
      <c r="A2" s="108" t="s">
        <v>307</v>
      </c>
      <c r="B2" s="109"/>
      <c r="C2" s="109"/>
      <c r="D2" s="109"/>
      <c r="E2" s="109"/>
      <c r="F2" s="37"/>
      <c r="G2" s="37"/>
      <c r="H2" s="37"/>
      <c r="I2" s="38"/>
      <c r="J2" s="5"/>
      <c r="L2" s="6"/>
      <c r="M2" s="6"/>
    </row>
    <row r="3" spans="1:13" hidden="1" x14ac:dyDescent="0.25">
      <c r="A3" s="62"/>
      <c r="B3" s="62"/>
      <c r="C3" s="62"/>
      <c r="D3" s="62"/>
      <c r="E3" s="62"/>
      <c r="F3" s="62"/>
      <c r="G3" s="62"/>
      <c r="H3" s="62"/>
      <c r="I3" s="62"/>
      <c r="J3" s="63"/>
      <c r="L3" s="6"/>
      <c r="M3" s="6"/>
    </row>
    <row r="4" spans="1:13" ht="125.25" hidden="1" customHeight="1" thickBot="1" x14ac:dyDescent="0.3">
      <c r="A4" s="110" t="s">
        <v>308</v>
      </c>
      <c r="B4" s="111"/>
      <c r="C4" s="111"/>
      <c r="D4" s="111"/>
      <c r="E4" s="111"/>
      <c r="F4" s="111"/>
      <c r="G4" s="111"/>
      <c r="H4" s="111"/>
      <c r="I4" s="112"/>
      <c r="J4" s="64"/>
      <c r="L4" s="6"/>
      <c r="M4" s="6"/>
    </row>
    <row r="5" spans="1:13" x14ac:dyDescent="0.25">
      <c r="A5" s="53"/>
      <c r="B5" s="53"/>
      <c r="C5" s="53"/>
      <c r="D5" s="53"/>
      <c r="E5" s="53"/>
      <c r="F5" s="53"/>
      <c r="G5" s="53"/>
      <c r="H5" s="53"/>
      <c r="I5" s="53"/>
      <c r="J5" s="60"/>
      <c r="L5" s="60"/>
      <c r="M5" s="60"/>
    </row>
    <row r="6" spans="1:13" ht="60" x14ac:dyDescent="0.25">
      <c r="A6" s="60" t="s">
        <v>35</v>
      </c>
      <c r="B6" s="60" t="s">
        <v>36</v>
      </c>
      <c r="C6" s="60" t="s">
        <v>37</v>
      </c>
      <c r="D6" s="60" t="s">
        <v>38</v>
      </c>
      <c r="E6" s="60" t="s">
        <v>39</v>
      </c>
      <c r="F6" s="60" t="s">
        <v>40</v>
      </c>
      <c r="G6" s="60" t="s">
        <v>309</v>
      </c>
      <c r="H6" s="60" t="s">
        <v>310</v>
      </c>
      <c r="I6" s="60" t="s">
        <v>311</v>
      </c>
      <c r="J6" s="60" t="s">
        <v>44</v>
      </c>
      <c r="K6" s="22" t="s">
        <v>312</v>
      </c>
      <c r="L6" s="60"/>
      <c r="M6" s="60"/>
    </row>
    <row r="7" spans="1:13" ht="38.25" x14ac:dyDescent="0.25">
      <c r="A7" s="9" t="str">
        <f>IF(LEN(Tabel1111316[[#This Row],[nummer_tmp]])=1,CONCATENATE("GUI00",Tabel1111316[[#This Row],[nummer_tmp]]),IF(LEN(Tabel1111316[[#This Row],[nummer_tmp]])=2,CONCATENATE("GUI0",Tabel1111316[[#This Row],[nummer_tmp]]),CONCATENATE("GUI",Tabel1111316[[#This Row],[nummer_tmp]])))</f>
        <v>GUI001</v>
      </c>
      <c r="B7" s="7">
        <f t="shared" ref="B7:B11" si="0">IF(B6="nummer_tmp",1,B6+1)</f>
        <v>1</v>
      </c>
      <c r="C7" s="7" t="s">
        <v>21</v>
      </c>
      <c r="D7" s="7" t="s">
        <v>313</v>
      </c>
      <c r="E7" s="7" t="s">
        <v>314</v>
      </c>
      <c r="F7" s="7"/>
      <c r="G7" s="65" t="s">
        <v>47</v>
      </c>
      <c r="H7" s="65" t="s">
        <v>47</v>
      </c>
      <c r="I7" s="65" t="s">
        <v>47</v>
      </c>
      <c r="J7" s="60" t="str">
        <f>IF(C7="Nee","toon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v>
      </c>
      <c r="L7" s="60"/>
      <c r="M7" s="60"/>
    </row>
    <row r="8" spans="1:13" ht="255" x14ac:dyDescent="0.25">
      <c r="A8" s="9" t="str">
        <f>IF(LEN(Tabel1111316[[#This Row],[nummer_tmp]])=1,CONCATENATE("GUI00",Tabel1111316[[#This Row],[nummer_tmp]]),IF(LEN(Tabel1111316[[#This Row],[nummer_tmp]])=2,CONCATENATE("GUI0",Tabel1111316[[#This Row],[nummer_tmp]]),CONCATENATE("GUI",Tabel1111316[[#This Row],[nummer_tmp]])))</f>
        <v>GUI002</v>
      </c>
      <c r="B8" s="7">
        <f t="shared" si="0"/>
        <v>2</v>
      </c>
      <c r="C8" s="7" t="s">
        <v>21</v>
      </c>
      <c r="D8" s="7" t="s">
        <v>313</v>
      </c>
      <c r="E8" s="7" t="s">
        <v>315</v>
      </c>
      <c r="F8" s="7" t="s">
        <v>316</v>
      </c>
      <c r="G8" s="65" t="s">
        <v>47</v>
      </c>
      <c r="H8" s="65" t="s">
        <v>47</v>
      </c>
      <c r="I8" s="65" t="s">
        <v>47</v>
      </c>
      <c r="J8" s="60" t="str">
        <f>IF(C8="Nee","toon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v>
      </c>
      <c r="K8" s="23"/>
      <c r="L8" s="60"/>
      <c r="M8" s="60"/>
    </row>
    <row r="9" spans="1:13" ht="51" x14ac:dyDescent="0.25">
      <c r="A9" s="9" t="str">
        <f>IF(LEN(Tabel1111316[[#This Row],[nummer_tmp]])=1,CONCATENATE("GUI00",Tabel1111316[[#This Row],[nummer_tmp]]),IF(LEN(Tabel1111316[[#This Row],[nummer_tmp]])=2,CONCATENATE("GUI0",Tabel1111316[[#This Row],[nummer_tmp]]),CONCATENATE("GUI",Tabel1111316[[#This Row],[nummer_tmp]])))</f>
        <v>GUI003</v>
      </c>
      <c r="B9" s="7">
        <f t="shared" si="0"/>
        <v>3</v>
      </c>
      <c r="C9" s="7" t="s">
        <v>21</v>
      </c>
      <c r="D9" s="7" t="s">
        <v>313</v>
      </c>
      <c r="E9" s="7" t="s">
        <v>317</v>
      </c>
      <c r="F9" s="7"/>
      <c r="G9" s="65" t="s">
        <v>47</v>
      </c>
      <c r="H9" s="65" t="s">
        <v>47</v>
      </c>
      <c r="I9" s="65" t="s">
        <v>47</v>
      </c>
      <c r="J9" s="60" t="str">
        <f>IF(C9="Nee","toon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v>
      </c>
      <c r="L9" s="60"/>
      <c r="M9" s="60"/>
    </row>
    <row r="10" spans="1:13" ht="38.25" x14ac:dyDescent="0.25">
      <c r="A10" s="9" t="str">
        <f>IF(LEN(Tabel1111316[[#This Row],[nummer_tmp]])=1,CONCATENATE("GUI00",Tabel1111316[[#This Row],[nummer_tmp]]),IF(LEN(Tabel1111316[[#This Row],[nummer_tmp]])=2,CONCATENATE("GUI0",Tabel1111316[[#This Row],[nummer_tmp]]),CONCATENATE("GUI",Tabel1111316[[#This Row],[nummer_tmp]])))</f>
        <v>GUI004</v>
      </c>
      <c r="B10" s="7">
        <f t="shared" si="0"/>
        <v>4</v>
      </c>
      <c r="C10" s="7" t="s">
        <v>21</v>
      </c>
      <c r="D10" s="7" t="s">
        <v>313</v>
      </c>
      <c r="E10" s="7" t="s">
        <v>318</v>
      </c>
      <c r="F10" s="7"/>
      <c r="G10" s="65" t="s">
        <v>47</v>
      </c>
      <c r="H10" s="65" t="s">
        <v>47</v>
      </c>
      <c r="I10" s="65" t="s">
        <v>47</v>
      </c>
      <c r="J10" s="60" t="str">
        <f>IF(C10="Nee","toon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v>
      </c>
      <c r="L10" s="60"/>
      <c r="M10" s="60"/>
    </row>
    <row r="11" spans="1:13" ht="51" hidden="1" x14ac:dyDescent="0.25">
      <c r="A11" s="9" t="str">
        <f>IF(LEN(Tabel1111316[[#This Row],[nummer_tmp]])=1,CONCATENATE("GUI00",Tabel1111316[[#This Row],[nummer_tmp]]),IF(LEN(Tabel1111316[[#This Row],[nummer_tmp]])=2,CONCATENATE("GUI0",Tabel1111316[[#This Row],[nummer_tmp]]),CONCATENATE("GUI",Tabel1111316[[#This Row],[nummer_tmp]])))</f>
        <v>GUI005</v>
      </c>
      <c r="B11" s="7">
        <f t="shared" si="0"/>
        <v>5</v>
      </c>
      <c r="C11" s="7" t="s">
        <v>376</v>
      </c>
      <c r="D11" s="7" t="s">
        <v>313</v>
      </c>
      <c r="E11" s="7" t="s">
        <v>319</v>
      </c>
      <c r="F11" s="7"/>
      <c r="G11" s="65" t="s">
        <v>47</v>
      </c>
      <c r="H11" s="65" t="s">
        <v>47</v>
      </c>
      <c r="I11" s="65" t="s">
        <v>47</v>
      </c>
      <c r="J11" s="60" t="str">
        <f>IF(C11="Nee","toon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 niet</v>
      </c>
      <c r="K11" s="23"/>
      <c r="L11" s="60"/>
      <c r="M11" s="60"/>
    </row>
    <row r="12" spans="1:13" ht="38.25" x14ac:dyDescent="0.25">
      <c r="A12" s="9" t="str">
        <f>IF(LEN(Tabel1111316[[#This Row],[nummer_tmp]])=1,CONCATENATE("GUI00",Tabel1111316[[#This Row],[nummer_tmp]]),IF(LEN(Tabel1111316[[#This Row],[nummer_tmp]])=2,CONCATENATE("GUI0",Tabel1111316[[#This Row],[nummer_tmp]]),CONCATENATE("GUI",Tabel1111316[[#This Row],[nummer_tmp]])))</f>
        <v>GUI006</v>
      </c>
      <c r="B12" s="7">
        <f>IF(B11="nummer_tmp",1,B11+1)</f>
        <v>6</v>
      </c>
      <c r="C12" s="7" t="s">
        <v>21</v>
      </c>
      <c r="D12" s="7" t="s">
        <v>313</v>
      </c>
      <c r="E12" s="7" t="s">
        <v>320</v>
      </c>
      <c r="F12" s="7"/>
      <c r="G12" s="65" t="s">
        <v>47</v>
      </c>
      <c r="H12" s="65" t="s">
        <v>47</v>
      </c>
      <c r="I12" s="65" t="s">
        <v>47</v>
      </c>
      <c r="J12" s="60" t="str">
        <f>IF(C12="Nee","toon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v>
      </c>
      <c r="L12" s="60"/>
      <c r="M12" s="60"/>
    </row>
    <row r="13" spans="1:13" ht="85.15" hidden="1" customHeight="1" x14ac:dyDescent="0.25">
      <c r="A13" s="9" t="str">
        <f>IF(LEN(Tabel1111316[[#This Row],[nummer_tmp]])=1,CONCATENATE("GUI00",Tabel1111316[[#This Row],[nummer_tmp]]),IF(LEN(Tabel1111316[[#This Row],[nummer_tmp]])=2,CONCATENATE("GUI0",Tabel1111316[[#This Row],[nummer_tmp]]),CONCATENATE("GUI",Tabel1111316[[#This Row],[nummer_tmp]])))</f>
        <v>GUI007</v>
      </c>
      <c r="B13" s="7">
        <f>IF(B12="nummer_tmp",1,B12+1)</f>
        <v>7</v>
      </c>
      <c r="C13" s="7" t="s">
        <v>376</v>
      </c>
      <c r="D13" s="7" t="s">
        <v>313</v>
      </c>
      <c r="E13" s="7" t="s">
        <v>321</v>
      </c>
      <c r="F13" s="7"/>
      <c r="G13" s="65" t="s">
        <v>47</v>
      </c>
      <c r="H13" s="65" t="s">
        <v>47</v>
      </c>
      <c r="I13" s="65" t="s">
        <v>47</v>
      </c>
      <c r="J13" s="60" t="str">
        <f>IF(C13="Nee","toon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 niet</v>
      </c>
      <c r="L13" s="60"/>
      <c r="M13" s="60"/>
    </row>
    <row r="14" spans="1:13" ht="51" x14ac:dyDescent="0.25">
      <c r="A14" s="9" t="str">
        <f>IF(LEN(Tabel1111316[[#This Row],[nummer_tmp]])=1,CONCATENATE("GUI00",Tabel1111316[[#This Row],[nummer_tmp]]),IF(LEN(Tabel1111316[[#This Row],[nummer_tmp]])=2,CONCATENATE("GUI0",Tabel1111316[[#This Row],[nummer_tmp]]),CONCATENATE("GUI",Tabel1111316[[#This Row],[nummer_tmp]])))</f>
        <v>GUI008</v>
      </c>
      <c r="B14" s="7">
        <f t="shared" ref="B14:B17" si="1">IF(B13="nummer_tmp",1,B13+1)</f>
        <v>8</v>
      </c>
      <c r="C14" s="7" t="s">
        <v>21</v>
      </c>
      <c r="D14" s="7" t="s">
        <v>313</v>
      </c>
      <c r="E14" s="7" t="s">
        <v>322</v>
      </c>
      <c r="F14" s="7"/>
      <c r="G14" s="65" t="s">
        <v>47</v>
      </c>
      <c r="H14" s="65" t="s">
        <v>47</v>
      </c>
      <c r="I14" s="65" t="s">
        <v>47</v>
      </c>
      <c r="J14" s="60" t="str">
        <f>IF(C14="Nee","toon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v>
      </c>
      <c r="K14" s="30"/>
      <c r="L14" s="60"/>
      <c r="M14" s="60"/>
    </row>
    <row r="15" spans="1:13" ht="174" customHeight="1" x14ac:dyDescent="0.25">
      <c r="A15" s="9" t="str">
        <f>IF(LEN(Tabel1111316[[#This Row],[nummer_tmp]])=1,CONCATENATE("GUI00",Tabel1111316[[#This Row],[nummer_tmp]]),IF(LEN(Tabel1111316[[#This Row],[nummer_tmp]])=2,CONCATENATE("GUI0",Tabel1111316[[#This Row],[nummer_tmp]]),CONCATENATE("GUI",Tabel1111316[[#This Row],[nummer_tmp]])))</f>
        <v>GUI009</v>
      </c>
      <c r="B15" s="7">
        <f t="shared" si="1"/>
        <v>9</v>
      </c>
      <c r="C15" s="7" t="s">
        <v>21</v>
      </c>
      <c r="D15" s="7" t="s">
        <v>313</v>
      </c>
      <c r="E15" s="7" t="s">
        <v>323</v>
      </c>
      <c r="F15" s="3"/>
      <c r="G15" s="65" t="s">
        <v>47</v>
      </c>
      <c r="H15" s="65"/>
      <c r="I15" s="65"/>
      <c r="J15" s="60" t="str">
        <f>IF(C15="Nee","toon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v>
      </c>
      <c r="L15" s="60"/>
      <c r="M15" s="60"/>
    </row>
    <row r="16" spans="1:13" ht="25.5" hidden="1" x14ac:dyDescent="0.25">
      <c r="A16" s="9" t="str">
        <f>IF(LEN(Tabel1111316[[#This Row],[nummer_tmp]])=1,CONCATENATE("GUI00",Tabel1111316[[#This Row],[nummer_tmp]]),IF(LEN(Tabel1111316[[#This Row],[nummer_tmp]])=2,CONCATENATE("GUI0",Tabel1111316[[#This Row],[nummer_tmp]]),CONCATENATE("GUI",Tabel1111316[[#This Row],[nummer_tmp]])))</f>
        <v>GUI010</v>
      </c>
      <c r="B16" s="7">
        <f t="shared" si="1"/>
        <v>10</v>
      </c>
      <c r="C16" s="7" t="s">
        <v>21</v>
      </c>
      <c r="D16" s="7" t="s">
        <v>313</v>
      </c>
      <c r="E16" s="7" t="s">
        <v>324</v>
      </c>
      <c r="F16" s="7"/>
      <c r="G16" s="65"/>
      <c r="H16" s="65" t="s">
        <v>47</v>
      </c>
      <c r="I16" s="65"/>
      <c r="J16" s="60" t="str">
        <f>IF(C16="Nee","toon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 niet</v>
      </c>
      <c r="L16" s="60"/>
      <c r="M16" s="60"/>
    </row>
    <row r="17" spans="1:13" ht="51" hidden="1" x14ac:dyDescent="0.25">
      <c r="A17" s="9" t="str">
        <f>IF(LEN(Tabel1111316[[#This Row],[nummer_tmp]])=1,CONCATENATE("GUI00",Tabel1111316[[#This Row],[nummer_tmp]]),IF(LEN(Tabel1111316[[#This Row],[nummer_tmp]])=2,CONCATENATE("GUI0",Tabel1111316[[#This Row],[nummer_tmp]]),CONCATENATE("GUI",Tabel1111316[[#This Row],[nummer_tmp]])))</f>
        <v>GUI011</v>
      </c>
      <c r="B17" s="7">
        <f t="shared" si="1"/>
        <v>11</v>
      </c>
      <c r="C17" s="7" t="s">
        <v>21</v>
      </c>
      <c r="D17" s="7" t="s">
        <v>313</v>
      </c>
      <c r="E17" s="7" t="s">
        <v>325</v>
      </c>
      <c r="F17" s="7"/>
      <c r="G17" s="65"/>
      <c r="H17" s="65" t="s">
        <v>47</v>
      </c>
      <c r="I17" s="65"/>
      <c r="J17" s="60" t="str">
        <f>IF(C17="Nee","toon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 niet</v>
      </c>
      <c r="L17" s="60"/>
      <c r="M17" s="60"/>
    </row>
    <row r="18" spans="1:13" ht="51" hidden="1" x14ac:dyDescent="0.25">
      <c r="A18" s="9" t="str">
        <f>IF(LEN(Tabel1111316[[#This Row],[nummer_tmp]])=1,CONCATENATE("GUI00",Tabel1111316[[#This Row],[nummer_tmp]]),IF(LEN(Tabel1111316[[#This Row],[nummer_tmp]])=2,CONCATENATE("GUI0",Tabel1111316[[#This Row],[nummer_tmp]]),CONCATENATE("GUI",Tabel1111316[[#This Row],[nummer_tmp]])))</f>
        <v>GUI012</v>
      </c>
      <c r="B18" s="7">
        <f>IF(B17="nummer_tmp",1,B17+1)</f>
        <v>12</v>
      </c>
      <c r="C18" s="7" t="s">
        <v>21</v>
      </c>
      <c r="D18" s="7" t="s">
        <v>313</v>
      </c>
      <c r="E18" s="7" t="s">
        <v>326</v>
      </c>
      <c r="F18" s="7"/>
      <c r="G18" s="65"/>
      <c r="H18" s="65" t="s">
        <v>47</v>
      </c>
      <c r="I18" s="65"/>
      <c r="J18" s="60" t="str">
        <f>IF(C18="Nee","toon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 niet</v>
      </c>
      <c r="L18" s="60"/>
      <c r="M18" s="60"/>
    </row>
    <row r="19" spans="1:13" ht="102" hidden="1" x14ac:dyDescent="0.25">
      <c r="A19" s="9" t="str">
        <f>IF(LEN(Tabel1111316[[#This Row],[nummer_tmp]])=1,CONCATENATE("GUI00",Tabel1111316[[#This Row],[nummer_tmp]]),IF(LEN(Tabel1111316[[#This Row],[nummer_tmp]])=2,CONCATENATE("GUI0",Tabel1111316[[#This Row],[nummer_tmp]]),CONCATENATE("GUI",Tabel1111316[[#This Row],[nummer_tmp]])))</f>
        <v>GUI013</v>
      </c>
      <c r="B19" s="7">
        <f>IF(B18="nummer_tmp",1,B18+1)</f>
        <v>13</v>
      </c>
      <c r="C19" s="7" t="s">
        <v>21</v>
      </c>
      <c r="D19" s="7" t="s">
        <v>313</v>
      </c>
      <c r="E19" s="7" t="s">
        <v>327</v>
      </c>
      <c r="F19" s="7"/>
      <c r="G19" s="65"/>
      <c r="H19" s="65"/>
      <c r="I19" s="65" t="s">
        <v>47</v>
      </c>
      <c r="J19" s="60" t="str">
        <f>IF(C19="Nee","toon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 niet</v>
      </c>
      <c r="L19" s="60"/>
      <c r="M19" s="60"/>
    </row>
    <row r="20" spans="1:13" ht="63.75" x14ac:dyDescent="0.25">
      <c r="A20" s="9" t="str">
        <f>IF(LEN(Tabel1111316[[#This Row],[nummer_tmp]])=1,CONCATENATE("GUI00",Tabel1111316[[#This Row],[nummer_tmp]]),IF(LEN(Tabel1111316[[#This Row],[nummer_tmp]])=2,CONCATENATE("GUI0",Tabel1111316[[#This Row],[nummer_tmp]]),CONCATENATE("GUI",Tabel1111316[[#This Row],[nummer_tmp]])))</f>
        <v>GUI014</v>
      </c>
      <c r="B20" s="7">
        <f t="shared" ref="B20:B22" si="2">IF(B19="nummer_tmp",1,B19+1)</f>
        <v>14</v>
      </c>
      <c r="C20" s="7" t="s">
        <v>21</v>
      </c>
      <c r="D20" s="7" t="s">
        <v>313</v>
      </c>
      <c r="E20" s="7" t="s">
        <v>328</v>
      </c>
      <c r="F20" s="7"/>
      <c r="G20" s="65" t="s">
        <v>47</v>
      </c>
      <c r="H20" s="65"/>
      <c r="I20" s="65" t="s">
        <v>47</v>
      </c>
      <c r="J20" s="60" t="str">
        <f>IF(C20="Nee","toon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v>
      </c>
      <c r="L20" s="60"/>
      <c r="M20" s="60"/>
    </row>
    <row r="21" spans="1:13" ht="51" hidden="1" x14ac:dyDescent="0.25">
      <c r="A21" s="9" t="str">
        <f>IF(LEN(Tabel1111316[[#This Row],[nummer_tmp]])=1,CONCATENATE("GUI00",Tabel1111316[[#This Row],[nummer_tmp]]),IF(LEN(Tabel1111316[[#This Row],[nummer_tmp]])=2,CONCATENATE("GUI0",Tabel1111316[[#This Row],[nummer_tmp]]),CONCATENATE("GUI",Tabel1111316[[#This Row],[nummer_tmp]])))</f>
        <v>GUI015</v>
      </c>
      <c r="B21" s="7">
        <f t="shared" si="2"/>
        <v>15</v>
      </c>
      <c r="C21" s="7" t="s">
        <v>376</v>
      </c>
      <c r="D21" s="7" t="s">
        <v>313</v>
      </c>
      <c r="E21" s="7" t="s">
        <v>329</v>
      </c>
      <c r="F21" s="7"/>
      <c r="G21" s="65" t="s">
        <v>47</v>
      </c>
      <c r="H21" s="65" t="s">
        <v>47</v>
      </c>
      <c r="I21" s="65" t="s">
        <v>47</v>
      </c>
      <c r="J21" s="60" t="str">
        <f>IF(C21="Nee","toon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 niet</v>
      </c>
      <c r="L21" s="60"/>
      <c r="M21" s="60"/>
    </row>
    <row r="22" spans="1:13" ht="89.25" hidden="1" x14ac:dyDescent="0.25">
      <c r="A22" s="9" t="str">
        <f>IF(LEN(Tabel1111316[[#This Row],[nummer_tmp]])=1,CONCATENATE("GUI00",Tabel1111316[[#This Row],[nummer_tmp]]),IF(LEN(Tabel1111316[[#This Row],[nummer_tmp]])=2,CONCATENATE("GUI0",Tabel1111316[[#This Row],[nummer_tmp]]),CONCATENATE("GUI",Tabel1111316[[#This Row],[nummer_tmp]])))</f>
        <v>GUI016</v>
      </c>
      <c r="B22" s="7">
        <f t="shared" si="2"/>
        <v>16</v>
      </c>
      <c r="C22" s="7" t="s">
        <v>21</v>
      </c>
      <c r="D22" s="7" t="s">
        <v>313</v>
      </c>
      <c r="E22" s="7" t="s">
        <v>330</v>
      </c>
      <c r="F22" s="7"/>
      <c r="G22" s="65"/>
      <c r="H22" s="65"/>
      <c r="I22" s="65" t="s">
        <v>47</v>
      </c>
      <c r="J22" s="60" t="str">
        <f>IF(C22="Nee","toon niet",IF(ISERROR(SEARCH("zichtbaar",CONCATENATE(IF(AND(Tabel1111316[[#This Row],[Web Based / HTLM5]]=Hulptabellen!$C$3,LEFT('AAN TE VULLEN door INSCHRIJVER'!$C$19,2)="Ja"),"zichtbaar","verberg"),IF(AND(Tabel1111316[[#This Row],[Windows Native]]=Hulptabellen!$C$3,LEFT('AAN TE VULLEN door INSCHRIJVER'!$C$20,2)="Ja"),"zichtbaar","verberg"),IF(AND(Tabel1111316[[#This Row],[iOS én Android Native]]=Hulptabellen!$C$3,LEFT('AAN TE VULLEN door INSCHRIJVER'!$C$21,2)="Ja"),"zichtbaar","verberg")),1)),"toon niet","toon"))</f>
        <v>toon niet</v>
      </c>
      <c r="L22" s="60"/>
      <c r="M22" s="60"/>
    </row>
    <row r="23" spans="1:13" hidden="1" x14ac:dyDescent="0.25">
      <c r="A23" s="9"/>
      <c r="B23" s="60"/>
      <c r="C23" s="60"/>
      <c r="D23" s="60"/>
      <c r="E23" s="60"/>
      <c r="F23" s="60"/>
      <c r="G23" s="60"/>
      <c r="H23" s="60"/>
      <c r="I23" s="60"/>
      <c r="J23" s="60"/>
      <c r="L23" s="60"/>
      <c r="M23" s="60"/>
    </row>
  </sheetData>
  <sheetProtection algorithmName="SHA-512" hashValue="fftPGXxjyhG3dQ5VMMqHomjVBKyzw3GcHLgO7lI/RkxL2n/vgndVdKavqCjOjJPEHtIo3b+sYC4hAQHFzg2RpA==" saltValue="L2ExX5M785FUAsOLbIzd+A==" spinCount="100000" sheet="1" objects="1" scenarios="1" autoFilter="0"/>
  <mergeCells count="3">
    <mergeCell ref="A2:E2"/>
    <mergeCell ref="A4:I4"/>
    <mergeCell ref="A1:I1"/>
  </mergeCells>
  <conditionalFormatting sqref="A7:B22 D7:F22 A23:F1008">
    <cfRule type="expression" dxfId="5" priority="4">
      <formula>$J7="toon niet"</formula>
    </cfRule>
  </conditionalFormatting>
  <conditionalFormatting sqref="C7:C1003">
    <cfRule type="expression" dxfId="4" priority="2">
      <formula>$C7="Nee"</formula>
    </cfRule>
  </conditionalFormatting>
  <conditionalFormatting sqref="C7:J1003">
    <cfRule type="expression" dxfId="3" priority="1">
      <formula>$J7="toon niet"</formula>
    </cfRule>
  </conditionalFormatting>
  <pageMargins left="0.23622047244094491" right="0.23622047244094491" top="0.74803149606299213" bottom="0.74803149606299213" header="0.31496062992125984" footer="0.31496062992125984"/>
  <pageSetup orientation="landscape" r:id="rId1"/>
  <headerFooter>
    <oddFooter>&amp;L&amp;"-,Vet en cursief"&amp;8&amp;A&amp;R&amp;"-,Vet en cursief"&amp;8Pagina &amp;P van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5" id="{7CBACCAE-F566-4576-AC9F-6A47CAFE7888}">
            <xm:f>'AAN TE VULLEN door INSCHRIJVER'!$C$19="Nee"</xm:f>
            <x14:dxf>
              <font>
                <b val="0"/>
                <i/>
                <strike/>
                <color rgb="FFFF0000"/>
              </font>
            </x14:dxf>
          </x14:cfRule>
          <xm:sqref>G6:G1003</xm:sqref>
        </x14:conditionalFormatting>
        <x14:conditionalFormatting xmlns:xm="http://schemas.microsoft.com/office/excel/2006/main">
          <x14:cfRule type="expression" priority="6" id="{C79A3485-0756-4553-A69E-F39A3A7D3D22}">
            <xm:f>'AAN TE VULLEN door INSCHRIJVER'!$C$20="Nee"</xm:f>
            <x14:dxf>
              <font>
                <b val="0"/>
                <i/>
                <strike/>
                <color rgb="FFFF0000"/>
              </font>
            </x14:dxf>
          </x14:cfRule>
          <xm:sqref>H6:H22 I23:I1003</xm:sqref>
        </x14:conditionalFormatting>
        <x14:conditionalFormatting xmlns:xm="http://schemas.microsoft.com/office/excel/2006/main">
          <x14:cfRule type="expression" priority="7" id="{EA71A83D-B778-448F-989F-C7C0E7766F2E}">
            <xm:f>'AAN TE VULLEN door INSCHRIJVER'!$C$21="Nee"</xm:f>
            <x14:dxf>
              <font>
                <b val="0"/>
                <i/>
                <strike/>
                <color rgb="FFFF0000"/>
              </font>
            </x14:dxf>
          </x14:cfRule>
          <xm:sqref>I6:I22 K17:K1003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E0133F-7699-4BE6-85CE-304C7976B965}">
          <x14:formula1>
            <xm:f>Hulptabellen!$I$3:$I$4</xm:f>
          </x14:formula1>
          <xm:sqref>C7:C22</xm:sqref>
        </x14:dataValidation>
        <x14:dataValidation type="list" allowBlank="1" showInputMessage="1" showErrorMessage="1" xr:uid="{8C253FD0-9068-4E67-87F2-DAF64686BECB}">
          <x14:formula1>
            <xm:f>Hulptabellen!$A$2:$A$32</xm:f>
          </x14:formula1>
          <xm:sqref>D7:D22</xm:sqref>
        </x14:dataValidation>
        <x14:dataValidation type="list" allowBlank="1" showInputMessage="1" showErrorMessage="1" xr:uid="{16B1FAFD-FD2E-4303-95DC-3CC3AA12C9F5}">
          <x14:formula1>
            <xm:f>Hulptabellen!$C$2:$C$3</xm:f>
          </x14:formula1>
          <xm:sqref>G7:I22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9197F-7A31-4B20-9C7E-899A242ED9CF}">
  <sheetPr>
    <tabColor theme="1" tint="0.499984740745262"/>
  </sheetPr>
  <dimension ref="A1:B20"/>
  <sheetViews>
    <sheetView workbookViewId="0">
      <selection activeCell="A2" sqref="A2"/>
    </sheetView>
  </sheetViews>
  <sheetFormatPr defaultColWidth="19.7109375" defaultRowHeight="12.75" x14ac:dyDescent="0.25"/>
  <cols>
    <col min="1" max="1" width="28.28515625" style="7" customWidth="1"/>
    <col min="2" max="2" width="58.42578125" style="7" customWidth="1"/>
    <col min="3" max="16384" width="19.7109375" style="7"/>
  </cols>
  <sheetData>
    <row r="1" spans="1:2" s="21" customFormat="1" ht="18.75" x14ac:dyDescent="0.25">
      <c r="A1" s="47" t="s">
        <v>418</v>
      </c>
      <c r="B1" s="48"/>
    </row>
    <row r="2" spans="1:2" x14ac:dyDescent="0.25">
      <c r="A2" s="17"/>
      <c r="B2" s="17"/>
    </row>
    <row r="3" spans="1:2" x14ac:dyDescent="0.25">
      <c r="A3" s="7" t="s">
        <v>332</v>
      </c>
      <c r="B3" s="7" t="s">
        <v>331</v>
      </c>
    </row>
    <row r="4" spans="1:2" ht="42.75" customHeight="1" x14ac:dyDescent="0.25">
      <c r="A4" s="7" t="s">
        <v>333</v>
      </c>
      <c r="B4" s="7" t="s">
        <v>334</v>
      </c>
    </row>
    <row r="5" spans="1:2" ht="51.75" customHeight="1" x14ac:dyDescent="0.25">
      <c r="A5" s="7" t="s">
        <v>335</v>
      </c>
      <c r="B5" s="7" t="s">
        <v>336</v>
      </c>
    </row>
    <row r="6" spans="1:2" ht="61.5" customHeight="1" x14ac:dyDescent="0.25">
      <c r="A6" s="7" t="s">
        <v>337</v>
      </c>
      <c r="B6" s="7" t="s">
        <v>338</v>
      </c>
    </row>
    <row r="7" spans="1:2" ht="63.75" hidden="1" x14ac:dyDescent="0.25">
      <c r="A7" s="8" t="s">
        <v>339</v>
      </c>
      <c r="B7" s="7" t="s">
        <v>340</v>
      </c>
    </row>
    <row r="8" spans="1:2" ht="76.5" hidden="1" x14ac:dyDescent="0.25">
      <c r="A8" s="8" t="s">
        <v>341</v>
      </c>
      <c r="B8" s="7" t="s">
        <v>342</v>
      </c>
    </row>
    <row r="9" spans="1:2" ht="63.75" x14ac:dyDescent="0.25">
      <c r="A9" s="7" t="s">
        <v>343</v>
      </c>
      <c r="B9" s="7" t="s">
        <v>344</v>
      </c>
    </row>
    <row r="10" spans="1:2" ht="127.5" x14ac:dyDescent="0.25">
      <c r="A10" s="7" t="s">
        <v>345</v>
      </c>
      <c r="B10" s="7" t="s">
        <v>346</v>
      </c>
    </row>
    <row r="11" spans="1:2" ht="76.5" x14ac:dyDescent="0.25">
      <c r="A11" s="7" t="s">
        <v>347</v>
      </c>
      <c r="B11" s="7" t="s">
        <v>348</v>
      </c>
    </row>
    <row r="12" spans="1:2" ht="63.75" x14ac:dyDescent="0.25">
      <c r="A12" s="7" t="s">
        <v>349</v>
      </c>
      <c r="B12" s="7" t="s">
        <v>350</v>
      </c>
    </row>
    <row r="13" spans="1:2" ht="76.5" x14ac:dyDescent="0.25">
      <c r="A13" s="7" t="s">
        <v>351</v>
      </c>
      <c r="B13" s="7" t="s">
        <v>352</v>
      </c>
    </row>
    <row r="14" spans="1:2" x14ac:dyDescent="0.25">
      <c r="A14" s="7" t="s">
        <v>353</v>
      </c>
      <c r="B14" s="7" t="s">
        <v>354</v>
      </c>
    </row>
    <row r="15" spans="1:2" ht="38.25" x14ac:dyDescent="0.25">
      <c r="A15" s="7" t="s">
        <v>355</v>
      </c>
      <c r="B15" s="7" t="s">
        <v>356</v>
      </c>
    </row>
    <row r="16" spans="1:2" ht="38.25" x14ac:dyDescent="0.25">
      <c r="A16" s="7" t="str">
        <f>CONCATENATE("Presentatielaag: ",Hulptabellen!G3)</f>
        <v>Presentatielaag: Microsoft Windows Native client</v>
      </c>
      <c r="B16" s="7" t="s">
        <v>357</v>
      </c>
    </row>
    <row r="17" spans="1:2" ht="25.5" x14ac:dyDescent="0.25">
      <c r="A17" s="7" t="str">
        <f>CONCATENATE("Presentatielaag: ",Hulptabellen!G4)</f>
        <v>Presentatielaag: Native App voor Mobile Device (iOS én Android)</v>
      </c>
      <c r="B17" s="7" t="s">
        <v>358</v>
      </c>
    </row>
    <row r="18" spans="1:2" ht="38.25" x14ac:dyDescent="0.25">
      <c r="A18" s="7" t="str">
        <f>CONCATENATE("Presentatielaag: ",Hulptabellen!G2)</f>
        <v>Presentatielaag: Web-based / HTML5 interface</v>
      </c>
      <c r="B18" s="7" t="s">
        <v>359</v>
      </c>
    </row>
    <row r="19" spans="1:2" ht="25.5" x14ac:dyDescent="0.25">
      <c r="A19" s="7" t="s">
        <v>360</v>
      </c>
      <c r="B19" s="7" t="s">
        <v>361</v>
      </c>
    </row>
    <row r="20" spans="1:2" ht="153" x14ac:dyDescent="0.25">
      <c r="A20" s="7" t="s">
        <v>362</v>
      </c>
      <c r="B20" s="7" t="s">
        <v>363</v>
      </c>
    </row>
  </sheetData>
  <phoneticPr fontId="5"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158F-687A-4D14-AD44-A100973B705A}">
  <dimension ref="A1:I65"/>
  <sheetViews>
    <sheetView topLeftCell="C1" workbookViewId="0">
      <selection activeCell="C18" sqref="C18"/>
    </sheetView>
  </sheetViews>
  <sheetFormatPr defaultRowHeight="15" x14ac:dyDescent="0.25"/>
  <cols>
    <col min="1" max="1" width="39.28515625" customWidth="1"/>
    <col min="2" max="2" width="1.5703125" customWidth="1"/>
    <col min="3" max="3" width="35.85546875" customWidth="1"/>
    <col min="4" max="4" width="1.5703125" customWidth="1"/>
    <col min="5" max="5" width="26.42578125" bestFit="1" customWidth="1"/>
    <col min="6" max="6" width="1.5703125" customWidth="1"/>
    <col min="7" max="7" width="63.42578125" bestFit="1" customWidth="1"/>
    <col min="8" max="8" width="1.7109375" customWidth="1"/>
    <col min="9" max="9" width="12.7109375" bestFit="1" customWidth="1"/>
  </cols>
  <sheetData>
    <row r="1" spans="1:9" x14ac:dyDescent="0.25">
      <c r="A1" t="s">
        <v>365</v>
      </c>
      <c r="C1" t="s">
        <v>366</v>
      </c>
      <c r="E1" t="s">
        <v>367</v>
      </c>
      <c r="G1" t="s">
        <v>368</v>
      </c>
      <c r="I1" t="s">
        <v>369</v>
      </c>
    </row>
    <row r="2" spans="1:9" x14ac:dyDescent="0.25">
      <c r="A2" s="25" t="s">
        <v>45</v>
      </c>
      <c r="C2" s="1"/>
      <c r="E2" t="s">
        <v>370</v>
      </c>
      <c r="G2" t="s">
        <v>371</v>
      </c>
    </row>
    <row r="3" spans="1:9" x14ac:dyDescent="0.25">
      <c r="A3" s="24" t="s">
        <v>56</v>
      </c>
      <c r="C3" s="2" t="s">
        <v>47</v>
      </c>
      <c r="E3" t="s">
        <v>372</v>
      </c>
      <c r="G3" t="s">
        <v>373</v>
      </c>
      <c r="I3" t="s">
        <v>21</v>
      </c>
    </row>
    <row r="4" spans="1:9" x14ac:dyDescent="0.25">
      <c r="A4" t="s">
        <v>67</v>
      </c>
      <c r="C4" s="1" t="s">
        <v>374</v>
      </c>
      <c r="G4" t="s">
        <v>375</v>
      </c>
      <c r="I4" t="s">
        <v>376</v>
      </c>
    </row>
    <row r="5" spans="1:9" x14ac:dyDescent="0.25">
      <c r="A5" s="25" t="s">
        <v>77</v>
      </c>
      <c r="G5" t="s">
        <v>377</v>
      </c>
      <c r="I5" t="s">
        <v>378</v>
      </c>
    </row>
    <row r="6" spans="1:9" x14ac:dyDescent="0.25">
      <c r="A6" t="s">
        <v>92</v>
      </c>
    </row>
    <row r="7" spans="1:9" x14ac:dyDescent="0.25">
      <c r="A7" t="s">
        <v>103</v>
      </c>
    </row>
    <row r="8" spans="1:9" x14ac:dyDescent="0.25">
      <c r="A8" s="25" t="s">
        <v>111</v>
      </c>
    </row>
    <row r="9" spans="1:9" x14ac:dyDescent="0.25">
      <c r="A9" s="25" t="s">
        <v>313</v>
      </c>
    </row>
    <row r="10" spans="1:9" x14ac:dyDescent="0.25">
      <c r="A10" s="26" t="s">
        <v>72</v>
      </c>
    </row>
    <row r="11" spans="1:9" x14ac:dyDescent="0.25">
      <c r="A11" s="26" t="s">
        <v>122</v>
      </c>
    </row>
    <row r="12" spans="1:9" x14ac:dyDescent="0.25">
      <c r="A12" t="s">
        <v>135</v>
      </c>
    </row>
    <row r="13" spans="1:9" x14ac:dyDescent="0.25">
      <c r="A13" t="s">
        <v>144</v>
      </c>
    </row>
    <row r="14" spans="1:9" x14ac:dyDescent="0.25">
      <c r="A14" s="25" t="s">
        <v>150</v>
      </c>
    </row>
    <row r="15" spans="1:9" x14ac:dyDescent="0.25">
      <c r="A15" t="s">
        <v>153</v>
      </c>
    </row>
    <row r="16" spans="1:9" x14ac:dyDescent="0.25">
      <c r="A16" t="s">
        <v>160</v>
      </c>
    </row>
    <row r="17" spans="1:1" x14ac:dyDescent="0.25">
      <c r="A17" t="s">
        <v>175</v>
      </c>
    </row>
    <row r="18" spans="1:1" x14ac:dyDescent="0.25">
      <c r="A18" t="s">
        <v>179</v>
      </c>
    </row>
    <row r="19" spans="1:1" x14ac:dyDescent="0.25">
      <c r="A19" t="s">
        <v>184</v>
      </c>
    </row>
    <row r="20" spans="1:1" x14ac:dyDescent="0.25">
      <c r="A20" t="s">
        <v>187</v>
      </c>
    </row>
    <row r="21" spans="1:1" x14ac:dyDescent="0.25">
      <c r="A21" t="s">
        <v>214</v>
      </c>
    </row>
    <row r="22" spans="1:1" x14ac:dyDescent="0.25">
      <c r="A22" t="s">
        <v>225</v>
      </c>
    </row>
    <row r="23" spans="1:1" x14ac:dyDescent="0.25">
      <c r="A23" s="26" t="s">
        <v>297</v>
      </c>
    </row>
    <row r="24" spans="1:1" x14ac:dyDescent="0.25">
      <c r="A24" s="26"/>
    </row>
    <row r="25" spans="1:1" x14ac:dyDescent="0.25">
      <c r="A25" s="26"/>
    </row>
    <row r="26" spans="1:1" x14ac:dyDescent="0.25">
      <c r="A26" s="26"/>
    </row>
    <row r="29" spans="1:1" x14ac:dyDescent="0.25">
      <c r="A29" s="25"/>
    </row>
    <row r="36" spans="1:3" x14ac:dyDescent="0.25">
      <c r="A36" s="24" t="s">
        <v>379</v>
      </c>
      <c r="C36" s="24" t="s">
        <v>122</v>
      </c>
    </row>
    <row r="37" spans="1:3" x14ac:dyDescent="0.25">
      <c r="A37" s="25" t="s">
        <v>380</v>
      </c>
      <c r="C37" s="24" t="s">
        <v>122</v>
      </c>
    </row>
    <row r="38" spans="1:3" x14ac:dyDescent="0.25">
      <c r="A38" s="24" t="s">
        <v>381</v>
      </c>
      <c r="C38" s="24" t="s">
        <v>122</v>
      </c>
    </row>
    <row r="39" spans="1:3" x14ac:dyDescent="0.25">
      <c r="A39" s="25" t="s">
        <v>382</v>
      </c>
      <c r="C39" s="24" t="s">
        <v>122</v>
      </c>
    </row>
    <row r="40" spans="1:3" x14ac:dyDescent="0.25">
      <c r="A40" s="24" t="s">
        <v>383</v>
      </c>
      <c r="C40" t="s">
        <v>45</v>
      </c>
    </row>
    <row r="41" spans="1:3" x14ac:dyDescent="0.25">
      <c r="A41" s="25" t="s">
        <v>384</v>
      </c>
      <c r="C41" t="s">
        <v>385</v>
      </c>
    </row>
    <row r="42" spans="1:3" x14ac:dyDescent="0.25">
      <c r="A42" s="24" t="s">
        <v>386</v>
      </c>
      <c r="C42" s="24" t="s">
        <v>56</v>
      </c>
    </row>
    <row r="43" spans="1:3" x14ac:dyDescent="0.25">
      <c r="A43" s="25" t="s">
        <v>387</v>
      </c>
      <c r="C43" s="25" t="s">
        <v>135</v>
      </c>
    </row>
    <row r="44" spans="1:3" x14ac:dyDescent="0.25">
      <c r="A44" s="24" t="s">
        <v>388</v>
      </c>
      <c r="C44" t="s">
        <v>187</v>
      </c>
    </row>
    <row r="45" spans="1:3" x14ac:dyDescent="0.25">
      <c r="A45" s="25" t="s">
        <v>389</v>
      </c>
      <c r="C45" t="s">
        <v>184</v>
      </c>
    </row>
    <row r="46" spans="1:3" x14ac:dyDescent="0.25">
      <c r="A46" s="24" t="s">
        <v>390</v>
      </c>
      <c r="C46" t="s">
        <v>72</v>
      </c>
    </row>
    <row r="47" spans="1:3" x14ac:dyDescent="0.25">
      <c r="A47" s="25" t="s">
        <v>391</v>
      </c>
      <c r="C47" s="25" t="s">
        <v>392</v>
      </c>
    </row>
    <row r="48" spans="1:3" x14ac:dyDescent="0.25">
      <c r="A48" s="24" t="s">
        <v>393</v>
      </c>
      <c r="C48" t="s">
        <v>394</v>
      </c>
    </row>
    <row r="49" spans="1:3" x14ac:dyDescent="0.25">
      <c r="A49" s="25" t="s">
        <v>395</v>
      </c>
      <c r="C49" t="s">
        <v>153</v>
      </c>
    </row>
    <row r="50" spans="1:3" x14ac:dyDescent="0.25">
      <c r="A50" s="24" t="s">
        <v>396</v>
      </c>
      <c r="C50" t="s">
        <v>144</v>
      </c>
    </row>
    <row r="51" spans="1:3" x14ac:dyDescent="0.25">
      <c r="A51" s="25" t="s">
        <v>397</v>
      </c>
      <c r="C51" t="s">
        <v>160</v>
      </c>
    </row>
    <row r="52" spans="1:3" x14ac:dyDescent="0.25">
      <c r="A52" s="24" t="s">
        <v>398</v>
      </c>
      <c r="C52" t="s">
        <v>399</v>
      </c>
    </row>
    <row r="53" spans="1:3" x14ac:dyDescent="0.25">
      <c r="A53" s="25" t="s">
        <v>400</v>
      </c>
      <c r="C53" t="s">
        <v>77</v>
      </c>
    </row>
    <row r="54" spans="1:3" x14ac:dyDescent="0.25">
      <c r="A54" s="24" t="s">
        <v>364</v>
      </c>
      <c r="C54" t="s">
        <v>92</v>
      </c>
    </row>
    <row r="55" spans="1:3" x14ac:dyDescent="0.25">
      <c r="A55" s="25" t="s">
        <v>401</v>
      </c>
      <c r="C55" t="s">
        <v>103</v>
      </c>
    </row>
    <row r="56" spans="1:3" x14ac:dyDescent="0.25">
      <c r="A56" s="24" t="s">
        <v>402</v>
      </c>
      <c r="C56" s="24" t="s">
        <v>403</v>
      </c>
    </row>
    <row r="57" spans="1:3" x14ac:dyDescent="0.25">
      <c r="A57" s="25" t="s">
        <v>404</v>
      </c>
      <c r="C57" t="s">
        <v>175</v>
      </c>
    </row>
    <row r="58" spans="1:3" x14ac:dyDescent="0.25">
      <c r="A58" s="24" t="s">
        <v>405</v>
      </c>
      <c r="C58" t="s">
        <v>187</v>
      </c>
    </row>
    <row r="59" spans="1:3" x14ac:dyDescent="0.25">
      <c r="A59" s="25" t="s">
        <v>406</v>
      </c>
      <c r="C59" t="s">
        <v>150</v>
      </c>
    </row>
    <row r="60" spans="1:3" x14ac:dyDescent="0.25">
      <c r="A60" s="24" t="s">
        <v>407</v>
      </c>
      <c r="C60" t="s">
        <v>187</v>
      </c>
    </row>
    <row r="61" spans="1:3" x14ac:dyDescent="0.25">
      <c r="A61" s="25" t="s">
        <v>408</v>
      </c>
      <c r="C61" t="s">
        <v>45</v>
      </c>
    </row>
    <row r="62" spans="1:3" x14ac:dyDescent="0.25">
      <c r="A62" s="24" t="s">
        <v>409</v>
      </c>
      <c r="C62" t="s">
        <v>111</v>
      </c>
    </row>
    <row r="63" spans="1:3" x14ac:dyDescent="0.25">
      <c r="A63" s="25" t="s">
        <v>410</v>
      </c>
      <c r="C63" s="25" t="s">
        <v>313</v>
      </c>
    </row>
    <row r="64" spans="1:3" x14ac:dyDescent="0.25">
      <c r="A64" s="24" t="s">
        <v>411</v>
      </c>
      <c r="C64" t="s">
        <v>111</v>
      </c>
    </row>
    <row r="65" spans="1:3" x14ac:dyDescent="0.25">
      <c r="A65" s="25" t="s">
        <v>412</v>
      </c>
      <c r="C65" t="s">
        <v>45</v>
      </c>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BAABDB07561A4BBD6C64B519CBB1F4" ma:contentTypeVersion="4" ma:contentTypeDescription="Een nieuw document maken." ma:contentTypeScope="" ma:versionID="2c009082d0148b2f3fd124f63a3c056f">
  <xsd:schema xmlns:xsd="http://www.w3.org/2001/XMLSchema" xmlns:xs="http://www.w3.org/2001/XMLSchema" xmlns:p="http://schemas.microsoft.com/office/2006/metadata/properties" xmlns:ns2="6dd109d9-5de2-469e-8698-5f82d9a483cf" targetNamespace="http://schemas.microsoft.com/office/2006/metadata/properties" ma:root="true" ma:fieldsID="945026d337ad2196f908d10218ec51ec" ns2:_="">
    <xsd:import namespace="6dd109d9-5de2-469e-8698-5f82d9a483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109d9-5de2-469e-8698-5f82d9a48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1D77D2-4584-4CAE-A085-EE6B564BE983}">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7e0ea545-3417-40cb-9729-10260e7120ce"/>
    <ds:schemaRef ds:uri="http://schemas.microsoft.com/office/infopath/2007/PartnerControls"/>
    <ds:schemaRef ds:uri="28b4a76a-92fe-4d83-9cf0-9686065634c4"/>
    <ds:schemaRef ds:uri="http://www.w3.org/XML/1998/namespace"/>
  </ds:schemaRefs>
</ds:datastoreItem>
</file>

<file path=customXml/itemProps2.xml><?xml version="1.0" encoding="utf-8"?>
<ds:datastoreItem xmlns:ds="http://schemas.openxmlformats.org/officeDocument/2006/customXml" ds:itemID="{C02623D1-2803-4F8E-B6C7-90D5F972D0B2}">
  <ds:schemaRefs>
    <ds:schemaRef ds:uri="http://schemas.microsoft.com/sharepoint/v3/contenttype/forms"/>
  </ds:schemaRefs>
</ds:datastoreItem>
</file>

<file path=customXml/itemProps3.xml><?xml version="1.0" encoding="utf-8"?>
<ds:datastoreItem xmlns:ds="http://schemas.openxmlformats.org/officeDocument/2006/customXml" ds:itemID="{61F07B54-EFD8-4CCC-A391-7709B87E6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109d9-5de2-469e-8698-5f82d9a48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Algemeen &amp; Ondertekening</vt:lpstr>
      <vt:lpstr>AAN TE VULLEN door INSCHRIJVER</vt:lpstr>
      <vt:lpstr>1. EISEN Oplossing</vt:lpstr>
      <vt:lpstr>2. EISEN Presentatielaag-GUI</vt:lpstr>
      <vt:lpstr>Begrippen</vt:lpstr>
      <vt:lpstr>Hulptabellen</vt:lpstr>
      <vt:lpstr>'1. EISEN Oplossing'!Afdruktitels</vt:lpstr>
      <vt:lpstr>'2. EISEN Presentatielaag-GUI'!Afdruktitels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 ICT Aansluitvoorwaarden De Connectie, Gemeente Arnhem, Gemeente Renkum, Gemeente Rheden</dc:title>
  <dc:subject>ICT Aansluitvoorwaarden</dc:subject>
  <dc:creator>Richard Halmans</dc:creator>
  <cp:keywords>Aansluitvoorwaarden</cp:keywords>
  <dc:description/>
  <cp:lastModifiedBy>Lieke Hekers</cp:lastModifiedBy>
  <cp:revision/>
  <dcterms:created xsi:type="dcterms:W3CDTF">2024-09-04T07:38:00Z</dcterms:created>
  <dcterms:modified xsi:type="dcterms:W3CDTF">2025-05-22T10:45:22Z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0x01010010BAABDB07561A4BBD6C64B519CBB1F4</vt:lpwstr>
  </property>
  <property fmtid="{D5CDD505-2E9C-101B-9397-08002B2CF9AE}" pid="3" name="MediaServiceImageTags">
    <vt:lpwstr/>
  </property>
</Properties>
</file>