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 to Energy\Scholen\EA 2026 en 2027 OOa Kol en ZON\"/>
    </mc:Choice>
  </mc:AlternateContent>
  <xr:revisionPtr revIDLastSave="0" documentId="8_{2DD0F05E-71C4-4046-9E0B-5D68BEC49BA6}" xr6:coauthVersionLast="47" xr6:coauthVersionMax="47" xr10:uidLastSave="{00000000-0000-0000-0000-000000000000}"/>
  <bookViews>
    <workbookView xWindow="-93" yWindow="-93" windowWidth="25786" windowHeight="13986" xr2:uid="{DB10A5D3-89DC-43B5-B490-D7CEC521E137}"/>
  </bookViews>
  <sheets>
    <sheet name="elektra" sheetId="1" r:id="rId1"/>
    <sheet name="gas" sheetId="2" r:id="rId2"/>
    <sheet name="Blad1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6" i="1" l="1"/>
  <c r="P76" i="1"/>
  <c r="L76" i="1"/>
  <c r="K55" i="2"/>
  <c r="R69" i="1" l="1"/>
  <c r="R68" i="1"/>
  <c r="R67" i="1"/>
  <c r="R66" i="1"/>
  <c r="R65" i="1"/>
  <c r="R64" i="1"/>
  <c r="R63" i="1"/>
  <c r="R62" i="1"/>
  <c r="R73" i="1"/>
  <c r="R75" i="1"/>
  <c r="R74" i="1"/>
  <c r="R71" i="1"/>
  <c r="R70" i="1"/>
  <c r="R61" i="1" l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 l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R2" i="1"/>
  <c r="R76" i="1" l="1"/>
</calcChain>
</file>

<file path=xl/sharedStrings.xml><?xml version="1.0" encoding="utf-8"?>
<sst xmlns="http://schemas.openxmlformats.org/spreadsheetml/2006/main" count="2475" uniqueCount="608">
  <si>
    <t>Stichting</t>
  </si>
  <si>
    <t>Naam school</t>
  </si>
  <si>
    <t>EAN</t>
  </si>
  <si>
    <t>Aansluiting Straat</t>
  </si>
  <si>
    <t>nr</t>
  </si>
  <si>
    <t>toev</t>
  </si>
  <si>
    <t>PC</t>
  </si>
  <si>
    <t>Aansluiting Plaats</t>
  </si>
  <si>
    <t>WOZ cluster</t>
  </si>
  <si>
    <t>Profiel</t>
  </si>
  <si>
    <t>GV/KV</t>
  </si>
  <si>
    <t>Zonnepanelen tech data</t>
  </si>
  <si>
    <t>Facturen ter attentie van</t>
  </si>
  <si>
    <t>Factuur vesturen naar</t>
  </si>
  <si>
    <t>Factuuradres straat</t>
  </si>
  <si>
    <t>nr/toev</t>
  </si>
  <si>
    <t>Plaats</t>
  </si>
  <si>
    <t>Brin-code</t>
  </si>
  <si>
    <t>AI</t>
  </si>
  <si>
    <t>Iban nummer</t>
  </si>
  <si>
    <t>Stichting Zonova</t>
  </si>
  <si>
    <t xml:space="preserve">IKC Knotwilg </t>
  </si>
  <si>
    <t>871685920003773538</t>
  </si>
  <si>
    <t>Vreeswijkpad</t>
  </si>
  <si>
    <t>5</t>
  </si>
  <si>
    <t/>
  </si>
  <si>
    <t>1106 DV</t>
  </si>
  <si>
    <t>AMSTERDAM</t>
  </si>
  <si>
    <t>E3A</t>
  </si>
  <si>
    <t>GV</t>
  </si>
  <si>
    <t>Ja</t>
  </si>
  <si>
    <t>152 x 380 WP = 58 kWP</t>
  </si>
  <si>
    <t>Financiele administratie</t>
  </si>
  <si>
    <t>zonova@concent.nl</t>
  </si>
  <si>
    <t>Schonerwoerdstraat</t>
  </si>
  <si>
    <t>1A</t>
  </si>
  <si>
    <t>1107GA</t>
  </si>
  <si>
    <t>Amsterdam</t>
  </si>
  <si>
    <t>13CN</t>
  </si>
  <si>
    <t>Nee</t>
  </si>
  <si>
    <t xml:space="preserve">Holendrecht </t>
  </si>
  <si>
    <t>871685900041028098</t>
  </si>
  <si>
    <t>Holendrechtplein</t>
  </si>
  <si>
    <t>40</t>
  </si>
  <si>
    <t>1106 LP</t>
  </si>
  <si>
    <t>143 x 255 Wp = 36 kWp</t>
  </si>
  <si>
    <t>20SC</t>
  </si>
  <si>
    <t>Samenspel locatie Kantershof</t>
  </si>
  <si>
    <t>871685900041034822</t>
  </si>
  <si>
    <t>Kantershof</t>
  </si>
  <si>
    <t>637</t>
  </si>
  <si>
    <t>1104 HJ</t>
  </si>
  <si>
    <t>13HX</t>
  </si>
  <si>
    <t>Nellestein</t>
  </si>
  <si>
    <t>871685900041038110</t>
  </si>
  <si>
    <t>Leksmondplein</t>
  </si>
  <si>
    <t>30</t>
  </si>
  <si>
    <t>1108 EL</t>
  </si>
  <si>
    <t>252 x 255 Wp = 64 kWp</t>
  </si>
  <si>
    <t>20VI</t>
  </si>
  <si>
    <t>Klaverblad</t>
  </si>
  <si>
    <t>871685920001598904</t>
  </si>
  <si>
    <t>Darlingstraat</t>
  </si>
  <si>
    <t>1</t>
  </si>
  <si>
    <t>1102 MX</t>
  </si>
  <si>
    <t>287 x 235Wp = 67,5 WP</t>
  </si>
  <si>
    <t>13MZ</t>
  </si>
  <si>
    <t>Achtsprong</t>
  </si>
  <si>
    <t>871685920002652957</t>
  </si>
  <si>
    <t>Huntum</t>
  </si>
  <si>
    <t>14</t>
  </si>
  <si>
    <t>1102 JA</t>
  </si>
  <si>
    <t>E3C</t>
  </si>
  <si>
    <t>174 x 255WP = 44 WP</t>
  </si>
  <si>
    <t>20XR</t>
  </si>
  <si>
    <t>De Rozemarn</t>
  </si>
  <si>
    <t>871685920002843386</t>
  </si>
  <si>
    <t>16</t>
  </si>
  <si>
    <t>98 x 255 Wp = 25 kWp</t>
  </si>
  <si>
    <t xml:space="preserve">De Tamboerijn </t>
  </si>
  <si>
    <t>871685920003391633</t>
  </si>
  <si>
    <t>Reigersbos</t>
  </si>
  <si>
    <t>301</t>
  </si>
  <si>
    <t>1107 EZ</t>
  </si>
  <si>
    <t>186 x 255 Wp = 47 kWp</t>
  </si>
  <si>
    <t>20XZ</t>
  </si>
  <si>
    <t>IKC Metropool - tijdelijke locatie</t>
  </si>
  <si>
    <t>871685920004545417</t>
  </si>
  <si>
    <t>Gaasperdammerpad</t>
  </si>
  <si>
    <t xml:space="preserve">1106 RZ </t>
  </si>
  <si>
    <t>44 x 390 WP = 17 kWp</t>
  </si>
  <si>
    <t>32FD</t>
  </si>
  <si>
    <t>Mobiel vestiging Reigersbos</t>
  </si>
  <si>
    <t>871685900009874620</t>
  </si>
  <si>
    <t>313</t>
  </si>
  <si>
    <t>E2B</t>
  </si>
  <si>
    <t>KV</t>
  </si>
  <si>
    <t>13RO</t>
  </si>
  <si>
    <t>De Schakel</t>
  </si>
  <si>
    <t>871685900013172644</t>
  </si>
  <si>
    <t>Alexander Dumaslaan</t>
  </si>
  <si>
    <t>9</t>
  </si>
  <si>
    <t>1102 WD</t>
  </si>
  <si>
    <t>200 x 255 Wp = 51 kWp</t>
  </si>
  <si>
    <t>20XS</t>
  </si>
  <si>
    <t>Wereldwijs 2 (voorheen Bijlmerdrie)</t>
  </si>
  <si>
    <t>871685900013373089</t>
  </si>
  <si>
    <t>Geerdinkhof</t>
  </si>
  <si>
    <t>685</t>
  </si>
  <si>
    <t>1103 RP</t>
  </si>
  <si>
    <t>120 x 255 Wp = 31 kWp</t>
  </si>
  <si>
    <t>18ZL - Wereldwijs 2</t>
  </si>
  <si>
    <t>Wereldwijs</t>
  </si>
  <si>
    <t>871685900013373188</t>
  </si>
  <si>
    <t>695</t>
  </si>
  <si>
    <t>150 x 255 Wp = 38 kWp</t>
  </si>
  <si>
    <t>18ZL</t>
  </si>
  <si>
    <t>Samenspel</t>
  </si>
  <si>
    <t>871685900014652121</t>
  </si>
  <si>
    <t>641</t>
  </si>
  <si>
    <t>Van Houteschool</t>
  </si>
  <si>
    <t>871685900015470519</t>
  </si>
  <si>
    <t>27</t>
  </si>
  <si>
    <t>158 x 255 Wp = 40 kWp</t>
  </si>
  <si>
    <t>21DE</t>
  </si>
  <si>
    <t>Bestuurskantoor</t>
  </si>
  <si>
    <t>871685900100765070</t>
  </si>
  <si>
    <t>A</t>
  </si>
  <si>
    <t>1107 GA</t>
  </si>
  <si>
    <t>AG05BM</t>
  </si>
  <si>
    <t>Polsstok</t>
  </si>
  <si>
    <t>871685920000612861</t>
  </si>
  <si>
    <t>EGoli</t>
  </si>
  <si>
    <t>2</t>
  </si>
  <si>
    <t>1103 AC</t>
  </si>
  <si>
    <t>woz cluster</t>
  </si>
  <si>
    <t>12GF</t>
  </si>
  <si>
    <t>Polsstok gymzaal</t>
  </si>
  <si>
    <t>871685920000612885</t>
  </si>
  <si>
    <t>6</t>
  </si>
  <si>
    <t>Brede School Ruimten</t>
  </si>
  <si>
    <t>871685920000612878</t>
  </si>
  <si>
    <t>4</t>
  </si>
  <si>
    <t>Kinderopvang Egoli</t>
  </si>
  <si>
    <t>871685920000612892</t>
  </si>
  <si>
    <t>De Bijlmerhorst</t>
  </si>
  <si>
    <t>871685920000612915</t>
  </si>
  <si>
    <t>12</t>
  </si>
  <si>
    <t>128 x 255 Wp = 33 kWp</t>
  </si>
  <si>
    <t>18YT</t>
  </si>
  <si>
    <t>De Brink</t>
  </si>
  <si>
    <t>871685920002673372</t>
  </si>
  <si>
    <t>Mijehof</t>
  </si>
  <si>
    <t>302</t>
  </si>
  <si>
    <t>1106 HW</t>
  </si>
  <si>
    <t>206 x 255 Wp = 53 kWp</t>
  </si>
  <si>
    <t>18VV</t>
  </si>
  <si>
    <t>KV/GV</t>
  </si>
  <si>
    <t>Brin</t>
  </si>
  <si>
    <t>871687140000065490</t>
  </si>
  <si>
    <t>G2C</t>
  </si>
  <si>
    <t>871687140000065889</t>
  </si>
  <si>
    <t>31</t>
  </si>
  <si>
    <t>871687140005632536</t>
  </si>
  <si>
    <t>Gaat een deel af van het gebouw in Q2 2026</t>
  </si>
  <si>
    <t>871687140015809140</t>
  </si>
  <si>
    <t>871687140004054575</t>
  </si>
  <si>
    <t>G2A</t>
  </si>
  <si>
    <t>871687140017092687</t>
  </si>
  <si>
    <t>871687140020536611</t>
  </si>
  <si>
    <t>G1A</t>
  </si>
  <si>
    <t>871687140021526802</t>
  </si>
  <si>
    <t>39</t>
  </si>
  <si>
    <t>871687140021752218</t>
  </si>
  <si>
    <t>871687140021752225</t>
  </si>
  <si>
    <t>871687140021752232</t>
  </si>
  <si>
    <t>871687140021752249</t>
  </si>
  <si>
    <t>871687140021752263</t>
  </si>
  <si>
    <t>871687140024243362</t>
  </si>
  <si>
    <t>Opmerking</t>
  </si>
  <si>
    <t>Adres vervalt per Q4 2027</t>
  </si>
  <si>
    <t>Adres vervalt per Q4 2027/ Q1 2028</t>
  </si>
  <si>
    <t>Hobaostraat</t>
  </si>
  <si>
    <t>b</t>
  </si>
  <si>
    <t>871685920004583716</t>
  </si>
  <si>
    <t>Geen Brin</t>
  </si>
  <si>
    <t>1101 CZ</t>
  </si>
  <si>
    <t>Verbruik verdubbeld per 2028</t>
  </si>
  <si>
    <t>% Piek</t>
  </si>
  <si>
    <t>40.000 kWh per 2026 en wordt GV per Q4 2027</t>
  </si>
  <si>
    <t>Adres vervalt per Q3 2026</t>
  </si>
  <si>
    <t>Adres vervalt per Q3 2026. Volume 2026 aangepast</t>
  </si>
  <si>
    <t>Volume 2026 aangepast naar boven</t>
  </si>
  <si>
    <t>Stichting Openbaar Onderwijs aan de Amstel</t>
  </si>
  <si>
    <t>De Kleine Reus</t>
  </si>
  <si>
    <t>871685920002251303</t>
  </si>
  <si>
    <t>Noorderstraat</t>
  </si>
  <si>
    <t>1017TV</t>
  </si>
  <si>
    <t>De Notenkraker</t>
  </si>
  <si>
    <t>871685920002531344</t>
  </si>
  <si>
    <t>Woestduinstraat</t>
  </si>
  <si>
    <t>1058TE</t>
  </si>
  <si>
    <t>180 X 230 Wp = 42 kWp</t>
  </si>
  <si>
    <t>871685920004259758</t>
  </si>
  <si>
    <t>Dintelstraat</t>
  </si>
  <si>
    <t>1078VN</t>
  </si>
  <si>
    <t>IKC Zuidas School</t>
  </si>
  <si>
    <t>871685920004422282</t>
  </si>
  <si>
    <t>Nadia en Lili Boulangerplantsoen</t>
  </si>
  <si>
    <t>1083 HT </t>
  </si>
  <si>
    <t>190 x 430 WP = 82 kWp</t>
  </si>
  <si>
    <t>IKC Zuidas BSO</t>
  </si>
  <si>
    <t>NTB</t>
  </si>
  <si>
    <t>3*35</t>
  </si>
  <si>
    <t>IKC Havenstraatterrein school</t>
  </si>
  <si>
    <t>Havenstraat</t>
  </si>
  <si>
    <t>A4</t>
  </si>
  <si>
    <t>1075PR</t>
  </si>
  <si>
    <t>Nicolaas Maesschool</t>
  </si>
  <si>
    <t>871685920001788756</t>
  </si>
  <si>
    <t>Nicolaas Maesstraat</t>
  </si>
  <si>
    <t>124</t>
  </si>
  <si>
    <t>1071RH</t>
  </si>
  <si>
    <t>Olympiaschool</t>
  </si>
  <si>
    <t>871685920002384643</t>
  </si>
  <si>
    <t>Stadionkade</t>
  </si>
  <si>
    <t>113</t>
  </si>
  <si>
    <t>HS</t>
  </si>
  <si>
    <t>1076BN</t>
  </si>
  <si>
    <t>Theo Thijssenschool</t>
  </si>
  <si>
    <t>871685920003675863</t>
  </si>
  <si>
    <t>Anjeliersstraat</t>
  </si>
  <si>
    <t>157</t>
  </si>
  <si>
    <t>1015 NG</t>
  </si>
  <si>
    <t>130 * 326 WP = 42 kWP</t>
  </si>
  <si>
    <t>14e Montessorischool De Jordaan</t>
  </si>
  <si>
    <t>871685900015181217</t>
  </si>
  <si>
    <t>Elandsstraat</t>
  </si>
  <si>
    <t>99</t>
  </si>
  <si>
    <t>1016RX</t>
  </si>
  <si>
    <t>871685900015275640</t>
  </si>
  <si>
    <t>42</t>
  </si>
  <si>
    <t>1016SG</t>
  </si>
  <si>
    <t>1e Montessorischool De Wielewaal</t>
  </si>
  <si>
    <t>871685900009767601</t>
  </si>
  <si>
    <t>Corellistraat</t>
  </si>
  <si>
    <t>1077HA</t>
  </si>
  <si>
    <t>2e Daltonschool Pieter Bakkum</t>
  </si>
  <si>
    <t>871685900003603554</t>
  </si>
  <si>
    <t>Willem Witsenstraat</t>
  </si>
  <si>
    <t>10</t>
  </si>
  <si>
    <t>1077AZ</t>
  </si>
  <si>
    <t>3e Daltonbasisschool Alberdingk Thijm</t>
  </si>
  <si>
    <t>871685900014889800</t>
  </si>
  <si>
    <t>Van Ostadestraat</t>
  </si>
  <si>
    <t>1073TN</t>
  </si>
  <si>
    <t>34 x 320 WP = 12 kWp</t>
  </si>
  <si>
    <t>871685900013335964</t>
  </si>
  <si>
    <t>272</t>
  </si>
  <si>
    <t>1073TV</t>
  </si>
  <si>
    <t>6e Montessorischool Anne Frank</t>
  </si>
  <si>
    <t>871685900013089638</t>
  </si>
  <si>
    <t>Niersstraat</t>
  </si>
  <si>
    <t>41</t>
  </si>
  <si>
    <t>1078VJ</t>
  </si>
  <si>
    <t>9e Montessorischool ‘De Scholekster’</t>
  </si>
  <si>
    <t>871685900007796993</t>
  </si>
  <si>
    <t>Karel du Jardinstraat</t>
  </si>
  <si>
    <t>74</t>
  </si>
  <si>
    <t>1073TE</t>
  </si>
  <si>
    <t>84 x 320 WP = 27 kWp</t>
  </si>
  <si>
    <t>Basisschool Oostelijke Eiland</t>
  </si>
  <si>
    <t>871685900012693812</t>
  </si>
  <si>
    <t>Kraijenhoffstraat</t>
  </si>
  <si>
    <t>1018RK</t>
  </si>
  <si>
    <t>De Burght</t>
  </si>
  <si>
    <t>871685900013651651</t>
  </si>
  <si>
    <t>Herengracht</t>
  </si>
  <si>
    <t>34</t>
  </si>
  <si>
    <t>1015BL</t>
  </si>
  <si>
    <t>871685900013763279</t>
  </si>
  <si>
    <t>22</t>
  </si>
  <si>
    <t>E1B</t>
  </si>
  <si>
    <t>871685900013521626</t>
  </si>
  <si>
    <t>Keizersgracht</t>
  </si>
  <si>
    <t>1015CD</t>
  </si>
  <si>
    <t>50 X 320 WP = 16 kWp</t>
  </si>
  <si>
    <t>De Burght tijdelijke locatie</t>
  </si>
  <si>
    <t>871685900009272556</t>
  </si>
  <si>
    <t>Lindengracht</t>
  </si>
  <si>
    <t>93</t>
  </si>
  <si>
    <t>1015KD</t>
  </si>
  <si>
    <t>De Kleine Nicolaas</t>
  </si>
  <si>
    <t>871685900013603186</t>
  </si>
  <si>
    <t>Cornelis Krusemanstraat</t>
  </si>
  <si>
    <t>1075NL</t>
  </si>
  <si>
    <t>871685920001739086</t>
  </si>
  <si>
    <t>871685900009391363</t>
  </si>
  <si>
    <t>Nieuwe Looiersstraat</t>
  </si>
  <si>
    <t>1017VA</t>
  </si>
  <si>
    <t>871685920002722261</t>
  </si>
  <si>
    <t xml:space="preserve"> </t>
  </si>
  <si>
    <t>De Witte Olifant</t>
  </si>
  <si>
    <t>871685900014546864</t>
  </si>
  <si>
    <t>Oudeschans</t>
  </si>
  <si>
    <t>35</t>
  </si>
  <si>
    <t>1011KT</t>
  </si>
  <si>
    <t>871685900014547373</t>
  </si>
  <si>
    <t>Renovatie  2026 KV wordt GV ??</t>
  </si>
  <si>
    <t>De Witte Olifant -02</t>
  </si>
  <si>
    <t>871685900014572788</t>
  </si>
  <si>
    <t>Nieuwe Uilenburgerstraat</t>
  </si>
  <si>
    <t>96</t>
  </si>
  <si>
    <t>1011LX</t>
  </si>
  <si>
    <t>871685900014658802</t>
  </si>
  <si>
    <t>De Witte Olifant -41</t>
  </si>
  <si>
    <t>871685900013442907</t>
  </si>
  <si>
    <t>Nieuwe Ridderstraat</t>
  </si>
  <si>
    <t>1011CN</t>
  </si>
  <si>
    <t xml:space="preserve">Dongeschool </t>
  </si>
  <si>
    <t>871685900013827704</t>
  </si>
  <si>
    <t>11</t>
  </si>
  <si>
    <t>Gymzaal</t>
  </si>
  <si>
    <t>Dr. E Boekmanschool</t>
  </si>
  <si>
    <t>871685900014516751</t>
  </si>
  <si>
    <t>Korte Lepelstraat</t>
  </si>
  <si>
    <t>81</t>
  </si>
  <si>
    <t>1018ZA</t>
  </si>
  <si>
    <t>Obs 15e montessorischool Maas en Waal</t>
  </si>
  <si>
    <t>871685900013450360</t>
  </si>
  <si>
    <t>Uiterwaardenstraat</t>
  </si>
  <si>
    <t>544</t>
  </si>
  <si>
    <t>SCHOOL</t>
  </si>
  <si>
    <t>1079AZ</t>
  </si>
  <si>
    <t>74 X 320 WP = 24 kWp</t>
  </si>
  <si>
    <t xml:space="preserve">Schatting (meter was defect) </t>
  </si>
  <si>
    <t>Obs 15e montessorischool Maas en Waal Gymzaal</t>
  </si>
  <si>
    <t>871685920003135275</t>
  </si>
  <si>
    <t>546</t>
  </si>
  <si>
    <t>Oscar Carre</t>
  </si>
  <si>
    <t>871685900015267744</t>
  </si>
  <si>
    <t>1e Jan vd Heijdenstr</t>
  </si>
  <si>
    <t>163</t>
  </si>
  <si>
    <t>1072TS</t>
  </si>
  <si>
    <t>Theo Thijssenschool Dependance</t>
  </si>
  <si>
    <t>871685900009892488</t>
  </si>
  <si>
    <t>Westerstraat</t>
  </si>
  <si>
    <t>297</t>
  </si>
  <si>
    <t>1015MH</t>
  </si>
  <si>
    <t>Stichting Openbaar Onderwijs aan de Amstel, p/a Basisschool De Kleine Reus</t>
  </si>
  <si>
    <t>18UH01-KleineReus@ooada.nl</t>
  </si>
  <si>
    <t>1017 TV</t>
  </si>
  <si>
    <t>18UH01</t>
  </si>
  <si>
    <t>NL 30 RABO 0135173574</t>
  </si>
  <si>
    <t>Stichting Openbaar Onderwijs aan de Amstel, p/a De Notenkraker</t>
  </si>
  <si>
    <t>18RN-Notenkraker@ooada.nl</t>
  </si>
  <si>
    <t>Theophile de Bockstraat</t>
  </si>
  <si>
    <t>100 D</t>
  </si>
  <si>
    <t>1058 VC</t>
  </si>
  <si>
    <t>18RN</t>
  </si>
  <si>
    <t>Stichting Openbaar Onderwijs aan de Amstel, p/a Dongeschool</t>
  </si>
  <si>
    <t>19BW-Donge@ooada.nl</t>
  </si>
  <si>
    <t>1078 VN</t>
  </si>
  <si>
    <t>19BW</t>
  </si>
  <si>
    <t>Stichting Openbaar Onderwijs aan de Amstel, p/a IKC</t>
  </si>
  <si>
    <t>30RL-Zuidas@ooada.nl</t>
  </si>
  <si>
    <t>30RL</t>
  </si>
  <si>
    <t>Stichting Openbaar Onderwijs aan de Amstel, p/a Nicolaas Maesschool</t>
  </si>
  <si>
    <t>20VJ-NicolaasMaes@ooada.nl</t>
  </si>
  <si>
    <t>1071 RH</t>
  </si>
  <si>
    <t>20VJ</t>
  </si>
  <si>
    <t>Stichting Openbaar Onderwijs aan de Amstel, p/a Olympiaschool</t>
  </si>
  <si>
    <t>20XU-Olympia@ooada.nl</t>
  </si>
  <si>
    <t>113 B</t>
  </si>
  <si>
    <t>1076 BN</t>
  </si>
  <si>
    <t>20XU</t>
  </si>
  <si>
    <t>Stichting Openbaar Onderwijs aan de Amstel, p/a Theo Thijssenschool</t>
  </si>
  <si>
    <t>20YA-TheoThijssen@ooada.nl</t>
  </si>
  <si>
    <t>20YA</t>
  </si>
  <si>
    <t>Stichting Openbaar Onderwijs aan de Amstel, p/a 14e Montessorischool De Jordaan</t>
  </si>
  <si>
    <t>20VA-14eMont@ooada.nl</t>
  </si>
  <si>
    <t>1016 RX</t>
  </si>
  <si>
    <t>20VA</t>
  </si>
  <si>
    <t>Stichting Openbaar Onderwijs aan de Amstel, p/a 1e Montesorischool De Wielewaal</t>
  </si>
  <si>
    <t>20TS-1eMont@ooada.nl</t>
  </si>
  <si>
    <t>1077 HA</t>
  </si>
  <si>
    <t>20TS</t>
  </si>
  <si>
    <t>Stichting Openbaar Onderwijs aan de Amstel, p/a 2e Daltonschool Pieter Bakkum</t>
  </si>
  <si>
    <t>19BO-2eDalton@ooada.nl</t>
  </si>
  <si>
    <t>1077 AZ</t>
  </si>
  <si>
    <t>19BO</t>
  </si>
  <si>
    <t>Stichting Openbaar Onderwijs aan de Amstel, p/a 3e Daltonbasisschool Alberdingk Thijm</t>
  </si>
  <si>
    <t>19BS-3eDalton@ooada.nl</t>
  </si>
  <si>
    <t>201</t>
  </si>
  <si>
    <t>1073 TN</t>
  </si>
  <si>
    <t>19BS</t>
  </si>
  <si>
    <t>1073 TV</t>
  </si>
  <si>
    <t>Stichting Openbaar Onderwijs aan de Amstel, p/a 6e Montessorischool Anne Frank</t>
  </si>
  <si>
    <t>20TX00-6eMont@ooada.nl</t>
  </si>
  <si>
    <t>1078 VJ</t>
  </si>
  <si>
    <t>20TX00</t>
  </si>
  <si>
    <t>Stichting Openbaar Onderwijs aan de Amstel, p/a 9e Montessorischool De Scholekster</t>
  </si>
  <si>
    <t>20TX01-9emont@ooada.nl</t>
  </si>
  <si>
    <t>76</t>
  </si>
  <si>
    <t>1073 TE</t>
  </si>
  <si>
    <t>20TX01</t>
  </si>
  <si>
    <t>Stichting Openbaar Onderwijs aan de Amstel, p/a Basisschool Oostelijke Eilanden</t>
  </si>
  <si>
    <t>24DP-BOE@ooada.nl</t>
  </si>
  <si>
    <t>1018 RK</t>
  </si>
  <si>
    <t>24DP</t>
  </si>
  <si>
    <t>Stichting Openbaar Onderwijs aan de Amstel, p/a De Burght</t>
  </si>
  <si>
    <t>18WU-Burght@ooada.nl</t>
  </si>
  <si>
    <t>1015 BL</t>
  </si>
  <si>
    <t>18WU</t>
  </si>
  <si>
    <t>Stichting Openbaar Onderwijs aan de Amstel, p/a Kleine Nicolaas</t>
  </si>
  <si>
    <t>31JF-KleineNicolaas@ooada.nl</t>
  </si>
  <si>
    <t>1075 NL</t>
  </si>
  <si>
    <t>31JF</t>
  </si>
  <si>
    <t>Stichting Openbaar Onderwijs aan de Amstel, p/a De Witte Olifant</t>
  </si>
  <si>
    <t>20VK-WitteOlifant@ooada.nl</t>
  </si>
  <si>
    <t>Nieuwe Batavierstraat</t>
  </si>
  <si>
    <t>1011 LX</t>
  </si>
  <si>
    <t>20VK</t>
  </si>
  <si>
    <t>Stichting Openbaar Onderwijs aan de Amstel, p/a Dr.E Boekmanschool</t>
  </si>
  <si>
    <t>18UH00-Boekman@ooada.nl</t>
  </si>
  <si>
    <t>1018 ZA</t>
  </si>
  <si>
    <t>18UH00</t>
  </si>
  <si>
    <t>Stichting Openbaar Onderwijs aan de Amstel, p/a Obs 15e montessorischool Van Maas en Waal</t>
  </si>
  <si>
    <t>31FN-15eMont@ooada.nl</t>
  </si>
  <si>
    <t>1079 AZ</t>
  </si>
  <si>
    <t>31FN</t>
  </si>
  <si>
    <t>Stichting Openbaar Onderwijs aan de Amstel, p/a Oscar Carre</t>
  </si>
  <si>
    <t>20XA-OscarCarre@ooada.nl</t>
  </si>
  <si>
    <t>Eerste Jan van der Heijdenstraat</t>
  </si>
  <si>
    <t>161</t>
  </si>
  <si>
    <t>1072 TS</t>
  </si>
  <si>
    <t>20XA</t>
  </si>
  <si>
    <t xml:space="preserve">NL 84 RABO 0301008167  </t>
  </si>
  <si>
    <t>3 A4</t>
  </si>
  <si>
    <t>Stichting Openbaar Onderwijs aan de Amstel, p/a Havenstraatterrein</t>
  </si>
  <si>
    <t>IKC Metropool - permanente locatie</t>
  </si>
  <si>
    <t>Nieuwbouw/ ean nog niet bekend</t>
  </si>
  <si>
    <t>Nieuwbouw/ ean nog niet bekend. Q4 2026 actief. Verbruik + teruglevering 2026 is kwart van 2027/ 2028</t>
  </si>
  <si>
    <t>Kolom Stichting voor speciaal onderwijs</t>
  </si>
  <si>
    <t>SBO DE HASSELBRAAM</t>
  </si>
  <si>
    <t>DE ATLANT</t>
  </si>
  <si>
    <t>SO DE HELDRING</t>
  </si>
  <si>
    <t>VSO ALPHONS LAUDY</t>
  </si>
  <si>
    <t>PRAKTIJKCOLLEGE Het Plein</t>
  </si>
  <si>
    <t>DE DREEF</t>
  </si>
  <si>
    <t>KPCN</t>
  </si>
  <si>
    <t>DE SCHAKEL</t>
  </si>
  <si>
    <t>VSO DE HELDRING</t>
  </si>
  <si>
    <t>Kindcentrum De Wereldboom</t>
  </si>
  <si>
    <t>SO ALPHONS LAUDY</t>
  </si>
  <si>
    <t>SBO PROFESSOR DUMONT</t>
  </si>
  <si>
    <t>SBO DE DRIESPRONG</t>
  </si>
  <si>
    <t>SBO DE ZEPPELIN</t>
  </si>
  <si>
    <t>871685920000511874</t>
  </si>
  <si>
    <t>Karel Klinkenbergstraat</t>
  </si>
  <si>
    <t>1061AN</t>
  </si>
  <si>
    <t>3A</t>
  </si>
  <si>
    <t>871685920001177109</t>
  </si>
  <si>
    <t>Teilingen</t>
  </si>
  <si>
    <t>1082JS</t>
  </si>
  <si>
    <t>871685920001942011</t>
  </si>
  <si>
    <t>Bosrankstraat</t>
  </si>
  <si>
    <t>1032LH</t>
  </si>
  <si>
    <t>871685920001954502</t>
  </si>
  <si>
    <t>Van Nijenrodeweg</t>
  </si>
  <si>
    <t>648</t>
  </si>
  <si>
    <t>1082HZ</t>
  </si>
  <si>
    <t>871685920002175722</t>
  </si>
  <si>
    <t>Jan de Louterstraat</t>
  </si>
  <si>
    <t>13</t>
  </si>
  <si>
    <t>1063KX</t>
  </si>
  <si>
    <t>3C</t>
  </si>
  <si>
    <t>871685920002181754</t>
  </si>
  <si>
    <t>7</t>
  </si>
  <si>
    <t>1102WD</t>
  </si>
  <si>
    <t>871685920001160835</t>
  </si>
  <si>
    <t>Oostzanerdijk</t>
  </si>
  <si>
    <t>139</t>
  </si>
  <si>
    <t>1035EX</t>
  </si>
  <si>
    <t>871685920002644129</t>
  </si>
  <si>
    <t>Sterrenpad</t>
  </si>
  <si>
    <t>2023BV</t>
  </si>
  <si>
    <t>HAARLEM</t>
  </si>
  <si>
    <t>871685920002779401</t>
  </si>
  <si>
    <t>Burgemeester Eliasstraat</t>
  </si>
  <si>
    <t>20</t>
  </si>
  <si>
    <t>1063EW</t>
  </si>
  <si>
    <t>871685920003112825</t>
  </si>
  <si>
    <t>Peelstraat</t>
  </si>
  <si>
    <t>171</t>
  </si>
  <si>
    <t>1079RN</t>
  </si>
  <si>
    <t>871685920003868845</t>
  </si>
  <si>
    <t>Meer en Vaart</t>
  </si>
  <si>
    <t>1068KV</t>
  </si>
  <si>
    <t>871685900012725087</t>
  </si>
  <si>
    <t>Woudrichemstraat</t>
  </si>
  <si>
    <t>1107NG</t>
  </si>
  <si>
    <t>2B</t>
  </si>
  <si>
    <t>871685900012927955</t>
  </si>
  <si>
    <t>Sloterweg</t>
  </si>
  <si>
    <t>1192</t>
  </si>
  <si>
    <t>1066CV</t>
  </si>
  <si>
    <t>871685900015103240</t>
  </si>
  <si>
    <t>Bessenpad</t>
  </si>
  <si>
    <t>1033LW</t>
  </si>
  <si>
    <t>Stichting Kolom financiele administratie</t>
  </si>
  <si>
    <t>factuur@kolom.net</t>
  </si>
  <si>
    <t xml:space="preserve">Elsrijkdreef </t>
  </si>
  <si>
    <t>1103MJ</t>
  </si>
  <si>
    <t>18YA</t>
  </si>
  <si>
    <t>NL29INGB0658039253</t>
  </si>
  <si>
    <t>09PY</t>
  </si>
  <si>
    <t>12QB-02</t>
  </si>
  <si>
    <t>14UA-02</t>
  </si>
  <si>
    <t>10JY</t>
  </si>
  <si>
    <t>27VH</t>
  </si>
  <si>
    <t>26HP</t>
  </si>
  <si>
    <t>01KD</t>
  </si>
  <si>
    <t>12QB-01</t>
  </si>
  <si>
    <t>06ZQ</t>
  </si>
  <si>
    <t>14UA-01</t>
  </si>
  <si>
    <t>01VF</t>
  </si>
  <si>
    <t>19XM</t>
  </si>
  <si>
    <t>20OF</t>
  </si>
  <si>
    <t>207 B</t>
  </si>
  <si>
    <t>NL 29 INGB  0658039253</t>
  </si>
  <si>
    <t>Per 1-9-2026: 97 x 420 WP = 41 kWp</t>
  </si>
  <si>
    <t>Per 1-9-2026: 200 x 420 WP = 84 kWp</t>
  </si>
  <si>
    <t>Per 2026: 236 x 420 WP = 99 kWp</t>
  </si>
  <si>
    <t>Per 1-9-2026: 202 x 420 WP = 85 kWp</t>
  </si>
  <si>
    <t>Per 1-9-2026: 50 x 420 WP = 21 kWp</t>
  </si>
  <si>
    <t>Per 2026: 310 x 420 WP = 130 kWp</t>
  </si>
  <si>
    <t>Per 2026: 228 x 420 WP = 96 kWp</t>
  </si>
  <si>
    <t>Per 2026: 300 x 420 WP = 126 kWp</t>
  </si>
  <si>
    <t>Per 2026: 145 x 420 WP = 61 kWp</t>
  </si>
  <si>
    <t>Per 1-1-2028: 100 x 400 WP = 40 kWp</t>
  </si>
  <si>
    <t>Per 1-1-2028: 210 x 400 WP = 84 kWp</t>
  </si>
  <si>
    <t>243 x 270 WP = 66 kWp</t>
  </si>
  <si>
    <t>652 x 335 = 218 kWp</t>
  </si>
  <si>
    <t>Zonnepanelen</t>
  </si>
  <si>
    <t>Renovatie verwacht, start 01-08-2026. Wel bouwstroom</t>
  </si>
  <si>
    <t>Renovatie verwacht, start 01-01-2027. Wel bouwstroom</t>
  </si>
  <si>
    <t>Q4 2026</t>
  </si>
  <si>
    <t>Q1 2028</t>
  </si>
  <si>
    <t>Levering 2026</t>
  </si>
  <si>
    <t>40 x 320 WP = 27 kWp</t>
  </si>
  <si>
    <t xml:space="preserve">Adres vervalt Q3 2026 </t>
  </si>
  <si>
    <t>871687140000061928</t>
  </si>
  <si>
    <t>871687140006323655</t>
  </si>
  <si>
    <t>871687140010666892</t>
  </si>
  <si>
    <t>871687140012449776</t>
  </si>
  <si>
    <t>871687140014497539</t>
  </si>
  <si>
    <t>871687140018794498</t>
  </si>
  <si>
    <t>871687140000514448</t>
  </si>
  <si>
    <t>871687140001349056</t>
  </si>
  <si>
    <t>871687140001874503</t>
  </si>
  <si>
    <t>871687140007556106</t>
  </si>
  <si>
    <t>871687140008484422</t>
  </si>
  <si>
    <t>871687140008524913</t>
  </si>
  <si>
    <t>871687140008825423</t>
  </si>
  <si>
    <t>871687140008917234</t>
  </si>
  <si>
    <t>871687140009239878</t>
  </si>
  <si>
    <t>Dongeschool gymzaal</t>
  </si>
  <si>
    <t>871687140011722641</t>
  </si>
  <si>
    <t>871687140014081806</t>
  </si>
  <si>
    <t>871687140015047511</t>
  </si>
  <si>
    <t>871687140015119034</t>
  </si>
  <si>
    <t>871687140017895776</t>
  </si>
  <si>
    <t>871687140024591425</t>
  </si>
  <si>
    <t>1015NG</t>
  </si>
  <si>
    <t>871687140018159631</t>
  </si>
  <si>
    <t>871687140018227866</t>
  </si>
  <si>
    <t>871687140019069649</t>
  </si>
  <si>
    <t>871687140023316487</t>
  </si>
  <si>
    <t>871687140023676703</t>
  </si>
  <si>
    <t>871687140024212160</t>
  </si>
  <si>
    <t>Straat</t>
  </si>
  <si>
    <t>871687140022336783</t>
  </si>
  <si>
    <t>871687140005263280</t>
  </si>
  <si>
    <t>871687140023318344</t>
  </si>
  <si>
    <t>871687140014454754</t>
  </si>
  <si>
    <t>871687140023851124</t>
  </si>
  <si>
    <t>871687140023790218</t>
  </si>
  <si>
    <t>871687140023305986</t>
  </si>
  <si>
    <t>871687140021762712</t>
  </si>
  <si>
    <t>871687140021099009</t>
  </si>
  <si>
    <t>871687140010506327</t>
  </si>
  <si>
    <t>871687140015203924</t>
  </si>
  <si>
    <t>871687140012087701</t>
  </si>
  <si>
    <t>Renovatie verwacht, start 01-01-2027</t>
  </si>
  <si>
    <t>Renovatie verwacht, start 01-08-2026</t>
  </si>
  <si>
    <t>Levering</t>
  </si>
  <si>
    <t>Teruglevering Grootverbruik</t>
  </si>
  <si>
    <t>Teruglevering kleinverbruik</t>
  </si>
  <si>
    <t>2026 Teruglevering GV</t>
  </si>
  <si>
    <t>2026 Teruglevering KV</t>
  </si>
  <si>
    <t>Elektra 2026</t>
  </si>
  <si>
    <t>* Te contracteren levering 2026</t>
  </si>
  <si>
    <t>Gas 2026</t>
  </si>
  <si>
    <t>Te contracteren levering 2026</t>
  </si>
  <si>
    <r>
      <rPr>
        <b/>
        <u val="singleAccounting"/>
        <sz val="10"/>
        <rFont val="Calibri"/>
        <family val="2"/>
        <scheme val="minor"/>
      </rPr>
      <t>Contract</t>
    </r>
    <r>
      <rPr>
        <b/>
        <sz val="10"/>
        <rFont val="Calibri"/>
        <family val="2"/>
        <scheme val="minor"/>
      </rPr>
      <t>volume inkoop 2026</t>
    </r>
  </si>
  <si>
    <t>Per 1-10-2027: 180 x 400 WP = 72 kWp</t>
  </si>
  <si>
    <t>Q4 2027 actief/ 1 maart 2025 start bouw. Verbruik 2026 (15.000 kWh) = bouwaansluiting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</si>
</sst>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 val="singleAccounting"/>
      <sz val="1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u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</cellStyleXfs>
  <cellXfs count="113">
    <xf numFmtId="0" fontId="0" fillId="0" borderId="0" xfId="0"/>
    <xf numFmtId="164" fontId="3" fillId="2" borderId="1" xfId="1" applyNumberFormat="1" applyFont="1" applyFill="1" applyBorder="1"/>
    <xf numFmtId="0" fontId="3" fillId="2" borderId="1" xfId="0" applyFont="1" applyFill="1" applyBorder="1"/>
    <xf numFmtId="49" fontId="3" fillId="2" borderId="11" xfId="0" applyNumberFormat="1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7" xfId="0" applyFont="1" applyFill="1" applyBorder="1"/>
    <xf numFmtId="0" fontId="3" fillId="2" borderId="1" xfId="0" applyFont="1" applyFill="1" applyBorder="1" applyAlignment="1">
      <alignment horizontal="right"/>
    </xf>
    <xf numFmtId="164" fontId="8" fillId="2" borderId="1" xfId="1" applyNumberFormat="1" applyFont="1" applyFill="1" applyBorder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7" fillId="0" borderId="3" xfId="0" applyFont="1" applyBorder="1"/>
    <xf numFmtId="0" fontId="7" fillId="0" borderId="3" xfId="0" applyFont="1" applyBorder="1" applyAlignment="1">
      <alignment horizontal="left"/>
    </xf>
    <xf numFmtId="49" fontId="7" fillId="0" borderId="13" xfId="0" applyNumberFormat="1" applyFont="1" applyBorder="1"/>
    <xf numFmtId="0" fontId="7" fillId="0" borderId="1" xfId="0" applyFont="1" applyBorder="1" applyAlignment="1">
      <alignment horizontal="left"/>
    </xf>
    <xf numFmtId="0" fontId="7" fillId="0" borderId="6" xfId="0" applyFont="1" applyBorder="1"/>
    <xf numFmtId="0" fontId="7" fillId="0" borderId="5" xfId="0" applyFont="1" applyBorder="1"/>
    <xf numFmtId="49" fontId="7" fillId="0" borderId="0" xfId="0" applyNumberFormat="1" applyFont="1"/>
    <xf numFmtId="0" fontId="7" fillId="0" borderId="0" xfId="0" applyFont="1" applyAlignment="1">
      <alignment horizontal="left"/>
    </xf>
    <xf numFmtId="164" fontId="10" fillId="0" borderId="1" xfId="1" applyNumberFormat="1" applyFont="1" applyBorder="1"/>
    <xf numFmtId="49" fontId="7" fillId="0" borderId="11" xfId="0" applyNumberFormat="1" applyFont="1" applyBorder="1"/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7" xfId="0" applyFont="1" applyBorder="1"/>
    <xf numFmtId="0" fontId="7" fillId="0" borderId="9" xfId="0" applyFont="1" applyBorder="1"/>
    <xf numFmtId="0" fontId="7" fillId="0" borderId="0" xfId="0" applyFont="1" applyAlignment="1">
      <alignment horizontal="right"/>
    </xf>
    <xf numFmtId="164" fontId="7" fillId="0" borderId="0" xfId="1" applyNumberFormat="1" applyFont="1"/>
    <xf numFmtId="164" fontId="8" fillId="2" borderId="1" xfId="1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49" fontId="7" fillId="0" borderId="3" xfId="0" applyNumberFormat="1" applyFont="1" applyBorder="1"/>
    <xf numFmtId="0" fontId="7" fillId="2" borderId="3" xfId="0" applyFont="1" applyFill="1" applyBorder="1"/>
    <xf numFmtId="0" fontId="5" fillId="0" borderId="1" xfId="0" applyFont="1" applyBorder="1"/>
    <xf numFmtId="0" fontId="4" fillId="0" borderId="1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164" fontId="4" fillId="0" borderId="1" xfId="1" applyNumberFormat="1" applyFont="1" applyBorder="1"/>
    <xf numFmtId="49" fontId="7" fillId="0" borderId="1" xfId="0" applyNumberFormat="1" applyFont="1" applyBorder="1"/>
    <xf numFmtId="164" fontId="7" fillId="0" borderId="0" xfId="1" applyNumberFormat="1" applyFont="1" applyFill="1" applyAlignment="1">
      <alignment horizontal="left"/>
    </xf>
    <xf numFmtId="164" fontId="6" fillId="0" borderId="1" xfId="1" applyNumberFormat="1" applyFont="1" applyFill="1" applyBorder="1"/>
    <xf numFmtId="0" fontId="4" fillId="0" borderId="1" xfId="0" applyFont="1" applyBorder="1" applyAlignment="1">
      <alignment horizontal="right"/>
    </xf>
    <xf numFmtId="164" fontId="4" fillId="0" borderId="1" xfId="1" applyNumberFormat="1" applyFont="1" applyFill="1" applyBorder="1"/>
    <xf numFmtId="9" fontId="4" fillId="0" borderId="1" xfId="2" applyFont="1" applyFill="1" applyBorder="1"/>
    <xf numFmtId="0" fontId="4" fillId="0" borderId="2" xfId="0" applyFont="1" applyBorder="1" applyAlignment="1">
      <alignment horizontal="right"/>
    </xf>
    <xf numFmtId="164" fontId="4" fillId="0" borderId="2" xfId="1" applyNumberFormat="1" applyFont="1" applyFill="1" applyBorder="1"/>
    <xf numFmtId="9" fontId="4" fillId="0" borderId="2" xfId="2" applyFont="1" applyFill="1" applyBorder="1"/>
    <xf numFmtId="49" fontId="8" fillId="2" borderId="1" xfId="1" applyNumberFormat="1" applyFont="1" applyFill="1" applyBorder="1"/>
    <xf numFmtId="0" fontId="4" fillId="0" borderId="1" xfId="3" applyFont="1" applyBorder="1" applyAlignment="1">
      <alignment vertical="top" wrapText="1" readingOrder="1"/>
    </xf>
    <xf numFmtId="49" fontId="4" fillId="0" borderId="1" xfId="0" applyNumberFormat="1" applyFont="1" applyBorder="1"/>
    <xf numFmtId="0" fontId="6" fillId="0" borderId="1" xfId="0" applyFont="1" applyBorder="1"/>
    <xf numFmtId="0" fontId="3" fillId="2" borderId="1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4" fillId="0" borderId="0" xfId="1" applyNumberFormat="1" applyFont="1" applyFill="1" applyBorder="1"/>
    <xf numFmtId="0" fontId="3" fillId="2" borderId="0" xfId="0" applyFont="1" applyFill="1" applyAlignment="1">
      <alignment horizontal="left"/>
    </xf>
    <xf numFmtId="164" fontId="7" fillId="0" borderId="0" xfId="0" applyNumberFormat="1" applyFont="1"/>
    <xf numFmtId="164" fontId="4" fillId="0" borderId="3" xfId="1" applyNumberFormat="1" applyFont="1" applyFill="1" applyBorder="1"/>
    <xf numFmtId="164" fontId="8" fillId="0" borderId="1" xfId="1" applyNumberFormat="1" applyFont="1" applyFill="1" applyBorder="1"/>
    <xf numFmtId="0" fontId="4" fillId="0" borderId="0" xfId="0" applyFont="1"/>
    <xf numFmtId="164" fontId="7" fillId="0" borderId="1" xfId="1" applyNumberFormat="1" applyFont="1" applyBorder="1"/>
    <xf numFmtId="164" fontId="6" fillId="2" borderId="1" xfId="1" applyNumberFormat="1" applyFont="1" applyFill="1" applyBorder="1"/>
    <xf numFmtId="0" fontId="6" fillId="2" borderId="1" xfId="0" applyFont="1" applyFill="1" applyBorder="1"/>
    <xf numFmtId="49" fontId="8" fillId="3" borderId="1" xfId="1" applyNumberFormat="1" applyFont="1" applyFill="1" applyBorder="1"/>
    <xf numFmtId="49" fontId="4" fillId="0" borderId="12" xfId="0" applyNumberFormat="1" applyFont="1" applyBorder="1"/>
    <xf numFmtId="49" fontId="4" fillId="0" borderId="13" xfId="0" applyNumberFormat="1" applyFont="1" applyBorder="1"/>
    <xf numFmtId="49" fontId="4" fillId="0" borderId="11" xfId="0" applyNumberFormat="1" applyFont="1" applyBorder="1"/>
    <xf numFmtId="0" fontId="7" fillId="0" borderId="13" xfId="0" applyFont="1" applyBorder="1"/>
    <xf numFmtId="0" fontId="9" fillId="0" borderId="1" xfId="0" applyFont="1" applyBorder="1" applyAlignment="1">
      <alignment horizontal="left"/>
    </xf>
    <xf numFmtId="0" fontId="15" fillId="0" borderId="1" xfId="4" applyFont="1" applyFill="1" applyBorder="1"/>
    <xf numFmtId="0" fontId="15" fillId="0" borderId="2" xfId="4" applyFont="1" applyFill="1" applyBorder="1"/>
    <xf numFmtId="164" fontId="9" fillId="4" borderId="1" xfId="1" applyNumberFormat="1" applyFont="1" applyFill="1" applyBorder="1" applyAlignment="1">
      <alignment horizontal="left"/>
    </xf>
    <xf numFmtId="49" fontId="9" fillId="0" borderId="1" xfId="1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164" fontId="9" fillId="0" borderId="1" xfId="1" applyNumberFormat="1" applyFont="1" applyFill="1" applyBorder="1" applyAlignment="1">
      <alignment horizontal="left"/>
    </xf>
    <xf numFmtId="164" fontId="9" fillId="0" borderId="1" xfId="1" applyNumberFormat="1" applyFont="1" applyBorder="1" applyAlignment="1">
      <alignment horizontal="left"/>
    </xf>
    <xf numFmtId="9" fontId="7" fillId="0" borderId="1" xfId="2" applyFont="1" applyBorder="1"/>
    <xf numFmtId="0" fontId="16" fillId="0" borderId="1" xfId="0" applyFont="1" applyBorder="1" applyAlignment="1">
      <alignment horizontal="left"/>
    </xf>
    <xf numFmtId="164" fontId="7" fillId="0" borderId="14" xfId="1" applyNumberFormat="1" applyFont="1" applyBorder="1"/>
    <xf numFmtId="164" fontId="13" fillId="0" borderId="0" xfId="1" applyNumberFormat="1" applyFont="1"/>
    <xf numFmtId="0" fontId="14" fillId="0" borderId="1" xfId="0" applyFont="1" applyBorder="1"/>
    <xf numFmtId="0" fontId="17" fillId="0" borderId="1" xfId="3" applyFont="1" applyBorder="1" applyAlignment="1">
      <alignment vertical="top" wrapText="1" readingOrder="1"/>
    </xf>
    <xf numFmtId="0" fontId="15" fillId="0" borderId="1" xfId="4" applyFont="1" applyFill="1" applyBorder="1" applyAlignment="1">
      <alignment vertical="center"/>
    </xf>
    <xf numFmtId="164" fontId="4" fillId="0" borderId="13" xfId="1" applyNumberFormat="1" applyFont="1" applyFill="1" applyBorder="1"/>
    <xf numFmtId="0" fontId="16" fillId="0" borderId="1" xfId="0" applyFont="1" applyBorder="1"/>
    <xf numFmtId="164" fontId="7" fillId="0" borderId="1" xfId="1" applyNumberFormat="1" applyFont="1" applyFill="1" applyBorder="1" applyAlignment="1">
      <alignment horizontal="right"/>
    </xf>
    <xf numFmtId="164" fontId="4" fillId="0" borderId="6" xfId="1" applyNumberFormat="1" applyFont="1" applyFill="1" applyBorder="1"/>
    <xf numFmtId="164" fontId="4" fillId="0" borderId="1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3" fontId="4" fillId="0" borderId="1" xfId="0" applyNumberFormat="1" applyFont="1" applyBorder="1"/>
    <xf numFmtId="0" fontId="8" fillId="2" borderId="1" xfId="0" applyFont="1" applyFill="1" applyBorder="1" applyAlignment="1">
      <alignment horizontal="left"/>
    </xf>
    <xf numFmtId="0" fontId="18" fillId="0" borderId="1" xfId="4" applyFont="1" applyFill="1" applyBorder="1"/>
    <xf numFmtId="164" fontId="13" fillId="0" borderId="0" xfId="0" applyNumberFormat="1" applyFont="1"/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/>
    </xf>
    <xf numFmtId="164" fontId="4" fillId="0" borderId="6" xfId="1" applyNumberFormat="1" applyFont="1" applyFill="1" applyBorder="1" applyAlignment="1">
      <alignment horizontal="left"/>
    </xf>
    <xf numFmtId="0" fontId="4" fillId="0" borderId="6" xfId="0" applyFont="1" applyBorder="1" applyAlignment="1">
      <alignment horizontal="left" vertical="top"/>
    </xf>
    <xf numFmtId="0" fontId="4" fillId="0" borderId="6" xfId="0" applyFont="1" applyBorder="1" applyAlignment="1">
      <alignment vertical="top" wrapText="1"/>
    </xf>
    <xf numFmtId="164" fontId="8" fillId="0" borderId="6" xfId="1" applyNumberFormat="1" applyFont="1" applyFill="1" applyBorder="1"/>
    <xf numFmtId="164" fontId="6" fillId="0" borderId="6" xfId="1" applyNumberFormat="1" applyFont="1" applyFill="1" applyBorder="1"/>
    <xf numFmtId="0" fontId="10" fillId="0" borderId="6" xfId="0" applyFont="1" applyBorder="1"/>
    <xf numFmtId="0" fontId="7" fillId="0" borderId="14" xfId="0" applyFont="1" applyBorder="1"/>
    <xf numFmtId="0" fontId="19" fillId="5" borderId="15" xfId="0" applyFont="1" applyFill="1" applyBorder="1"/>
    <xf numFmtId="0" fontId="8" fillId="0" borderId="1" xfId="0" applyFont="1" applyBorder="1"/>
    <xf numFmtId="164" fontId="8" fillId="0" borderId="1" xfId="1" applyNumberFormat="1" applyFont="1" applyBorder="1"/>
    <xf numFmtId="0" fontId="19" fillId="6" borderId="15" xfId="0" applyFont="1" applyFill="1" applyBorder="1"/>
    <xf numFmtId="164" fontId="3" fillId="0" borderId="1" xfId="1" applyNumberFormat="1" applyFont="1" applyBorder="1"/>
    <xf numFmtId="0" fontId="3" fillId="0" borderId="1" xfId="0" applyFont="1" applyBorder="1"/>
    <xf numFmtId="164" fontId="4" fillId="0" borderId="1" xfId="0" applyNumberFormat="1" applyFont="1" applyBorder="1"/>
    <xf numFmtId="164" fontId="4" fillId="0" borderId="14" xfId="1" applyNumberFormat="1" applyFont="1" applyBorder="1"/>
    <xf numFmtId="49" fontId="3" fillId="2" borderId="1" xfId="0" applyNumberFormat="1" applyFont="1" applyFill="1" applyBorder="1"/>
    <xf numFmtId="0" fontId="9" fillId="3" borderId="8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</cellXfs>
  <cellStyles count="5">
    <cellStyle name="Hyperlink" xfId="4" builtinId="8"/>
    <cellStyle name="Komma" xfId="1" builtinId="3"/>
    <cellStyle name="Normal" xfId="3" xr:uid="{7A8283F7-6333-4F25-98F7-97D4574EFCB2}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onova@concent.nl" TargetMode="External"/><Relationship Id="rId13" Type="http://schemas.openxmlformats.org/officeDocument/2006/relationships/hyperlink" Target="mailto:zonova@concent.nl" TargetMode="External"/><Relationship Id="rId18" Type="http://schemas.openxmlformats.org/officeDocument/2006/relationships/hyperlink" Target="mailto:zonova@concent.nl" TargetMode="External"/><Relationship Id="rId3" Type="http://schemas.openxmlformats.org/officeDocument/2006/relationships/hyperlink" Target="mailto:zonova@concent.nl" TargetMode="External"/><Relationship Id="rId21" Type="http://schemas.openxmlformats.org/officeDocument/2006/relationships/hyperlink" Target="mailto:zonova@concent.nl" TargetMode="External"/><Relationship Id="rId7" Type="http://schemas.openxmlformats.org/officeDocument/2006/relationships/hyperlink" Target="mailto:zonova@concent.nl" TargetMode="External"/><Relationship Id="rId12" Type="http://schemas.openxmlformats.org/officeDocument/2006/relationships/hyperlink" Target="mailto:zonova@concent.nl" TargetMode="External"/><Relationship Id="rId17" Type="http://schemas.openxmlformats.org/officeDocument/2006/relationships/hyperlink" Target="mailto:zonova@concent.nl" TargetMode="External"/><Relationship Id="rId2" Type="http://schemas.openxmlformats.org/officeDocument/2006/relationships/hyperlink" Target="mailto:zonova@concent.nl" TargetMode="External"/><Relationship Id="rId16" Type="http://schemas.openxmlformats.org/officeDocument/2006/relationships/hyperlink" Target="mailto:zonova@concent.nl" TargetMode="External"/><Relationship Id="rId20" Type="http://schemas.openxmlformats.org/officeDocument/2006/relationships/hyperlink" Target="mailto:zonova@concent.nl" TargetMode="External"/><Relationship Id="rId1" Type="http://schemas.openxmlformats.org/officeDocument/2006/relationships/hyperlink" Target="mailto:zonova@concent.nl" TargetMode="External"/><Relationship Id="rId6" Type="http://schemas.openxmlformats.org/officeDocument/2006/relationships/hyperlink" Target="mailto:zonova@concent.nl" TargetMode="External"/><Relationship Id="rId11" Type="http://schemas.openxmlformats.org/officeDocument/2006/relationships/hyperlink" Target="mailto:zonova@concent.nl" TargetMode="External"/><Relationship Id="rId5" Type="http://schemas.openxmlformats.org/officeDocument/2006/relationships/hyperlink" Target="mailto:zonova@concent.nl" TargetMode="External"/><Relationship Id="rId15" Type="http://schemas.openxmlformats.org/officeDocument/2006/relationships/hyperlink" Target="mailto:zonova@concent.nl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zonova@concent.nl" TargetMode="External"/><Relationship Id="rId19" Type="http://schemas.openxmlformats.org/officeDocument/2006/relationships/hyperlink" Target="mailto:zonova@concent.nl" TargetMode="External"/><Relationship Id="rId4" Type="http://schemas.openxmlformats.org/officeDocument/2006/relationships/hyperlink" Target="mailto:zonova@concent.nl" TargetMode="External"/><Relationship Id="rId9" Type="http://schemas.openxmlformats.org/officeDocument/2006/relationships/hyperlink" Target="mailto:zonova@concent.nl" TargetMode="External"/><Relationship Id="rId14" Type="http://schemas.openxmlformats.org/officeDocument/2006/relationships/hyperlink" Target="mailto:zonova@concent.nl" TargetMode="External"/><Relationship Id="rId22" Type="http://schemas.openxmlformats.org/officeDocument/2006/relationships/hyperlink" Target="mailto:zonova@concent.n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onova@concent.nl" TargetMode="External"/><Relationship Id="rId13" Type="http://schemas.openxmlformats.org/officeDocument/2006/relationships/hyperlink" Target="mailto:zonova@concent.nl" TargetMode="External"/><Relationship Id="rId3" Type="http://schemas.openxmlformats.org/officeDocument/2006/relationships/hyperlink" Target="mailto:zonova@concent.nl" TargetMode="External"/><Relationship Id="rId7" Type="http://schemas.openxmlformats.org/officeDocument/2006/relationships/hyperlink" Target="mailto:zonova@concent.nl" TargetMode="External"/><Relationship Id="rId12" Type="http://schemas.openxmlformats.org/officeDocument/2006/relationships/hyperlink" Target="mailto:zonova@concent.nl" TargetMode="External"/><Relationship Id="rId2" Type="http://schemas.openxmlformats.org/officeDocument/2006/relationships/hyperlink" Target="mailto:zonova@concent.nl" TargetMode="External"/><Relationship Id="rId1" Type="http://schemas.openxmlformats.org/officeDocument/2006/relationships/hyperlink" Target="mailto:zonova@concent.nl" TargetMode="External"/><Relationship Id="rId6" Type="http://schemas.openxmlformats.org/officeDocument/2006/relationships/hyperlink" Target="mailto:zonova@concent.nl" TargetMode="External"/><Relationship Id="rId11" Type="http://schemas.openxmlformats.org/officeDocument/2006/relationships/hyperlink" Target="mailto:zonova@concent.nl" TargetMode="External"/><Relationship Id="rId5" Type="http://schemas.openxmlformats.org/officeDocument/2006/relationships/hyperlink" Target="mailto:zonova@concent.nl" TargetMode="External"/><Relationship Id="rId15" Type="http://schemas.openxmlformats.org/officeDocument/2006/relationships/hyperlink" Target="mailto:31JF-KleineNicolaas@ooada.nl" TargetMode="External"/><Relationship Id="rId10" Type="http://schemas.openxmlformats.org/officeDocument/2006/relationships/hyperlink" Target="mailto:zonova@concent.nl" TargetMode="External"/><Relationship Id="rId4" Type="http://schemas.openxmlformats.org/officeDocument/2006/relationships/hyperlink" Target="mailto:zonova@concent.nl" TargetMode="External"/><Relationship Id="rId9" Type="http://schemas.openxmlformats.org/officeDocument/2006/relationships/hyperlink" Target="mailto:zonova@concent.nl" TargetMode="External"/><Relationship Id="rId14" Type="http://schemas.openxmlformats.org/officeDocument/2006/relationships/hyperlink" Target="mailto:zonova@concen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7B5C9-5937-4E96-9308-7000CA6882F9}">
  <dimension ref="A1:AB76"/>
  <sheetViews>
    <sheetView tabSelected="1" zoomScaleNormal="100" workbookViewId="0"/>
  </sheetViews>
  <sheetFormatPr defaultColWidth="9" defaultRowHeight="13" x14ac:dyDescent="0.45"/>
  <cols>
    <col min="1" max="1" width="34" style="9" bestFit="1" customWidth="1"/>
    <col min="2" max="2" width="37.29296875" style="9" bestFit="1" customWidth="1"/>
    <col min="3" max="3" width="16.5859375" style="18" bestFit="1" customWidth="1"/>
    <col min="4" max="4" width="24.46875" style="9" bestFit="1" customWidth="1"/>
    <col min="5" max="5" width="4.17578125" style="19" bestFit="1" customWidth="1"/>
    <col min="6" max="6" width="6.76171875" style="9" bestFit="1" customWidth="1"/>
    <col min="7" max="7" width="7.29296875" style="9" bestFit="1" customWidth="1"/>
    <col min="8" max="8" width="10.29296875" style="9" bestFit="1" customWidth="1"/>
    <col min="9" max="9" width="9.5859375" style="9" bestFit="1" customWidth="1"/>
    <col min="10" max="10" width="5.46875" style="19" bestFit="1" customWidth="1"/>
    <col min="11" max="11" width="5.5859375" style="26" bestFit="1" customWidth="1"/>
    <col min="12" max="12" width="10.76171875" style="27" bestFit="1" customWidth="1"/>
    <col min="13" max="13" width="6.234375" style="27" bestFit="1" customWidth="1"/>
    <col min="14" max="14" width="11.87890625" style="27" bestFit="1" customWidth="1"/>
    <col min="15" max="15" width="28.9375" style="40" bestFit="1" customWidth="1"/>
    <col min="16" max="16" width="18.1171875" style="27" bestFit="1" customWidth="1"/>
    <col min="17" max="17" width="18.1171875" style="27" customWidth="1"/>
    <col min="18" max="18" width="21.87890625" style="27" bestFit="1" customWidth="1"/>
    <col min="19" max="19" width="71.1171875" style="9" bestFit="1" customWidth="1"/>
    <col min="20" max="20" width="23.76171875" style="9" bestFit="1" customWidth="1"/>
    <col min="21" max="21" width="24.46875" style="9" bestFit="1" customWidth="1"/>
    <col min="22" max="22" width="6.234375" style="19" bestFit="1" customWidth="1"/>
    <col min="23" max="23" width="7" style="9" bestFit="1" customWidth="1"/>
    <col min="24" max="24" width="9" style="9" bestFit="1" customWidth="1"/>
    <col min="25" max="25" width="14.76171875" style="9" bestFit="1" customWidth="1"/>
    <col min="26" max="26" width="3.52734375" style="9" bestFit="1" customWidth="1"/>
    <col min="27" max="27" width="19.3515625" style="9" bestFit="1" customWidth="1"/>
    <col min="28" max="28" width="77.46875" style="19" bestFit="1" customWidth="1"/>
    <col min="29" max="16384" width="9" style="9"/>
  </cols>
  <sheetData>
    <row r="1" spans="1:28" ht="15.35" thickBot="1" x14ac:dyDescent="0.8">
      <c r="A1" s="1" t="s">
        <v>0</v>
      </c>
      <c r="B1" s="2" t="s">
        <v>1</v>
      </c>
      <c r="C1" s="110" t="s">
        <v>2</v>
      </c>
      <c r="D1" s="2" t="s">
        <v>3</v>
      </c>
      <c r="E1" s="5" t="s">
        <v>4</v>
      </c>
      <c r="F1" s="4" t="s">
        <v>5</v>
      </c>
      <c r="G1" s="2" t="s">
        <v>6</v>
      </c>
      <c r="H1" s="2" t="s">
        <v>16</v>
      </c>
      <c r="I1" s="6" t="s">
        <v>8</v>
      </c>
      <c r="J1" s="52" t="s">
        <v>9</v>
      </c>
      <c r="K1" s="7" t="s">
        <v>10</v>
      </c>
      <c r="L1" s="48" t="s">
        <v>549</v>
      </c>
      <c r="M1" s="8" t="s">
        <v>188</v>
      </c>
      <c r="N1" s="8" t="s">
        <v>544</v>
      </c>
      <c r="O1" s="28" t="s">
        <v>11</v>
      </c>
      <c r="P1" s="8" t="s">
        <v>599</v>
      </c>
      <c r="Q1" s="8" t="s">
        <v>600</v>
      </c>
      <c r="R1" s="63" t="s">
        <v>605</v>
      </c>
      <c r="S1" s="1" t="s">
        <v>12</v>
      </c>
      <c r="T1" s="1" t="s">
        <v>13</v>
      </c>
      <c r="U1" s="2" t="s">
        <v>14</v>
      </c>
      <c r="V1" s="52" t="s">
        <v>15</v>
      </c>
      <c r="W1" s="2" t="s">
        <v>6</v>
      </c>
      <c r="X1" s="2" t="s">
        <v>16</v>
      </c>
      <c r="Y1" s="2" t="s">
        <v>17</v>
      </c>
      <c r="Z1" s="2" t="s">
        <v>18</v>
      </c>
      <c r="AA1" s="2" t="s">
        <v>19</v>
      </c>
      <c r="AB1" s="55" t="s">
        <v>179</v>
      </c>
    </row>
    <row r="2" spans="1:28" x14ac:dyDescent="0.45">
      <c r="A2" s="10" t="s">
        <v>20</v>
      </c>
      <c r="B2" s="10" t="s">
        <v>21</v>
      </c>
      <c r="C2" s="39" t="s">
        <v>22</v>
      </c>
      <c r="D2" s="10" t="s">
        <v>23</v>
      </c>
      <c r="E2" s="35" t="s">
        <v>24</v>
      </c>
      <c r="F2" s="34" t="s">
        <v>25</v>
      </c>
      <c r="G2" s="10" t="s">
        <v>26</v>
      </c>
      <c r="H2" s="10" t="s">
        <v>27</v>
      </c>
      <c r="I2" s="36"/>
      <c r="J2" s="29" t="s">
        <v>28</v>
      </c>
      <c r="K2" s="42" t="s">
        <v>29</v>
      </c>
      <c r="L2" s="43">
        <v>141660</v>
      </c>
      <c r="M2" s="44">
        <v>0.66776789495976285</v>
      </c>
      <c r="N2" s="43" t="s">
        <v>30</v>
      </c>
      <c r="O2" s="93" t="s">
        <v>31</v>
      </c>
      <c r="P2" s="43">
        <v>-8136</v>
      </c>
      <c r="Q2" s="43"/>
      <c r="R2" s="43">
        <f>L2</f>
        <v>141660</v>
      </c>
      <c r="S2" s="10" t="s">
        <v>32</v>
      </c>
      <c r="T2" s="69" t="s">
        <v>33</v>
      </c>
      <c r="U2" s="10" t="s">
        <v>34</v>
      </c>
      <c r="V2" s="15" t="s">
        <v>35</v>
      </c>
      <c r="W2" s="10" t="s">
        <v>36</v>
      </c>
      <c r="X2" s="10" t="s">
        <v>37</v>
      </c>
      <c r="Y2" s="10" t="s">
        <v>38</v>
      </c>
      <c r="Z2" s="10" t="s">
        <v>39</v>
      </c>
      <c r="AA2" s="10" t="s">
        <v>437</v>
      </c>
      <c r="AB2" s="68"/>
    </row>
    <row r="3" spans="1:28" x14ac:dyDescent="0.45">
      <c r="A3" s="10" t="s">
        <v>20</v>
      </c>
      <c r="B3" s="10" t="s">
        <v>40</v>
      </c>
      <c r="C3" s="39" t="s">
        <v>41</v>
      </c>
      <c r="D3" s="10" t="s">
        <v>42</v>
      </c>
      <c r="E3" s="13" t="s">
        <v>43</v>
      </c>
      <c r="F3" s="12" t="s">
        <v>25</v>
      </c>
      <c r="G3" s="10" t="s">
        <v>44</v>
      </c>
      <c r="H3" s="10" t="s">
        <v>27</v>
      </c>
      <c r="I3" s="16"/>
      <c r="J3" s="29" t="s">
        <v>28</v>
      </c>
      <c r="K3" s="42" t="s">
        <v>29</v>
      </c>
      <c r="L3" s="38">
        <v>47750</v>
      </c>
      <c r="M3" s="44">
        <v>0.57187434554973826</v>
      </c>
      <c r="N3" s="43" t="s">
        <v>30</v>
      </c>
      <c r="O3" s="94" t="s">
        <v>45</v>
      </c>
      <c r="P3" s="38">
        <v>-12979</v>
      </c>
      <c r="Q3" s="38"/>
      <c r="R3" s="43">
        <f t="shared" ref="R3:R11" si="0">L3</f>
        <v>47750</v>
      </c>
      <c r="S3" s="10" t="s">
        <v>32</v>
      </c>
      <c r="T3" s="69" t="s">
        <v>33</v>
      </c>
      <c r="U3" s="10" t="s">
        <v>34</v>
      </c>
      <c r="V3" s="15" t="s">
        <v>35</v>
      </c>
      <c r="W3" s="10" t="s">
        <v>36</v>
      </c>
      <c r="X3" s="10" t="s">
        <v>37</v>
      </c>
      <c r="Y3" s="10" t="s">
        <v>46</v>
      </c>
      <c r="Z3" s="10" t="s">
        <v>39</v>
      </c>
      <c r="AA3" s="10" t="s">
        <v>437</v>
      </c>
      <c r="AB3" s="68" t="s">
        <v>180</v>
      </c>
    </row>
    <row r="4" spans="1:28" x14ac:dyDescent="0.45">
      <c r="A4" s="10" t="s">
        <v>20</v>
      </c>
      <c r="B4" s="10" t="s">
        <v>47</v>
      </c>
      <c r="C4" s="14" t="s">
        <v>48</v>
      </c>
      <c r="D4" s="10" t="s">
        <v>49</v>
      </c>
      <c r="E4" s="15" t="s">
        <v>50</v>
      </c>
      <c r="F4" s="10" t="s">
        <v>25</v>
      </c>
      <c r="G4" s="10" t="s">
        <v>51</v>
      </c>
      <c r="H4" s="10" t="s">
        <v>27</v>
      </c>
      <c r="I4" s="16"/>
      <c r="J4" s="29" t="s">
        <v>28</v>
      </c>
      <c r="K4" s="42" t="s">
        <v>29</v>
      </c>
      <c r="L4" s="38">
        <v>104147</v>
      </c>
      <c r="M4" s="44">
        <v>0.59709833216511277</v>
      </c>
      <c r="N4" s="43"/>
      <c r="O4" s="95"/>
      <c r="P4" s="38">
        <v>0</v>
      </c>
      <c r="Q4" s="38"/>
      <c r="R4" s="43">
        <f t="shared" si="0"/>
        <v>104147</v>
      </c>
      <c r="S4" s="10" t="s">
        <v>32</v>
      </c>
      <c r="T4" s="69" t="s">
        <v>33</v>
      </c>
      <c r="U4" s="10" t="s">
        <v>34</v>
      </c>
      <c r="V4" s="15" t="s">
        <v>35</v>
      </c>
      <c r="W4" s="10" t="s">
        <v>36</v>
      </c>
      <c r="X4" s="10" t="s">
        <v>37</v>
      </c>
      <c r="Y4" s="10" t="s">
        <v>52</v>
      </c>
      <c r="Z4" s="10" t="s">
        <v>39</v>
      </c>
      <c r="AA4" s="10" t="s">
        <v>437</v>
      </c>
      <c r="AB4" s="68" t="s">
        <v>181</v>
      </c>
    </row>
    <row r="5" spans="1:28" x14ac:dyDescent="0.45">
      <c r="A5" s="10" t="s">
        <v>20</v>
      </c>
      <c r="B5" s="10" t="s">
        <v>53</v>
      </c>
      <c r="C5" s="14" t="s">
        <v>54</v>
      </c>
      <c r="D5" s="10" t="s">
        <v>55</v>
      </c>
      <c r="E5" s="15" t="s">
        <v>56</v>
      </c>
      <c r="F5" s="10" t="s">
        <v>25</v>
      </c>
      <c r="G5" s="10" t="s">
        <v>57</v>
      </c>
      <c r="H5" s="10" t="s">
        <v>27</v>
      </c>
      <c r="I5" s="16"/>
      <c r="J5" s="29" t="s">
        <v>28</v>
      </c>
      <c r="K5" s="42" t="s">
        <v>29</v>
      </c>
      <c r="L5" s="43">
        <v>46615</v>
      </c>
      <c r="M5" s="44">
        <v>0.63149200900997537</v>
      </c>
      <c r="N5" s="43" t="s">
        <v>30</v>
      </c>
      <c r="O5" s="94" t="s">
        <v>58</v>
      </c>
      <c r="P5" s="43">
        <v>-22234</v>
      </c>
      <c r="Q5" s="43"/>
      <c r="R5" s="43">
        <f t="shared" si="0"/>
        <v>46615</v>
      </c>
      <c r="S5" s="10" t="s">
        <v>32</v>
      </c>
      <c r="T5" s="69" t="s">
        <v>33</v>
      </c>
      <c r="U5" s="10" t="s">
        <v>34</v>
      </c>
      <c r="V5" s="15" t="s">
        <v>35</v>
      </c>
      <c r="W5" s="10" t="s">
        <v>36</v>
      </c>
      <c r="X5" s="10" t="s">
        <v>37</v>
      </c>
      <c r="Y5" s="10" t="s">
        <v>59</v>
      </c>
      <c r="Z5" s="10" t="s">
        <v>39</v>
      </c>
      <c r="AA5" s="10" t="s">
        <v>437</v>
      </c>
      <c r="AB5" s="68"/>
    </row>
    <row r="6" spans="1:28" x14ac:dyDescent="0.45">
      <c r="A6" s="10" t="s">
        <v>20</v>
      </c>
      <c r="B6" s="10" t="s">
        <v>60</v>
      </c>
      <c r="C6" s="14" t="s">
        <v>61</v>
      </c>
      <c r="D6" s="10" t="s">
        <v>62</v>
      </c>
      <c r="E6" s="15" t="s">
        <v>63</v>
      </c>
      <c r="F6" s="10" t="s">
        <v>25</v>
      </c>
      <c r="G6" s="10" t="s">
        <v>64</v>
      </c>
      <c r="H6" s="10" t="s">
        <v>27</v>
      </c>
      <c r="I6" s="16"/>
      <c r="J6" s="29" t="s">
        <v>28</v>
      </c>
      <c r="K6" s="42" t="s">
        <v>29</v>
      </c>
      <c r="L6" s="43">
        <v>43344</v>
      </c>
      <c r="M6" s="44">
        <v>0.66606681432262826</v>
      </c>
      <c r="N6" s="43" t="s">
        <v>30</v>
      </c>
      <c r="O6" s="37" t="s">
        <v>65</v>
      </c>
      <c r="P6" s="43">
        <v>-27852</v>
      </c>
      <c r="Q6" s="43"/>
      <c r="R6" s="43">
        <f t="shared" si="0"/>
        <v>43344</v>
      </c>
      <c r="S6" s="10" t="s">
        <v>32</v>
      </c>
      <c r="T6" s="69" t="s">
        <v>33</v>
      </c>
      <c r="U6" s="10" t="s">
        <v>34</v>
      </c>
      <c r="V6" s="15" t="s">
        <v>35</v>
      </c>
      <c r="W6" s="10" t="s">
        <v>36</v>
      </c>
      <c r="X6" s="10" t="s">
        <v>37</v>
      </c>
      <c r="Y6" s="10" t="s">
        <v>66</v>
      </c>
      <c r="Z6" s="10" t="s">
        <v>39</v>
      </c>
      <c r="AA6" s="10" t="s">
        <v>437</v>
      </c>
      <c r="AB6" s="68"/>
    </row>
    <row r="7" spans="1:28" x14ac:dyDescent="0.45">
      <c r="A7" s="10" t="s">
        <v>20</v>
      </c>
      <c r="B7" s="10" t="s">
        <v>67</v>
      </c>
      <c r="C7" s="14" t="s">
        <v>68</v>
      </c>
      <c r="D7" s="10" t="s">
        <v>69</v>
      </c>
      <c r="E7" s="15" t="s">
        <v>70</v>
      </c>
      <c r="F7" s="10" t="s">
        <v>25</v>
      </c>
      <c r="G7" s="10" t="s">
        <v>71</v>
      </c>
      <c r="H7" s="10" t="s">
        <v>27</v>
      </c>
      <c r="I7" s="16"/>
      <c r="J7" s="29" t="s">
        <v>72</v>
      </c>
      <c r="K7" s="42" t="s">
        <v>29</v>
      </c>
      <c r="L7" s="43">
        <v>82959</v>
      </c>
      <c r="M7" s="44">
        <v>0.58548198507696569</v>
      </c>
      <c r="N7" s="43" t="s">
        <v>30</v>
      </c>
      <c r="O7" s="95" t="s">
        <v>73</v>
      </c>
      <c r="P7" s="43">
        <v>-2318</v>
      </c>
      <c r="Q7" s="43"/>
      <c r="R7" s="43">
        <f t="shared" si="0"/>
        <v>82959</v>
      </c>
      <c r="S7" s="10" t="s">
        <v>32</v>
      </c>
      <c r="T7" s="69" t="s">
        <v>33</v>
      </c>
      <c r="U7" s="10" t="s">
        <v>34</v>
      </c>
      <c r="V7" s="15" t="s">
        <v>35</v>
      </c>
      <c r="W7" s="10" t="s">
        <v>36</v>
      </c>
      <c r="X7" s="10" t="s">
        <v>37</v>
      </c>
      <c r="Y7" s="10" t="s">
        <v>74</v>
      </c>
      <c r="Z7" s="10" t="s">
        <v>39</v>
      </c>
      <c r="AA7" s="10" t="s">
        <v>437</v>
      </c>
      <c r="AB7" s="68"/>
    </row>
    <row r="8" spans="1:28" x14ac:dyDescent="0.45">
      <c r="A8" s="10" t="s">
        <v>20</v>
      </c>
      <c r="B8" s="10" t="s">
        <v>75</v>
      </c>
      <c r="C8" s="14" t="s">
        <v>76</v>
      </c>
      <c r="D8" s="10" t="s">
        <v>69</v>
      </c>
      <c r="E8" s="15" t="s">
        <v>77</v>
      </c>
      <c r="F8" s="10" t="s">
        <v>25</v>
      </c>
      <c r="G8" s="10" t="s">
        <v>71</v>
      </c>
      <c r="H8" s="10" t="s">
        <v>27</v>
      </c>
      <c r="I8" s="16"/>
      <c r="J8" s="29" t="s">
        <v>28</v>
      </c>
      <c r="K8" s="42" t="s">
        <v>29</v>
      </c>
      <c r="L8" s="43">
        <v>150058</v>
      </c>
      <c r="M8" s="44">
        <v>0.62016020472084132</v>
      </c>
      <c r="N8" s="43" t="s">
        <v>30</v>
      </c>
      <c r="O8" s="94" t="s">
        <v>78</v>
      </c>
      <c r="P8" s="43">
        <v>-2594</v>
      </c>
      <c r="Q8" s="43"/>
      <c r="R8" s="43">
        <f t="shared" si="0"/>
        <v>150058</v>
      </c>
      <c r="S8" s="10" t="s">
        <v>32</v>
      </c>
      <c r="T8" s="69" t="s">
        <v>33</v>
      </c>
      <c r="U8" s="10" t="s">
        <v>34</v>
      </c>
      <c r="V8" s="15" t="s">
        <v>35</v>
      </c>
      <c r="W8" s="10" t="s">
        <v>36</v>
      </c>
      <c r="X8" s="10" t="s">
        <v>37</v>
      </c>
      <c r="Y8" s="10" t="s">
        <v>74</v>
      </c>
      <c r="Z8" s="10" t="s">
        <v>39</v>
      </c>
      <c r="AA8" s="10" t="s">
        <v>437</v>
      </c>
      <c r="AB8" s="68"/>
    </row>
    <row r="9" spans="1:28" x14ac:dyDescent="0.45">
      <c r="A9" s="10" t="s">
        <v>20</v>
      </c>
      <c r="B9" s="10" t="s">
        <v>79</v>
      </c>
      <c r="C9" s="14" t="s">
        <v>80</v>
      </c>
      <c r="D9" s="10" t="s">
        <v>81</v>
      </c>
      <c r="E9" s="15" t="s">
        <v>82</v>
      </c>
      <c r="F9" s="10" t="s">
        <v>25</v>
      </c>
      <c r="G9" s="10" t="s">
        <v>83</v>
      </c>
      <c r="H9" s="10" t="s">
        <v>27</v>
      </c>
      <c r="I9" s="16"/>
      <c r="J9" s="29" t="s">
        <v>28</v>
      </c>
      <c r="K9" s="42" t="s">
        <v>29</v>
      </c>
      <c r="L9" s="43">
        <v>148320</v>
      </c>
      <c r="M9" s="44">
        <v>0.45767934196332255</v>
      </c>
      <c r="N9" s="43" t="s">
        <v>30</v>
      </c>
      <c r="O9" s="96" t="s">
        <v>84</v>
      </c>
      <c r="P9" s="43">
        <v>-12780</v>
      </c>
      <c r="Q9" s="43"/>
      <c r="R9" s="43">
        <f t="shared" si="0"/>
        <v>148320</v>
      </c>
      <c r="S9" s="10" t="s">
        <v>32</v>
      </c>
      <c r="T9" s="69" t="s">
        <v>33</v>
      </c>
      <c r="U9" s="10" t="s">
        <v>34</v>
      </c>
      <c r="V9" s="15" t="s">
        <v>35</v>
      </c>
      <c r="W9" s="10" t="s">
        <v>36</v>
      </c>
      <c r="X9" s="10" t="s">
        <v>37</v>
      </c>
      <c r="Y9" s="10" t="s">
        <v>85</v>
      </c>
      <c r="Z9" s="10" t="s">
        <v>39</v>
      </c>
      <c r="AA9" s="10" t="s">
        <v>437</v>
      </c>
      <c r="AB9" s="68"/>
    </row>
    <row r="10" spans="1:28" x14ac:dyDescent="0.45">
      <c r="A10" s="10" t="s">
        <v>20</v>
      </c>
      <c r="B10" s="17" t="s">
        <v>86</v>
      </c>
      <c r="C10" s="18" t="s">
        <v>87</v>
      </c>
      <c r="D10" s="9" t="s">
        <v>88</v>
      </c>
      <c r="E10" s="19">
        <v>50</v>
      </c>
      <c r="G10" s="10" t="s">
        <v>89</v>
      </c>
      <c r="H10" s="10" t="s">
        <v>27</v>
      </c>
      <c r="J10" s="29" t="s">
        <v>28</v>
      </c>
      <c r="K10" s="42" t="s">
        <v>29</v>
      </c>
      <c r="L10" s="38">
        <v>59000</v>
      </c>
      <c r="M10" s="44">
        <v>0.71186440677966101</v>
      </c>
      <c r="N10" s="43" t="s">
        <v>30</v>
      </c>
      <c r="O10" s="95" t="s">
        <v>90</v>
      </c>
      <c r="P10" s="38">
        <v>-3000</v>
      </c>
      <c r="Q10" s="38"/>
      <c r="R10" s="43">
        <f t="shared" si="0"/>
        <v>59000</v>
      </c>
      <c r="S10" s="10" t="s">
        <v>32</v>
      </c>
      <c r="T10" s="69" t="s">
        <v>33</v>
      </c>
      <c r="U10" s="10" t="s">
        <v>34</v>
      </c>
      <c r="V10" s="15" t="s">
        <v>35</v>
      </c>
      <c r="W10" s="10" t="s">
        <v>36</v>
      </c>
      <c r="X10" s="10" t="s">
        <v>37</v>
      </c>
      <c r="Y10" s="10" t="s">
        <v>91</v>
      </c>
      <c r="Z10" s="10" t="s">
        <v>39</v>
      </c>
      <c r="AA10" s="10" t="s">
        <v>437</v>
      </c>
      <c r="AB10" s="68" t="s">
        <v>187</v>
      </c>
    </row>
    <row r="11" spans="1:28" x14ac:dyDescent="0.45">
      <c r="A11" s="10" t="s">
        <v>20</v>
      </c>
      <c r="B11" s="10" t="s">
        <v>92</v>
      </c>
      <c r="C11" s="14" t="s">
        <v>93</v>
      </c>
      <c r="D11" s="10" t="s">
        <v>81</v>
      </c>
      <c r="E11" s="15" t="s">
        <v>94</v>
      </c>
      <c r="F11" s="10" t="s">
        <v>25</v>
      </c>
      <c r="G11" s="10" t="s">
        <v>83</v>
      </c>
      <c r="H11" s="10" t="s">
        <v>27</v>
      </c>
      <c r="I11" s="16"/>
      <c r="J11" s="29" t="s">
        <v>95</v>
      </c>
      <c r="K11" s="42" t="s">
        <v>96</v>
      </c>
      <c r="L11" s="43">
        <v>47925</v>
      </c>
      <c r="M11" s="44">
        <v>0.78097026604068853</v>
      </c>
      <c r="N11" s="43"/>
      <c r="O11" s="95"/>
      <c r="P11" s="38"/>
      <c r="Q11" s="38"/>
      <c r="R11" s="43">
        <f t="shared" si="0"/>
        <v>47925</v>
      </c>
      <c r="S11" s="10" t="s">
        <v>32</v>
      </c>
      <c r="T11" s="69" t="s">
        <v>33</v>
      </c>
      <c r="U11" s="10" t="s">
        <v>34</v>
      </c>
      <c r="V11" s="15" t="s">
        <v>35</v>
      </c>
      <c r="W11" s="10" t="s">
        <v>36</v>
      </c>
      <c r="X11" s="10" t="s">
        <v>37</v>
      </c>
      <c r="Y11" s="10" t="s">
        <v>97</v>
      </c>
      <c r="Z11" s="10" t="s">
        <v>39</v>
      </c>
      <c r="AA11" s="10" t="s">
        <v>437</v>
      </c>
      <c r="AB11" s="68" t="s">
        <v>180</v>
      </c>
    </row>
    <row r="12" spans="1:28" x14ac:dyDescent="0.45">
      <c r="A12" s="10" t="s">
        <v>20</v>
      </c>
      <c r="B12" s="10" t="s">
        <v>98</v>
      </c>
      <c r="C12" s="14" t="s">
        <v>99</v>
      </c>
      <c r="D12" s="10" t="s">
        <v>100</v>
      </c>
      <c r="E12" s="15" t="s">
        <v>101</v>
      </c>
      <c r="F12" s="10" t="s">
        <v>25</v>
      </c>
      <c r="G12" s="10" t="s">
        <v>102</v>
      </c>
      <c r="H12" s="10" t="s">
        <v>27</v>
      </c>
      <c r="I12" s="16"/>
      <c r="J12" s="29" t="s">
        <v>95</v>
      </c>
      <c r="K12" s="42" t="s">
        <v>96</v>
      </c>
      <c r="L12" s="43">
        <v>40000</v>
      </c>
      <c r="M12" s="44">
        <v>0.7</v>
      </c>
      <c r="N12" s="43" t="s">
        <v>30</v>
      </c>
      <c r="O12" s="95" t="s">
        <v>103</v>
      </c>
      <c r="P12" s="10"/>
      <c r="Q12" s="43">
        <v>-18417</v>
      </c>
      <c r="R12" s="43">
        <f t="shared" ref="R12:R23" si="1">L12+Q12</f>
        <v>21583</v>
      </c>
      <c r="S12" s="10" t="s">
        <v>32</v>
      </c>
      <c r="T12" s="69" t="s">
        <v>33</v>
      </c>
      <c r="U12" s="10" t="s">
        <v>34</v>
      </c>
      <c r="V12" s="15" t="s">
        <v>35</v>
      </c>
      <c r="W12" s="10" t="s">
        <v>36</v>
      </c>
      <c r="X12" s="10" t="s">
        <v>37</v>
      </c>
      <c r="Y12" s="10" t="s">
        <v>104</v>
      </c>
      <c r="Z12" s="10" t="s">
        <v>39</v>
      </c>
      <c r="AA12" s="10" t="s">
        <v>437</v>
      </c>
      <c r="AB12" s="68" t="s">
        <v>189</v>
      </c>
    </row>
    <row r="13" spans="1:28" x14ac:dyDescent="0.45">
      <c r="A13" s="10" t="s">
        <v>20</v>
      </c>
      <c r="B13" s="10" t="s">
        <v>105</v>
      </c>
      <c r="C13" s="14" t="s">
        <v>106</v>
      </c>
      <c r="D13" s="10" t="s">
        <v>107</v>
      </c>
      <c r="E13" s="15" t="s">
        <v>108</v>
      </c>
      <c r="F13" s="10" t="s">
        <v>25</v>
      </c>
      <c r="G13" s="10" t="s">
        <v>109</v>
      </c>
      <c r="H13" s="10" t="s">
        <v>27</v>
      </c>
      <c r="I13" s="16"/>
      <c r="J13" s="29" t="s">
        <v>95</v>
      </c>
      <c r="K13" s="42" t="s">
        <v>96</v>
      </c>
      <c r="L13" s="43">
        <v>20153</v>
      </c>
      <c r="M13" s="44">
        <v>0.61439984121470748</v>
      </c>
      <c r="N13" s="43" t="s">
        <v>30</v>
      </c>
      <c r="O13" s="95" t="s">
        <v>110</v>
      </c>
      <c r="P13" s="10"/>
      <c r="Q13" s="43">
        <v>-9402</v>
      </c>
      <c r="R13" s="43">
        <f t="shared" si="1"/>
        <v>10751</v>
      </c>
      <c r="S13" s="10" t="s">
        <v>32</v>
      </c>
      <c r="T13" s="69" t="s">
        <v>33</v>
      </c>
      <c r="U13" s="10" t="s">
        <v>34</v>
      </c>
      <c r="V13" s="15" t="s">
        <v>35</v>
      </c>
      <c r="W13" s="10" t="s">
        <v>36</v>
      </c>
      <c r="X13" s="10" t="s">
        <v>37</v>
      </c>
      <c r="Y13" s="10" t="s">
        <v>111</v>
      </c>
      <c r="Z13" s="10" t="s">
        <v>39</v>
      </c>
      <c r="AA13" s="10" t="s">
        <v>437</v>
      </c>
      <c r="AB13" s="68"/>
    </row>
    <row r="14" spans="1:28" x14ac:dyDescent="0.45">
      <c r="A14" s="10" t="s">
        <v>20</v>
      </c>
      <c r="B14" s="10" t="s">
        <v>112</v>
      </c>
      <c r="C14" s="14" t="s">
        <v>113</v>
      </c>
      <c r="D14" s="10" t="s">
        <v>107</v>
      </c>
      <c r="E14" s="15" t="s">
        <v>114</v>
      </c>
      <c r="F14" s="10" t="s">
        <v>25</v>
      </c>
      <c r="G14" s="10" t="s">
        <v>109</v>
      </c>
      <c r="H14" s="10" t="s">
        <v>27</v>
      </c>
      <c r="I14" s="16"/>
      <c r="J14" s="29" t="s">
        <v>95</v>
      </c>
      <c r="K14" s="42" t="s">
        <v>96</v>
      </c>
      <c r="L14" s="43">
        <v>32635</v>
      </c>
      <c r="M14" s="44">
        <v>0.6848781982534089</v>
      </c>
      <c r="N14" s="43" t="s">
        <v>30</v>
      </c>
      <c r="O14" s="94" t="s">
        <v>115</v>
      </c>
      <c r="P14" s="10"/>
      <c r="Q14" s="43">
        <v>-11539</v>
      </c>
      <c r="R14" s="43">
        <f t="shared" si="1"/>
        <v>21096</v>
      </c>
      <c r="S14" s="10" t="s">
        <v>32</v>
      </c>
      <c r="T14" s="69" t="s">
        <v>33</v>
      </c>
      <c r="U14" s="10" t="s">
        <v>34</v>
      </c>
      <c r="V14" s="15" t="s">
        <v>35</v>
      </c>
      <c r="W14" s="10" t="s">
        <v>36</v>
      </c>
      <c r="X14" s="10" t="s">
        <v>37</v>
      </c>
      <c r="Y14" s="10" t="s">
        <v>116</v>
      </c>
      <c r="Z14" s="10" t="s">
        <v>39</v>
      </c>
      <c r="AA14" s="10" t="s">
        <v>437</v>
      </c>
      <c r="AB14" s="68"/>
    </row>
    <row r="15" spans="1:28" x14ac:dyDescent="0.45">
      <c r="A15" s="10" t="s">
        <v>20</v>
      </c>
      <c r="B15" s="10" t="s">
        <v>117</v>
      </c>
      <c r="C15" s="14" t="s">
        <v>118</v>
      </c>
      <c r="D15" s="10" t="s">
        <v>49</v>
      </c>
      <c r="E15" s="15" t="s">
        <v>119</v>
      </c>
      <c r="F15" s="10" t="s">
        <v>25</v>
      </c>
      <c r="G15" s="10" t="s">
        <v>51</v>
      </c>
      <c r="H15" s="10" t="s">
        <v>27</v>
      </c>
      <c r="I15" s="16"/>
      <c r="J15" s="29" t="s">
        <v>95</v>
      </c>
      <c r="K15" s="42" t="s">
        <v>96</v>
      </c>
      <c r="L15" s="38">
        <v>20000</v>
      </c>
      <c r="M15" s="44">
        <v>0.8</v>
      </c>
      <c r="N15" s="43"/>
      <c r="O15" s="93"/>
      <c r="P15" s="10"/>
      <c r="Q15" s="38">
        <v>0</v>
      </c>
      <c r="R15" s="43">
        <f t="shared" si="1"/>
        <v>20000</v>
      </c>
      <c r="S15" s="10" t="s">
        <v>32</v>
      </c>
      <c r="T15" s="69" t="s">
        <v>33</v>
      </c>
      <c r="U15" s="10" t="s">
        <v>34</v>
      </c>
      <c r="V15" s="15" t="s">
        <v>35</v>
      </c>
      <c r="W15" s="10" t="s">
        <v>36</v>
      </c>
      <c r="X15" s="10" t="s">
        <v>37</v>
      </c>
      <c r="Y15" s="10" t="s">
        <v>52</v>
      </c>
      <c r="Z15" s="10" t="s">
        <v>39</v>
      </c>
      <c r="AA15" s="10" t="s">
        <v>437</v>
      </c>
      <c r="AB15" s="68" t="s">
        <v>191</v>
      </c>
    </row>
    <row r="16" spans="1:28" x14ac:dyDescent="0.45">
      <c r="A16" s="10" t="s">
        <v>20</v>
      </c>
      <c r="B16" s="10" t="s">
        <v>120</v>
      </c>
      <c r="C16" s="14" t="s">
        <v>121</v>
      </c>
      <c r="D16" s="10" t="s">
        <v>55</v>
      </c>
      <c r="E16" s="15" t="s">
        <v>122</v>
      </c>
      <c r="F16" s="10" t="s">
        <v>25</v>
      </c>
      <c r="G16" s="10" t="s">
        <v>57</v>
      </c>
      <c r="H16" s="10" t="s">
        <v>27</v>
      </c>
      <c r="I16" s="16"/>
      <c r="J16" s="29" t="s">
        <v>95</v>
      </c>
      <c r="K16" s="42" t="s">
        <v>96</v>
      </c>
      <c r="L16" s="43">
        <v>22946</v>
      </c>
      <c r="M16" s="44">
        <v>0.66922339405560882</v>
      </c>
      <c r="N16" s="43" t="s">
        <v>30</v>
      </c>
      <c r="O16" s="94" t="s">
        <v>123</v>
      </c>
      <c r="P16" s="10"/>
      <c r="Q16" s="43">
        <v>-20676</v>
      </c>
      <c r="R16" s="43">
        <f t="shared" si="1"/>
        <v>2270</v>
      </c>
      <c r="S16" s="10" t="s">
        <v>32</v>
      </c>
      <c r="T16" s="69" t="s">
        <v>33</v>
      </c>
      <c r="U16" s="10" t="s">
        <v>34</v>
      </c>
      <c r="V16" s="15" t="s">
        <v>35</v>
      </c>
      <c r="W16" s="10" t="s">
        <v>36</v>
      </c>
      <c r="X16" s="10" t="s">
        <v>37</v>
      </c>
      <c r="Y16" s="10" t="s">
        <v>124</v>
      </c>
      <c r="Z16" s="10" t="s">
        <v>39</v>
      </c>
      <c r="AA16" s="10" t="s">
        <v>437</v>
      </c>
      <c r="AB16" s="68"/>
    </row>
    <row r="17" spans="1:28" ht="13.35" thickBot="1" x14ac:dyDescent="0.5">
      <c r="A17" s="10" t="s">
        <v>20</v>
      </c>
      <c r="B17" s="10" t="s">
        <v>125</v>
      </c>
      <c r="C17" s="21" t="s">
        <v>126</v>
      </c>
      <c r="D17" s="22" t="s">
        <v>34</v>
      </c>
      <c r="E17" s="23" t="s">
        <v>63</v>
      </c>
      <c r="F17" s="22" t="s">
        <v>127</v>
      </c>
      <c r="G17" s="10" t="s">
        <v>128</v>
      </c>
      <c r="H17" s="10" t="s">
        <v>27</v>
      </c>
      <c r="I17" s="24"/>
      <c r="J17" s="29" t="s">
        <v>95</v>
      </c>
      <c r="K17" s="42" t="s">
        <v>96</v>
      </c>
      <c r="L17" s="38">
        <v>17902</v>
      </c>
      <c r="M17" s="44">
        <v>0.67394704502290248</v>
      </c>
      <c r="N17" s="43"/>
      <c r="O17" s="95"/>
      <c r="P17" s="10"/>
      <c r="Q17" s="38"/>
      <c r="R17" s="43">
        <f t="shared" si="1"/>
        <v>17902</v>
      </c>
      <c r="S17" s="10" t="s">
        <v>32</v>
      </c>
      <c r="T17" s="69" t="s">
        <v>33</v>
      </c>
      <c r="U17" s="10" t="s">
        <v>34</v>
      </c>
      <c r="V17" s="15" t="s">
        <v>35</v>
      </c>
      <c r="W17" s="10" t="s">
        <v>36</v>
      </c>
      <c r="X17" s="10" t="s">
        <v>37</v>
      </c>
      <c r="Y17" s="10" t="s">
        <v>129</v>
      </c>
      <c r="Z17" s="10" t="s">
        <v>39</v>
      </c>
      <c r="AA17" s="10" t="s">
        <v>437</v>
      </c>
      <c r="AB17" s="68" t="s">
        <v>180</v>
      </c>
    </row>
    <row r="18" spans="1:28" x14ac:dyDescent="0.45">
      <c r="A18" s="10" t="s">
        <v>20</v>
      </c>
      <c r="B18" s="10" t="s">
        <v>130</v>
      </c>
      <c r="C18" s="39" t="s">
        <v>131</v>
      </c>
      <c r="D18" s="10" t="s">
        <v>132</v>
      </c>
      <c r="E18" s="15" t="s">
        <v>133</v>
      </c>
      <c r="F18" s="10" t="s">
        <v>25</v>
      </c>
      <c r="G18" s="10" t="s">
        <v>134</v>
      </c>
      <c r="H18" s="10" t="s">
        <v>27</v>
      </c>
      <c r="I18" s="111" t="s">
        <v>135</v>
      </c>
      <c r="J18" s="29" t="s">
        <v>95</v>
      </c>
      <c r="K18" s="42" t="s">
        <v>96</v>
      </c>
      <c r="L18" s="43">
        <v>32533</v>
      </c>
      <c r="M18" s="44">
        <v>0.71459748562997571</v>
      </c>
      <c r="N18" s="43" t="s">
        <v>30</v>
      </c>
      <c r="O18" s="97" t="s">
        <v>110</v>
      </c>
      <c r="P18" s="10"/>
      <c r="Q18" s="43">
        <v>-283</v>
      </c>
      <c r="R18" s="43">
        <f t="shared" si="1"/>
        <v>32250</v>
      </c>
      <c r="S18" s="10" t="s">
        <v>32</v>
      </c>
      <c r="T18" s="69" t="s">
        <v>33</v>
      </c>
      <c r="U18" s="10" t="s">
        <v>34</v>
      </c>
      <c r="V18" s="15" t="s">
        <v>35</v>
      </c>
      <c r="W18" s="10" t="s">
        <v>36</v>
      </c>
      <c r="X18" s="10" t="s">
        <v>37</v>
      </c>
      <c r="Y18" s="10" t="s">
        <v>136</v>
      </c>
      <c r="Z18" s="10" t="s">
        <v>39</v>
      </c>
      <c r="AA18" s="10" t="s">
        <v>437</v>
      </c>
      <c r="AB18" s="68"/>
    </row>
    <row r="19" spans="1:28" ht="13.35" thickBot="1" x14ac:dyDescent="0.5">
      <c r="A19" s="10" t="s">
        <v>20</v>
      </c>
      <c r="B19" s="10" t="s">
        <v>137</v>
      </c>
      <c r="C19" s="39" t="s">
        <v>138</v>
      </c>
      <c r="D19" s="10" t="s">
        <v>132</v>
      </c>
      <c r="E19" s="15" t="s">
        <v>139</v>
      </c>
      <c r="F19" s="10" t="s">
        <v>25</v>
      </c>
      <c r="G19" s="10" t="s">
        <v>134</v>
      </c>
      <c r="H19" s="10" t="s">
        <v>27</v>
      </c>
      <c r="I19" s="112"/>
      <c r="J19" s="29" t="s">
        <v>95</v>
      </c>
      <c r="K19" s="42" t="s">
        <v>96</v>
      </c>
      <c r="L19" s="43">
        <v>5092</v>
      </c>
      <c r="M19" s="44">
        <v>0.53122545168892377</v>
      </c>
      <c r="N19" s="43"/>
      <c r="P19" s="10"/>
      <c r="Q19" s="43"/>
      <c r="R19" s="43">
        <f t="shared" si="1"/>
        <v>5092</v>
      </c>
      <c r="S19" s="10" t="s">
        <v>32</v>
      </c>
      <c r="T19" s="69" t="s">
        <v>33</v>
      </c>
      <c r="U19" s="10" t="s">
        <v>34</v>
      </c>
      <c r="V19" s="15" t="s">
        <v>35</v>
      </c>
      <c r="W19" s="10" t="s">
        <v>36</v>
      </c>
      <c r="X19" s="10" t="s">
        <v>37</v>
      </c>
      <c r="Y19" s="10" t="s">
        <v>136</v>
      </c>
      <c r="Z19" s="10" t="s">
        <v>39</v>
      </c>
      <c r="AA19" s="10" t="s">
        <v>437</v>
      </c>
      <c r="AB19" s="68"/>
    </row>
    <row r="20" spans="1:28" x14ac:dyDescent="0.45">
      <c r="A20" s="10" t="s">
        <v>20</v>
      </c>
      <c r="B20" s="10" t="s">
        <v>140</v>
      </c>
      <c r="C20" s="64" t="s">
        <v>141</v>
      </c>
      <c r="D20" s="12" t="s">
        <v>132</v>
      </c>
      <c r="E20" s="13" t="s">
        <v>142</v>
      </c>
      <c r="F20" s="12" t="s">
        <v>25</v>
      </c>
      <c r="G20" s="10" t="s">
        <v>134</v>
      </c>
      <c r="H20" s="10" t="s">
        <v>27</v>
      </c>
      <c r="I20" s="25"/>
      <c r="J20" s="29" t="s">
        <v>95</v>
      </c>
      <c r="K20" s="42" t="s">
        <v>96</v>
      </c>
      <c r="L20" s="43">
        <v>20000</v>
      </c>
      <c r="M20" s="44">
        <v>0.52</v>
      </c>
      <c r="N20" s="43"/>
      <c r="O20" s="95"/>
      <c r="P20" s="10"/>
      <c r="Q20" s="38"/>
      <c r="R20" s="43">
        <f t="shared" si="1"/>
        <v>20000</v>
      </c>
      <c r="S20" s="10" t="s">
        <v>32</v>
      </c>
      <c r="T20" s="69" t="s">
        <v>33</v>
      </c>
      <c r="U20" s="10" t="s">
        <v>34</v>
      </c>
      <c r="V20" s="15" t="s">
        <v>35</v>
      </c>
      <c r="W20" s="10" t="s">
        <v>36</v>
      </c>
      <c r="X20" s="10" t="s">
        <v>37</v>
      </c>
      <c r="Y20" s="10" t="s">
        <v>136</v>
      </c>
      <c r="Z20" s="10" t="s">
        <v>39</v>
      </c>
      <c r="AA20" s="10" t="s">
        <v>437</v>
      </c>
      <c r="AB20" s="68" t="s">
        <v>192</v>
      </c>
    </row>
    <row r="21" spans="1:28" x14ac:dyDescent="0.45">
      <c r="A21" s="10" t="s">
        <v>20</v>
      </c>
      <c r="B21" s="10" t="s">
        <v>143</v>
      </c>
      <c r="C21" s="64" t="s">
        <v>144</v>
      </c>
      <c r="D21" s="12" t="s">
        <v>132</v>
      </c>
      <c r="E21" s="13">
        <v>8</v>
      </c>
      <c r="F21" s="12"/>
      <c r="G21" s="10" t="s">
        <v>134</v>
      </c>
      <c r="H21" s="10" t="s">
        <v>27</v>
      </c>
      <c r="I21" s="25"/>
      <c r="J21" s="29" t="s">
        <v>95</v>
      </c>
      <c r="K21" s="42" t="s">
        <v>96</v>
      </c>
      <c r="L21" s="43">
        <v>15000</v>
      </c>
      <c r="M21" s="44">
        <v>0.6</v>
      </c>
      <c r="N21" s="43"/>
      <c r="O21" s="95"/>
      <c r="P21" s="10"/>
      <c r="Q21" s="43"/>
      <c r="R21" s="43">
        <f t="shared" si="1"/>
        <v>15000</v>
      </c>
      <c r="S21" s="10" t="s">
        <v>32</v>
      </c>
      <c r="T21" s="69" t="s">
        <v>33</v>
      </c>
      <c r="U21" s="10" t="s">
        <v>34</v>
      </c>
      <c r="V21" s="15" t="s">
        <v>35</v>
      </c>
      <c r="W21" s="10" t="s">
        <v>36</v>
      </c>
      <c r="X21" s="10" t="s">
        <v>37</v>
      </c>
      <c r="Y21" s="10" t="s">
        <v>185</v>
      </c>
      <c r="Z21" s="10" t="s">
        <v>39</v>
      </c>
      <c r="AA21" s="10" t="s">
        <v>437</v>
      </c>
      <c r="AB21" s="68"/>
    </row>
    <row r="22" spans="1:28" x14ac:dyDescent="0.45">
      <c r="A22" s="10" t="s">
        <v>20</v>
      </c>
      <c r="B22" s="10" t="s">
        <v>145</v>
      </c>
      <c r="C22" s="65" t="s">
        <v>146</v>
      </c>
      <c r="D22" s="10" t="s">
        <v>132</v>
      </c>
      <c r="E22" s="15" t="s">
        <v>147</v>
      </c>
      <c r="F22" s="10" t="s">
        <v>25</v>
      </c>
      <c r="G22" s="10" t="s">
        <v>134</v>
      </c>
      <c r="H22" s="10" t="s">
        <v>27</v>
      </c>
      <c r="I22" s="16"/>
      <c r="J22" s="29" t="s">
        <v>95</v>
      </c>
      <c r="K22" s="42" t="s">
        <v>96</v>
      </c>
      <c r="L22" s="43">
        <v>49269</v>
      </c>
      <c r="M22" s="44">
        <v>0.58959995128782805</v>
      </c>
      <c r="N22" s="43" t="s">
        <v>30</v>
      </c>
      <c r="O22" s="93" t="s">
        <v>148</v>
      </c>
      <c r="P22" s="10"/>
      <c r="Q22" s="43">
        <v>-9268</v>
      </c>
      <c r="R22" s="43">
        <f t="shared" si="1"/>
        <v>40001</v>
      </c>
      <c r="S22" s="10" t="s">
        <v>32</v>
      </c>
      <c r="T22" s="69" t="s">
        <v>33</v>
      </c>
      <c r="U22" s="10" t="s">
        <v>34</v>
      </c>
      <c r="V22" s="15" t="s">
        <v>35</v>
      </c>
      <c r="W22" s="10" t="s">
        <v>36</v>
      </c>
      <c r="X22" s="10" t="s">
        <v>37</v>
      </c>
      <c r="Y22" s="10" t="s">
        <v>149</v>
      </c>
      <c r="Z22" s="10" t="s">
        <v>39</v>
      </c>
      <c r="AA22" s="10" t="s">
        <v>437</v>
      </c>
      <c r="AB22" s="68"/>
    </row>
    <row r="23" spans="1:28" x14ac:dyDescent="0.45">
      <c r="A23" s="22" t="s">
        <v>20</v>
      </c>
      <c r="B23" s="22" t="s">
        <v>150</v>
      </c>
      <c r="C23" s="66" t="s">
        <v>151</v>
      </c>
      <c r="D23" s="22" t="s">
        <v>152</v>
      </c>
      <c r="E23" s="23" t="s">
        <v>153</v>
      </c>
      <c r="F23" s="22" t="s">
        <v>25</v>
      </c>
      <c r="G23" s="22" t="s">
        <v>154</v>
      </c>
      <c r="H23" s="22" t="s">
        <v>27</v>
      </c>
      <c r="I23" s="24"/>
      <c r="J23" s="53" t="s">
        <v>95</v>
      </c>
      <c r="K23" s="45" t="s">
        <v>96</v>
      </c>
      <c r="L23" s="46">
        <v>33122</v>
      </c>
      <c r="M23" s="47">
        <v>0.66143348831592297</v>
      </c>
      <c r="N23" s="46" t="s">
        <v>30</v>
      </c>
      <c r="O23" s="96" t="s">
        <v>155</v>
      </c>
      <c r="P23" s="10"/>
      <c r="Q23" s="43">
        <v>-22928</v>
      </c>
      <c r="R23" s="43">
        <f t="shared" si="1"/>
        <v>10194</v>
      </c>
      <c r="S23" s="22" t="s">
        <v>32</v>
      </c>
      <c r="T23" s="70" t="s">
        <v>33</v>
      </c>
      <c r="U23" s="22" t="s">
        <v>34</v>
      </c>
      <c r="V23" s="23" t="s">
        <v>35</v>
      </c>
      <c r="W23" s="22" t="s">
        <v>36</v>
      </c>
      <c r="X23" s="22" t="s">
        <v>37</v>
      </c>
      <c r="Y23" s="22" t="s">
        <v>156</v>
      </c>
      <c r="Z23" s="22" t="s">
        <v>39</v>
      </c>
      <c r="AA23" s="10" t="s">
        <v>437</v>
      </c>
      <c r="AB23" s="68"/>
    </row>
    <row r="24" spans="1:28" x14ac:dyDescent="0.45">
      <c r="A24" s="10" t="s">
        <v>20</v>
      </c>
      <c r="B24" s="10" t="s">
        <v>440</v>
      </c>
      <c r="C24" s="50" t="s">
        <v>184</v>
      </c>
      <c r="D24" s="10" t="s">
        <v>182</v>
      </c>
      <c r="E24" s="15">
        <v>3</v>
      </c>
      <c r="F24" s="10" t="s">
        <v>183</v>
      </c>
      <c r="G24" s="10" t="s">
        <v>186</v>
      </c>
      <c r="H24" s="10" t="s">
        <v>27</v>
      </c>
      <c r="I24" s="10"/>
      <c r="J24" s="29" t="s">
        <v>28</v>
      </c>
      <c r="K24" s="42" t="s">
        <v>29</v>
      </c>
      <c r="L24" s="43">
        <v>15000</v>
      </c>
      <c r="M24" s="44">
        <v>0.9</v>
      </c>
      <c r="N24" s="43" t="s">
        <v>30</v>
      </c>
      <c r="O24" s="100" t="s">
        <v>606</v>
      </c>
      <c r="P24" s="43">
        <v>0</v>
      </c>
      <c r="Q24" s="10"/>
      <c r="R24" s="43">
        <f>L24+P24</f>
        <v>15000</v>
      </c>
      <c r="S24" s="10" t="s">
        <v>32</v>
      </c>
      <c r="T24" s="69" t="s">
        <v>33</v>
      </c>
      <c r="U24" s="10" t="s">
        <v>34</v>
      </c>
      <c r="V24" s="15" t="s">
        <v>35</v>
      </c>
      <c r="W24" s="10" t="s">
        <v>36</v>
      </c>
      <c r="X24" s="10" t="s">
        <v>37</v>
      </c>
      <c r="Y24" s="10" t="s">
        <v>91</v>
      </c>
      <c r="Z24" s="10" t="s">
        <v>39</v>
      </c>
      <c r="AA24" s="10" t="s">
        <v>437</v>
      </c>
      <c r="AB24" s="68" t="s">
        <v>607</v>
      </c>
    </row>
    <row r="25" spans="1:28" x14ac:dyDescent="0.45">
      <c r="A25" s="43" t="s">
        <v>193</v>
      </c>
      <c r="B25" s="49" t="s">
        <v>194</v>
      </c>
      <c r="C25" s="33" t="s">
        <v>195</v>
      </c>
      <c r="D25" s="33" t="s">
        <v>196</v>
      </c>
      <c r="E25" s="42" t="s">
        <v>139</v>
      </c>
      <c r="F25" s="33"/>
      <c r="G25" s="33" t="s">
        <v>197</v>
      </c>
      <c r="H25" s="33" t="s">
        <v>27</v>
      </c>
      <c r="I25" s="33"/>
      <c r="J25" s="29" t="s">
        <v>28</v>
      </c>
      <c r="K25" s="42" t="s">
        <v>29</v>
      </c>
      <c r="L25" s="43">
        <v>83609</v>
      </c>
      <c r="M25" s="44">
        <v>0.75005083184824595</v>
      </c>
      <c r="N25" s="43"/>
      <c r="O25" s="86"/>
      <c r="P25" s="43"/>
      <c r="Q25" s="10"/>
      <c r="R25" s="108">
        <f>L25</f>
        <v>83609</v>
      </c>
      <c r="S25" s="43" t="s">
        <v>349</v>
      </c>
      <c r="T25" s="43" t="s">
        <v>350</v>
      </c>
      <c r="U25" s="33" t="s">
        <v>196</v>
      </c>
      <c r="V25" s="29" t="s">
        <v>139</v>
      </c>
      <c r="W25" s="33" t="s">
        <v>351</v>
      </c>
      <c r="X25" s="33" t="s">
        <v>37</v>
      </c>
      <c r="Y25" s="33" t="s">
        <v>352</v>
      </c>
      <c r="Z25" s="33" t="s">
        <v>39</v>
      </c>
      <c r="AA25" s="33" t="s">
        <v>353</v>
      </c>
      <c r="AB25" s="71"/>
    </row>
    <row r="26" spans="1:28" x14ac:dyDescent="0.45">
      <c r="A26" s="43" t="s">
        <v>193</v>
      </c>
      <c r="B26" s="33" t="s">
        <v>198</v>
      </c>
      <c r="C26" s="33" t="s">
        <v>199</v>
      </c>
      <c r="D26" s="33" t="s">
        <v>200</v>
      </c>
      <c r="E26" s="42" t="s">
        <v>77</v>
      </c>
      <c r="F26" s="33"/>
      <c r="G26" s="33" t="s">
        <v>201</v>
      </c>
      <c r="H26" s="33" t="s">
        <v>27</v>
      </c>
      <c r="I26" s="33"/>
      <c r="J26" s="29" t="s">
        <v>28</v>
      </c>
      <c r="K26" s="42" t="s">
        <v>29</v>
      </c>
      <c r="L26" s="43">
        <v>31626</v>
      </c>
      <c r="M26" s="44">
        <v>0.43758300132802125</v>
      </c>
      <c r="N26" s="43" t="s">
        <v>30</v>
      </c>
      <c r="O26" s="86" t="s">
        <v>202</v>
      </c>
      <c r="P26" s="43">
        <v>-5851</v>
      </c>
      <c r="Q26" s="10"/>
      <c r="R26" s="108">
        <f t="shared" ref="R26:R33" si="2">L26</f>
        <v>31626</v>
      </c>
      <c r="S26" s="43" t="s">
        <v>354</v>
      </c>
      <c r="T26" s="43" t="s">
        <v>355</v>
      </c>
      <c r="U26" s="33" t="s">
        <v>356</v>
      </c>
      <c r="V26" s="29" t="s">
        <v>357</v>
      </c>
      <c r="W26" s="33" t="s">
        <v>358</v>
      </c>
      <c r="X26" s="33" t="s">
        <v>37</v>
      </c>
      <c r="Y26" s="33" t="s">
        <v>359</v>
      </c>
      <c r="Z26" s="33" t="s">
        <v>39</v>
      </c>
      <c r="AA26" s="33" t="s">
        <v>353</v>
      </c>
      <c r="AB26" s="71"/>
    </row>
    <row r="27" spans="1:28" x14ac:dyDescent="0.45">
      <c r="A27" s="43" t="s">
        <v>193</v>
      </c>
      <c r="B27" s="33" t="s">
        <v>319</v>
      </c>
      <c r="C27" s="50" t="s">
        <v>203</v>
      </c>
      <c r="D27" s="33" t="s">
        <v>204</v>
      </c>
      <c r="E27" s="42" t="s">
        <v>24</v>
      </c>
      <c r="F27" s="33"/>
      <c r="G27" s="33" t="s">
        <v>205</v>
      </c>
      <c r="H27" s="33" t="s">
        <v>27</v>
      </c>
      <c r="I27" s="33"/>
      <c r="J27" s="29" t="s">
        <v>28</v>
      </c>
      <c r="K27" s="42" t="s">
        <v>29</v>
      </c>
      <c r="L27" s="43">
        <v>349500</v>
      </c>
      <c r="M27" s="44">
        <v>0.60085836909871249</v>
      </c>
      <c r="N27" s="43"/>
      <c r="O27" s="86"/>
      <c r="P27" s="43"/>
      <c r="Q27" s="10"/>
      <c r="R27" s="108">
        <f t="shared" si="2"/>
        <v>349500</v>
      </c>
      <c r="S27" s="43" t="s">
        <v>360</v>
      </c>
      <c r="T27" s="43" t="s">
        <v>361</v>
      </c>
      <c r="U27" s="33" t="s">
        <v>204</v>
      </c>
      <c r="V27" s="29" t="s">
        <v>24</v>
      </c>
      <c r="W27" s="33" t="s">
        <v>362</v>
      </c>
      <c r="X27" s="33" t="s">
        <v>37</v>
      </c>
      <c r="Y27" s="33" t="s">
        <v>363</v>
      </c>
      <c r="Z27" s="33" t="s">
        <v>39</v>
      </c>
      <c r="AA27" s="33" t="s">
        <v>353</v>
      </c>
      <c r="AB27" s="72"/>
    </row>
    <row r="28" spans="1:28" x14ac:dyDescent="0.45">
      <c r="A28" s="43" t="s">
        <v>193</v>
      </c>
      <c r="B28" s="33" t="s">
        <v>206</v>
      </c>
      <c r="C28" s="50" t="s">
        <v>207</v>
      </c>
      <c r="D28" s="33" t="s">
        <v>208</v>
      </c>
      <c r="E28" s="42">
        <v>700</v>
      </c>
      <c r="F28" s="33"/>
      <c r="G28" s="33" t="s">
        <v>209</v>
      </c>
      <c r="H28" s="33" t="s">
        <v>27</v>
      </c>
      <c r="I28" s="32"/>
      <c r="J28" s="29" t="s">
        <v>28</v>
      </c>
      <c r="K28" s="42" t="s">
        <v>29</v>
      </c>
      <c r="L28" s="43">
        <v>128000</v>
      </c>
      <c r="M28" s="44">
        <v>0.703125</v>
      </c>
      <c r="N28" s="43" t="s">
        <v>30</v>
      </c>
      <c r="O28" s="86" t="s">
        <v>210</v>
      </c>
      <c r="P28" s="43">
        <v>-25000</v>
      </c>
      <c r="Q28" s="10"/>
      <c r="R28" s="108">
        <f t="shared" si="2"/>
        <v>128000</v>
      </c>
      <c r="S28" s="43" t="s">
        <v>364</v>
      </c>
      <c r="T28" s="43" t="s">
        <v>365</v>
      </c>
      <c r="U28" s="33" t="s">
        <v>208</v>
      </c>
      <c r="V28" s="29">
        <v>700</v>
      </c>
      <c r="W28" s="33" t="s">
        <v>209</v>
      </c>
      <c r="X28" s="33" t="s">
        <v>37</v>
      </c>
      <c r="Y28" s="33" t="s">
        <v>366</v>
      </c>
      <c r="Z28" s="33" t="s">
        <v>39</v>
      </c>
      <c r="AA28" s="33" t="s">
        <v>353</v>
      </c>
      <c r="AB28" s="73"/>
    </row>
    <row r="29" spans="1:28" x14ac:dyDescent="0.45">
      <c r="A29" s="43" t="s">
        <v>193</v>
      </c>
      <c r="B29" s="33" t="s">
        <v>211</v>
      </c>
      <c r="C29" s="80" t="s">
        <v>212</v>
      </c>
      <c r="D29" s="33" t="s">
        <v>208</v>
      </c>
      <c r="E29" s="42">
        <v>701</v>
      </c>
      <c r="F29" s="33"/>
      <c r="G29" s="33" t="s">
        <v>209</v>
      </c>
      <c r="H29" s="33" t="s">
        <v>27</v>
      </c>
      <c r="I29" s="51"/>
      <c r="J29" s="29" t="s">
        <v>213</v>
      </c>
      <c r="K29" s="42" t="s">
        <v>96</v>
      </c>
      <c r="L29" s="43">
        <v>11000</v>
      </c>
      <c r="M29" s="44">
        <v>0.72727272727272729</v>
      </c>
      <c r="N29" s="43"/>
      <c r="O29" s="98"/>
      <c r="P29" s="43"/>
      <c r="Q29" s="43"/>
      <c r="R29" s="108">
        <f t="shared" si="2"/>
        <v>11000</v>
      </c>
      <c r="S29" s="43" t="s">
        <v>364</v>
      </c>
      <c r="T29" s="43" t="s">
        <v>365</v>
      </c>
      <c r="U29" s="33" t="s">
        <v>208</v>
      </c>
      <c r="V29" s="29">
        <v>701</v>
      </c>
      <c r="W29" s="33" t="s">
        <v>209</v>
      </c>
      <c r="X29" s="33" t="s">
        <v>37</v>
      </c>
      <c r="Y29" s="33" t="s">
        <v>366</v>
      </c>
      <c r="Z29" s="33" t="s">
        <v>39</v>
      </c>
      <c r="AA29" s="33" t="s">
        <v>353</v>
      </c>
      <c r="AB29" s="72" t="s">
        <v>441</v>
      </c>
    </row>
    <row r="30" spans="1:28" x14ac:dyDescent="0.45">
      <c r="A30" s="43" t="s">
        <v>193</v>
      </c>
      <c r="B30" s="33" t="s">
        <v>214</v>
      </c>
      <c r="C30" s="80" t="s">
        <v>212</v>
      </c>
      <c r="D30" s="33" t="s">
        <v>215</v>
      </c>
      <c r="E30" s="42">
        <v>3</v>
      </c>
      <c r="F30" s="33" t="s">
        <v>216</v>
      </c>
      <c r="G30" s="33" t="s">
        <v>217</v>
      </c>
      <c r="H30" s="33" t="s">
        <v>27</v>
      </c>
      <c r="I30" s="51"/>
      <c r="J30" s="29"/>
      <c r="K30" s="42" t="s">
        <v>29</v>
      </c>
      <c r="L30" s="41">
        <v>10000</v>
      </c>
      <c r="M30" s="44">
        <v>0.73</v>
      </c>
      <c r="N30" s="43" t="s">
        <v>30</v>
      </c>
      <c r="O30" s="86" t="s">
        <v>212</v>
      </c>
      <c r="P30" s="41">
        <v>-3000</v>
      </c>
      <c r="Q30" s="41"/>
      <c r="R30" s="108">
        <f t="shared" si="2"/>
        <v>10000</v>
      </c>
      <c r="S30" s="43" t="s">
        <v>439</v>
      </c>
      <c r="T30" s="61"/>
      <c r="U30" s="33" t="s">
        <v>215</v>
      </c>
      <c r="V30" s="29" t="s">
        <v>438</v>
      </c>
      <c r="W30" s="33" t="s">
        <v>217</v>
      </c>
      <c r="X30" s="33" t="s">
        <v>37</v>
      </c>
      <c r="Y30" s="62"/>
      <c r="Z30" s="33" t="s">
        <v>39</v>
      </c>
      <c r="AA30" s="33" t="s">
        <v>353</v>
      </c>
      <c r="AB30" s="74" t="s">
        <v>442</v>
      </c>
    </row>
    <row r="31" spans="1:28" x14ac:dyDescent="0.45">
      <c r="A31" s="43" t="s">
        <v>193</v>
      </c>
      <c r="B31" s="33" t="s">
        <v>218</v>
      </c>
      <c r="C31" s="33" t="s">
        <v>219</v>
      </c>
      <c r="D31" s="33" t="s">
        <v>220</v>
      </c>
      <c r="E31" s="42" t="s">
        <v>221</v>
      </c>
      <c r="F31" s="33"/>
      <c r="G31" s="33" t="s">
        <v>222</v>
      </c>
      <c r="H31" s="33" t="s">
        <v>27</v>
      </c>
      <c r="I31" s="33"/>
      <c r="J31" s="29" t="s">
        <v>28</v>
      </c>
      <c r="K31" s="42" t="s">
        <v>29</v>
      </c>
      <c r="L31" s="43">
        <v>54703</v>
      </c>
      <c r="M31" s="44">
        <v>0.77657532493647519</v>
      </c>
      <c r="N31" s="43"/>
      <c r="O31" s="86"/>
      <c r="P31" s="43"/>
      <c r="Q31" s="43"/>
      <c r="R31" s="108">
        <f t="shared" si="2"/>
        <v>54703</v>
      </c>
      <c r="S31" s="57" t="s">
        <v>367</v>
      </c>
      <c r="T31" s="54" t="s">
        <v>368</v>
      </c>
      <c r="U31" s="33" t="s">
        <v>220</v>
      </c>
      <c r="V31" s="29" t="s">
        <v>221</v>
      </c>
      <c r="W31" s="33" t="s">
        <v>369</v>
      </c>
      <c r="X31" s="33" t="s">
        <v>37</v>
      </c>
      <c r="Y31" s="33" t="s">
        <v>370</v>
      </c>
      <c r="Z31" s="33" t="s">
        <v>39</v>
      </c>
      <c r="AA31" s="33" t="s">
        <v>353</v>
      </c>
      <c r="AB31" s="71"/>
    </row>
    <row r="32" spans="1:28" x14ac:dyDescent="0.45">
      <c r="A32" s="43" t="s">
        <v>193</v>
      </c>
      <c r="B32" s="49" t="s">
        <v>223</v>
      </c>
      <c r="C32" s="33" t="s">
        <v>224</v>
      </c>
      <c r="D32" s="33" t="s">
        <v>225</v>
      </c>
      <c r="E32" s="42" t="s">
        <v>226</v>
      </c>
      <c r="F32" s="33" t="s">
        <v>227</v>
      </c>
      <c r="G32" s="33" t="s">
        <v>228</v>
      </c>
      <c r="H32" s="33" t="s">
        <v>27</v>
      </c>
      <c r="I32" s="33"/>
      <c r="J32" s="29" t="s">
        <v>72</v>
      </c>
      <c r="K32" s="42" t="s">
        <v>29</v>
      </c>
      <c r="L32" s="43">
        <v>58837</v>
      </c>
      <c r="M32" s="44">
        <v>0.76688138416302665</v>
      </c>
      <c r="N32" s="43"/>
      <c r="O32" s="86"/>
      <c r="P32" s="43"/>
      <c r="Q32" s="43"/>
      <c r="R32" s="108">
        <f t="shared" si="2"/>
        <v>58837</v>
      </c>
      <c r="S32" s="43" t="s">
        <v>371</v>
      </c>
      <c r="T32" s="43" t="s">
        <v>372</v>
      </c>
      <c r="U32" s="33" t="s">
        <v>225</v>
      </c>
      <c r="V32" s="29" t="s">
        <v>373</v>
      </c>
      <c r="W32" s="33" t="s">
        <v>374</v>
      </c>
      <c r="X32" s="33" t="s">
        <v>37</v>
      </c>
      <c r="Y32" s="33" t="s">
        <v>375</v>
      </c>
      <c r="Z32" s="33" t="s">
        <v>39</v>
      </c>
      <c r="AA32" s="33" t="s">
        <v>353</v>
      </c>
      <c r="AB32" s="71"/>
    </row>
    <row r="33" spans="1:28" x14ac:dyDescent="0.45">
      <c r="A33" s="43" t="s">
        <v>193</v>
      </c>
      <c r="B33" s="33" t="s">
        <v>229</v>
      </c>
      <c r="C33" s="33" t="s">
        <v>230</v>
      </c>
      <c r="D33" s="33" t="s">
        <v>231</v>
      </c>
      <c r="E33" s="42" t="s">
        <v>232</v>
      </c>
      <c r="F33" s="33"/>
      <c r="G33" s="33" t="s">
        <v>233</v>
      </c>
      <c r="H33" s="33" t="s">
        <v>27</v>
      </c>
      <c r="I33" s="33"/>
      <c r="J33" s="29" t="s">
        <v>28</v>
      </c>
      <c r="K33" s="42" t="s">
        <v>29</v>
      </c>
      <c r="L33" s="43">
        <v>38681</v>
      </c>
      <c r="M33" s="44">
        <v>0.81324164318399217</v>
      </c>
      <c r="N33" s="43" t="s">
        <v>30</v>
      </c>
      <c r="O33" s="86" t="s">
        <v>234</v>
      </c>
      <c r="P33" s="43">
        <v>-9752</v>
      </c>
      <c r="Q33" s="43"/>
      <c r="R33" s="108">
        <f t="shared" si="2"/>
        <v>38681</v>
      </c>
      <c r="S33" s="43" t="s">
        <v>376</v>
      </c>
      <c r="T33" s="43" t="s">
        <v>377</v>
      </c>
      <c r="U33" s="33" t="s">
        <v>231</v>
      </c>
      <c r="V33" s="29" t="s">
        <v>232</v>
      </c>
      <c r="W33" s="33" t="s">
        <v>233</v>
      </c>
      <c r="X33" s="33" t="s">
        <v>37</v>
      </c>
      <c r="Y33" s="33" t="s">
        <v>378</v>
      </c>
      <c r="Z33" s="33" t="s">
        <v>39</v>
      </c>
      <c r="AA33" s="33" t="s">
        <v>353</v>
      </c>
      <c r="AB33" s="71"/>
    </row>
    <row r="34" spans="1:28" x14ac:dyDescent="0.45">
      <c r="A34" s="43" t="s">
        <v>193</v>
      </c>
      <c r="B34" s="33" t="s">
        <v>235</v>
      </c>
      <c r="C34" s="33" t="s">
        <v>236</v>
      </c>
      <c r="D34" s="33" t="s">
        <v>237</v>
      </c>
      <c r="E34" s="42" t="s">
        <v>238</v>
      </c>
      <c r="F34" s="33"/>
      <c r="G34" s="33" t="s">
        <v>239</v>
      </c>
      <c r="H34" s="33" t="s">
        <v>27</v>
      </c>
      <c r="I34" s="33"/>
      <c r="J34" s="29" t="s">
        <v>95</v>
      </c>
      <c r="K34" s="42" t="s">
        <v>96</v>
      </c>
      <c r="L34" s="43">
        <v>40726</v>
      </c>
      <c r="M34" s="44">
        <v>0.63919854638314588</v>
      </c>
      <c r="N34" s="43"/>
      <c r="O34" s="86"/>
      <c r="P34" s="10"/>
      <c r="Q34" s="43"/>
      <c r="R34" s="38">
        <f t="shared" ref="R34:R61" si="3">L34+Q34</f>
        <v>40726</v>
      </c>
      <c r="S34" s="38" t="s">
        <v>379</v>
      </c>
      <c r="T34" s="38" t="s">
        <v>380</v>
      </c>
      <c r="U34" s="33" t="s">
        <v>237</v>
      </c>
      <c r="V34" s="29" t="s">
        <v>238</v>
      </c>
      <c r="W34" s="33" t="s">
        <v>381</v>
      </c>
      <c r="X34" s="33" t="s">
        <v>37</v>
      </c>
      <c r="Y34" s="33" t="s">
        <v>382</v>
      </c>
      <c r="Z34" s="33" t="s">
        <v>39</v>
      </c>
      <c r="AA34" s="33" t="s">
        <v>353</v>
      </c>
      <c r="AB34" s="71"/>
    </row>
    <row r="35" spans="1:28" x14ac:dyDescent="0.45">
      <c r="A35" s="43" t="s">
        <v>193</v>
      </c>
      <c r="B35" s="33" t="s">
        <v>235</v>
      </c>
      <c r="C35" s="33" t="s">
        <v>240</v>
      </c>
      <c r="D35" s="33" t="s">
        <v>237</v>
      </c>
      <c r="E35" s="42" t="s">
        <v>241</v>
      </c>
      <c r="F35" s="33"/>
      <c r="G35" s="33" t="s">
        <v>242</v>
      </c>
      <c r="H35" s="33" t="s">
        <v>27</v>
      </c>
      <c r="I35" s="33"/>
      <c r="J35" s="29" t="s">
        <v>95</v>
      </c>
      <c r="K35" s="42" t="s">
        <v>96</v>
      </c>
      <c r="L35" s="43">
        <v>17697</v>
      </c>
      <c r="M35" s="44">
        <v>0.68729163134994631</v>
      </c>
      <c r="N35" s="43"/>
      <c r="O35" s="86"/>
      <c r="P35" s="10"/>
      <c r="Q35" s="43"/>
      <c r="R35" s="38">
        <f t="shared" si="3"/>
        <v>17697</v>
      </c>
      <c r="S35" s="38" t="s">
        <v>379</v>
      </c>
      <c r="T35" s="38" t="s">
        <v>380</v>
      </c>
      <c r="U35" s="33" t="s">
        <v>237</v>
      </c>
      <c r="V35" s="29" t="s">
        <v>238</v>
      </c>
      <c r="W35" s="33" t="s">
        <v>381</v>
      </c>
      <c r="X35" s="33" t="s">
        <v>37</v>
      </c>
      <c r="Y35" s="33" t="s">
        <v>382</v>
      </c>
      <c r="Z35" s="33" t="s">
        <v>39</v>
      </c>
      <c r="AA35" s="33" t="s">
        <v>353</v>
      </c>
      <c r="AB35" s="71"/>
    </row>
    <row r="36" spans="1:28" x14ac:dyDescent="0.45">
      <c r="A36" s="43" t="s">
        <v>193</v>
      </c>
      <c r="B36" s="33" t="s">
        <v>243</v>
      </c>
      <c r="C36" s="33" t="s">
        <v>244</v>
      </c>
      <c r="D36" s="33" t="s">
        <v>245</v>
      </c>
      <c r="E36" s="42" t="s">
        <v>63</v>
      </c>
      <c r="F36" s="33"/>
      <c r="G36" s="33" t="s">
        <v>246</v>
      </c>
      <c r="H36" s="33" t="s">
        <v>27</v>
      </c>
      <c r="I36" s="33"/>
      <c r="J36" s="29" t="s">
        <v>95</v>
      </c>
      <c r="K36" s="42" t="s">
        <v>96</v>
      </c>
      <c r="L36" s="43">
        <v>32758</v>
      </c>
      <c r="M36" s="44">
        <v>0.78170217962024546</v>
      </c>
      <c r="N36" s="43"/>
      <c r="O36" s="86"/>
      <c r="P36" s="10"/>
      <c r="Q36" s="43"/>
      <c r="R36" s="38">
        <f t="shared" si="3"/>
        <v>32758</v>
      </c>
      <c r="S36" s="38" t="s">
        <v>383</v>
      </c>
      <c r="T36" s="38" t="s">
        <v>384</v>
      </c>
      <c r="U36" s="33" t="s">
        <v>245</v>
      </c>
      <c r="V36" s="29" t="s">
        <v>63</v>
      </c>
      <c r="W36" s="33" t="s">
        <v>385</v>
      </c>
      <c r="X36" s="33" t="s">
        <v>37</v>
      </c>
      <c r="Y36" s="33" t="s">
        <v>386</v>
      </c>
      <c r="Z36" s="33" t="s">
        <v>39</v>
      </c>
      <c r="AA36" s="33" t="s">
        <v>353</v>
      </c>
      <c r="AB36" s="71"/>
    </row>
    <row r="37" spans="1:28" x14ac:dyDescent="0.45">
      <c r="A37" s="43" t="s">
        <v>193</v>
      </c>
      <c r="B37" s="33" t="s">
        <v>247</v>
      </c>
      <c r="C37" s="33" t="s">
        <v>248</v>
      </c>
      <c r="D37" s="33" t="s">
        <v>249</v>
      </c>
      <c r="E37" s="42" t="s">
        <v>250</v>
      </c>
      <c r="F37" s="33"/>
      <c r="G37" s="33" t="s">
        <v>251</v>
      </c>
      <c r="H37" s="33" t="s">
        <v>27</v>
      </c>
      <c r="I37" s="33"/>
      <c r="J37" s="29" t="s">
        <v>95</v>
      </c>
      <c r="K37" s="42" t="s">
        <v>96</v>
      </c>
      <c r="L37" s="43">
        <v>72632</v>
      </c>
      <c r="M37" s="44">
        <v>0.71427194624958701</v>
      </c>
      <c r="N37" s="43" t="s">
        <v>30</v>
      </c>
      <c r="O37" s="86"/>
      <c r="P37" s="10"/>
      <c r="Q37" s="58"/>
      <c r="R37" s="38">
        <f t="shared" si="3"/>
        <v>72632</v>
      </c>
      <c r="S37" s="38" t="s">
        <v>387</v>
      </c>
      <c r="T37" s="38" t="s">
        <v>388</v>
      </c>
      <c r="U37" s="33" t="s">
        <v>249</v>
      </c>
      <c r="V37" s="29" t="s">
        <v>250</v>
      </c>
      <c r="W37" s="33" t="s">
        <v>389</v>
      </c>
      <c r="X37" s="33" t="s">
        <v>37</v>
      </c>
      <c r="Y37" s="33" t="s">
        <v>390</v>
      </c>
      <c r="Z37" s="33" t="s">
        <v>39</v>
      </c>
      <c r="AA37" s="33" t="s">
        <v>353</v>
      </c>
      <c r="AB37" s="71"/>
    </row>
    <row r="38" spans="1:28" x14ac:dyDescent="0.45">
      <c r="A38" s="43" t="s">
        <v>193</v>
      </c>
      <c r="B38" s="33" t="s">
        <v>252</v>
      </c>
      <c r="C38" s="33" t="s">
        <v>253</v>
      </c>
      <c r="D38" s="33" t="s">
        <v>254</v>
      </c>
      <c r="E38" s="42">
        <v>203</v>
      </c>
      <c r="F38" s="33"/>
      <c r="G38" s="33" t="s">
        <v>255</v>
      </c>
      <c r="H38" s="33" t="s">
        <v>27</v>
      </c>
      <c r="I38" s="33"/>
      <c r="J38" s="29" t="s">
        <v>95</v>
      </c>
      <c r="K38" s="42" t="s">
        <v>96</v>
      </c>
      <c r="L38" s="43">
        <v>41796</v>
      </c>
      <c r="M38" s="44">
        <v>0.72944779404727722</v>
      </c>
      <c r="N38" s="43" t="s">
        <v>30</v>
      </c>
      <c r="O38" s="86" t="s">
        <v>256</v>
      </c>
      <c r="P38" s="10"/>
      <c r="Q38" s="43">
        <v>-161</v>
      </c>
      <c r="R38" s="38">
        <f t="shared" si="3"/>
        <v>41635</v>
      </c>
      <c r="S38" s="38" t="s">
        <v>391</v>
      </c>
      <c r="T38" s="38" t="s">
        <v>392</v>
      </c>
      <c r="U38" s="33" t="s">
        <v>254</v>
      </c>
      <c r="V38" s="29" t="s">
        <v>393</v>
      </c>
      <c r="W38" s="33" t="s">
        <v>394</v>
      </c>
      <c r="X38" s="33" t="s">
        <v>37</v>
      </c>
      <c r="Y38" s="33" t="s">
        <v>395</v>
      </c>
      <c r="Z38" s="33" t="s">
        <v>39</v>
      </c>
      <c r="AA38" s="33" t="s">
        <v>353</v>
      </c>
      <c r="AB38" s="71"/>
    </row>
    <row r="39" spans="1:28" x14ac:dyDescent="0.45">
      <c r="A39" s="43" t="s">
        <v>193</v>
      </c>
      <c r="B39" s="33" t="s">
        <v>252</v>
      </c>
      <c r="C39" s="33" t="s">
        <v>257</v>
      </c>
      <c r="D39" s="33" t="s">
        <v>254</v>
      </c>
      <c r="E39" s="42" t="s">
        <v>258</v>
      </c>
      <c r="F39" s="33"/>
      <c r="G39" s="33" t="s">
        <v>259</v>
      </c>
      <c r="H39" s="33" t="s">
        <v>27</v>
      </c>
      <c r="I39" s="33"/>
      <c r="J39" s="29" t="s">
        <v>95</v>
      </c>
      <c r="K39" s="42" t="s">
        <v>96</v>
      </c>
      <c r="L39" s="43">
        <v>27064</v>
      </c>
      <c r="M39" s="44">
        <v>0.73699379249187114</v>
      </c>
      <c r="N39" s="43" t="s">
        <v>30</v>
      </c>
      <c r="O39" s="99" t="s">
        <v>550</v>
      </c>
      <c r="P39" s="10"/>
      <c r="Q39" s="43">
        <v>-1671</v>
      </c>
      <c r="R39" s="38">
        <f t="shared" si="3"/>
        <v>25393</v>
      </c>
      <c r="S39" s="38" t="s">
        <v>391</v>
      </c>
      <c r="T39" s="38" t="s">
        <v>392</v>
      </c>
      <c r="U39" s="33" t="s">
        <v>254</v>
      </c>
      <c r="V39" s="29" t="s">
        <v>258</v>
      </c>
      <c r="W39" s="33" t="s">
        <v>396</v>
      </c>
      <c r="X39" s="33" t="s">
        <v>37</v>
      </c>
      <c r="Y39" s="33" t="s">
        <v>395</v>
      </c>
      <c r="Z39" s="33" t="s">
        <v>39</v>
      </c>
      <c r="AA39" s="33" t="s">
        <v>353</v>
      </c>
      <c r="AB39" s="71"/>
    </row>
    <row r="40" spans="1:28" x14ac:dyDescent="0.45">
      <c r="A40" s="43" t="s">
        <v>193</v>
      </c>
      <c r="B40" s="33" t="s">
        <v>260</v>
      </c>
      <c r="C40" s="33" t="s">
        <v>261</v>
      </c>
      <c r="D40" s="33" t="s">
        <v>262</v>
      </c>
      <c r="E40" s="42" t="s">
        <v>263</v>
      </c>
      <c r="F40" s="33"/>
      <c r="G40" s="33" t="s">
        <v>264</v>
      </c>
      <c r="H40" s="33" t="s">
        <v>27</v>
      </c>
      <c r="I40" s="33"/>
      <c r="J40" s="29" t="s">
        <v>95</v>
      </c>
      <c r="K40" s="42" t="s">
        <v>96</v>
      </c>
      <c r="L40" s="43">
        <v>31798</v>
      </c>
      <c r="M40" s="44">
        <v>0.76875904144914775</v>
      </c>
      <c r="N40" s="43"/>
      <c r="O40" s="86"/>
      <c r="P40" s="10"/>
      <c r="Q40" s="58"/>
      <c r="R40" s="38">
        <f t="shared" si="3"/>
        <v>31798</v>
      </c>
      <c r="S40" s="38" t="s">
        <v>397</v>
      </c>
      <c r="T40" s="38" t="s">
        <v>398</v>
      </c>
      <c r="U40" s="33" t="s">
        <v>262</v>
      </c>
      <c r="V40" s="29" t="s">
        <v>263</v>
      </c>
      <c r="W40" s="33" t="s">
        <v>399</v>
      </c>
      <c r="X40" s="33" t="s">
        <v>37</v>
      </c>
      <c r="Y40" s="33" t="s">
        <v>400</v>
      </c>
      <c r="Z40" s="33" t="s">
        <v>39</v>
      </c>
      <c r="AA40" s="33" t="s">
        <v>353</v>
      </c>
      <c r="AB40" s="71"/>
    </row>
    <row r="41" spans="1:28" x14ac:dyDescent="0.45">
      <c r="A41" s="43" t="s">
        <v>193</v>
      </c>
      <c r="B41" s="33" t="s">
        <v>265</v>
      </c>
      <c r="C41" s="33" t="s">
        <v>266</v>
      </c>
      <c r="D41" s="33" t="s">
        <v>267</v>
      </c>
      <c r="E41" s="42" t="s">
        <v>268</v>
      </c>
      <c r="F41" s="33"/>
      <c r="G41" s="33" t="s">
        <v>269</v>
      </c>
      <c r="H41" s="33" t="s">
        <v>27</v>
      </c>
      <c r="I41" s="33"/>
      <c r="J41" s="29" t="s">
        <v>95</v>
      </c>
      <c r="K41" s="42" t="s">
        <v>96</v>
      </c>
      <c r="L41" s="43">
        <v>45884</v>
      </c>
      <c r="M41" s="44">
        <v>0.81257083079068959</v>
      </c>
      <c r="N41" s="43" t="s">
        <v>30</v>
      </c>
      <c r="O41" s="86" t="s">
        <v>270</v>
      </c>
      <c r="P41" s="10"/>
      <c r="Q41" s="43">
        <v>-1811</v>
      </c>
      <c r="R41" s="38">
        <f t="shared" si="3"/>
        <v>44073</v>
      </c>
      <c r="S41" s="38" t="s">
        <v>401</v>
      </c>
      <c r="T41" s="38" t="s">
        <v>402</v>
      </c>
      <c r="U41" s="33" t="s">
        <v>267</v>
      </c>
      <c r="V41" s="29" t="s">
        <v>403</v>
      </c>
      <c r="W41" s="33" t="s">
        <v>404</v>
      </c>
      <c r="X41" s="33" t="s">
        <v>37</v>
      </c>
      <c r="Y41" s="33" t="s">
        <v>405</v>
      </c>
      <c r="Z41" s="33" t="s">
        <v>39</v>
      </c>
      <c r="AA41" s="33" t="s">
        <v>353</v>
      </c>
      <c r="AB41" s="71"/>
    </row>
    <row r="42" spans="1:28" x14ac:dyDescent="0.45">
      <c r="A42" s="43" t="s">
        <v>193</v>
      </c>
      <c r="B42" s="33" t="s">
        <v>271</v>
      </c>
      <c r="C42" s="33" t="s">
        <v>272</v>
      </c>
      <c r="D42" s="33" t="s">
        <v>273</v>
      </c>
      <c r="E42" s="42" t="s">
        <v>250</v>
      </c>
      <c r="F42" s="33"/>
      <c r="G42" s="33" t="s">
        <v>274</v>
      </c>
      <c r="H42" s="33" t="s">
        <v>27</v>
      </c>
      <c r="I42" s="33"/>
      <c r="J42" s="29" t="s">
        <v>95</v>
      </c>
      <c r="K42" s="42" t="s">
        <v>96</v>
      </c>
      <c r="L42" s="43">
        <v>44074</v>
      </c>
      <c r="M42" s="44">
        <v>0.71865498933611649</v>
      </c>
      <c r="N42" s="43" t="s">
        <v>30</v>
      </c>
      <c r="O42" s="86"/>
      <c r="P42" s="10"/>
      <c r="Q42" s="43">
        <v>-814</v>
      </c>
      <c r="R42" s="38">
        <f t="shared" si="3"/>
        <v>43260</v>
      </c>
      <c r="S42" s="38" t="s">
        <v>406</v>
      </c>
      <c r="T42" s="38" t="s">
        <v>407</v>
      </c>
      <c r="U42" s="33" t="s">
        <v>273</v>
      </c>
      <c r="V42" s="29" t="s">
        <v>250</v>
      </c>
      <c r="W42" s="33" t="s">
        <v>408</v>
      </c>
      <c r="X42" s="33" t="s">
        <v>37</v>
      </c>
      <c r="Y42" s="33" t="s">
        <v>409</v>
      </c>
      <c r="Z42" s="33" t="s">
        <v>39</v>
      </c>
      <c r="AA42" s="33" t="s">
        <v>353</v>
      </c>
      <c r="AB42" s="71"/>
    </row>
    <row r="43" spans="1:28" x14ac:dyDescent="0.45">
      <c r="A43" s="43" t="s">
        <v>193</v>
      </c>
      <c r="B43" s="33" t="s">
        <v>275</v>
      </c>
      <c r="C43" s="33" t="s">
        <v>276</v>
      </c>
      <c r="D43" s="33" t="s">
        <v>277</v>
      </c>
      <c r="E43" s="42" t="s">
        <v>278</v>
      </c>
      <c r="F43" s="33"/>
      <c r="G43" s="33" t="s">
        <v>279</v>
      </c>
      <c r="H43" s="33" t="s">
        <v>27</v>
      </c>
      <c r="I43" s="33"/>
      <c r="J43" s="29" t="s">
        <v>95</v>
      </c>
      <c r="K43" s="42" t="s">
        <v>96</v>
      </c>
      <c r="L43" s="43">
        <v>20000</v>
      </c>
      <c r="M43" s="44">
        <v>0.73581081081081079</v>
      </c>
      <c r="N43" s="43"/>
      <c r="O43" s="86"/>
      <c r="P43" s="10"/>
      <c r="Q43" s="43"/>
      <c r="R43" s="38">
        <f t="shared" si="3"/>
        <v>20000</v>
      </c>
      <c r="S43" s="43" t="s">
        <v>410</v>
      </c>
      <c r="T43" s="43" t="s">
        <v>411</v>
      </c>
      <c r="U43" s="33" t="s">
        <v>277</v>
      </c>
      <c r="V43" s="29" t="s">
        <v>278</v>
      </c>
      <c r="W43" s="33" t="s">
        <v>412</v>
      </c>
      <c r="X43" s="33" t="s">
        <v>37</v>
      </c>
      <c r="Y43" s="33" t="s">
        <v>413</v>
      </c>
      <c r="Z43" s="33" t="s">
        <v>39</v>
      </c>
      <c r="AA43" s="33" t="s">
        <v>353</v>
      </c>
      <c r="AB43" s="74"/>
    </row>
    <row r="44" spans="1:28" x14ac:dyDescent="0.45">
      <c r="A44" s="43" t="s">
        <v>193</v>
      </c>
      <c r="B44" s="33" t="s">
        <v>275</v>
      </c>
      <c r="C44" s="33" t="s">
        <v>280</v>
      </c>
      <c r="D44" s="33" t="s">
        <v>277</v>
      </c>
      <c r="E44" s="42" t="s">
        <v>281</v>
      </c>
      <c r="F44" s="33"/>
      <c r="G44" s="33" t="s">
        <v>279</v>
      </c>
      <c r="H44" s="33" t="s">
        <v>27</v>
      </c>
      <c r="I44" s="33"/>
      <c r="J44" s="29" t="s">
        <v>282</v>
      </c>
      <c r="K44" s="42" t="s">
        <v>96</v>
      </c>
      <c r="L44" s="43">
        <v>19270</v>
      </c>
      <c r="M44" s="44">
        <v>0.5529320186818889</v>
      </c>
      <c r="N44" s="43"/>
      <c r="O44" s="86"/>
      <c r="P44" s="10"/>
      <c r="Q44" s="43"/>
      <c r="R44" s="38">
        <f t="shared" si="3"/>
        <v>19270</v>
      </c>
      <c r="S44" s="43" t="s">
        <v>410</v>
      </c>
      <c r="T44" s="43" t="s">
        <v>411</v>
      </c>
      <c r="U44" s="33" t="s">
        <v>277</v>
      </c>
      <c r="V44" s="29" t="s">
        <v>278</v>
      </c>
      <c r="W44" s="33" t="s">
        <v>412</v>
      </c>
      <c r="X44" s="33" t="s">
        <v>37</v>
      </c>
      <c r="Y44" s="33" t="s">
        <v>413</v>
      </c>
      <c r="Z44" s="33" t="s">
        <v>39</v>
      </c>
      <c r="AA44" s="33" t="s">
        <v>353</v>
      </c>
      <c r="AB44" s="71"/>
    </row>
    <row r="45" spans="1:28" x14ac:dyDescent="0.45">
      <c r="A45" s="43" t="s">
        <v>193</v>
      </c>
      <c r="B45" s="33" t="s">
        <v>275</v>
      </c>
      <c r="C45" s="33" t="s">
        <v>283</v>
      </c>
      <c r="D45" s="33" t="s">
        <v>284</v>
      </c>
      <c r="E45" s="42" t="s">
        <v>263</v>
      </c>
      <c r="F45" s="33"/>
      <c r="G45" s="33" t="s">
        <v>285</v>
      </c>
      <c r="H45" s="33" t="s">
        <v>27</v>
      </c>
      <c r="I45" s="33"/>
      <c r="J45" s="29" t="s">
        <v>95</v>
      </c>
      <c r="K45" s="42" t="s">
        <v>96</v>
      </c>
      <c r="L45" s="43">
        <v>19846</v>
      </c>
      <c r="M45" s="44">
        <v>0.51803889952635296</v>
      </c>
      <c r="N45" s="43" t="s">
        <v>30</v>
      </c>
      <c r="O45" s="86" t="s">
        <v>286</v>
      </c>
      <c r="P45" s="10"/>
      <c r="Q45" s="43">
        <v>-10869</v>
      </c>
      <c r="R45" s="38">
        <f t="shared" si="3"/>
        <v>8977</v>
      </c>
      <c r="S45" s="43" t="s">
        <v>410</v>
      </c>
      <c r="T45" s="43" t="s">
        <v>411</v>
      </c>
      <c r="U45" s="33" t="s">
        <v>277</v>
      </c>
      <c r="V45" s="29" t="s">
        <v>278</v>
      </c>
      <c r="W45" s="33" t="s">
        <v>412</v>
      </c>
      <c r="X45" s="33" t="s">
        <v>37</v>
      </c>
      <c r="Y45" s="33" t="s">
        <v>413</v>
      </c>
      <c r="Z45" s="33" t="s">
        <v>39</v>
      </c>
      <c r="AA45" s="33" t="s">
        <v>353</v>
      </c>
      <c r="AB45" s="71"/>
    </row>
    <row r="46" spans="1:28" x14ac:dyDescent="0.45">
      <c r="A46" s="43" t="s">
        <v>193</v>
      </c>
      <c r="B46" s="33" t="s">
        <v>287</v>
      </c>
      <c r="C46" s="33" t="s">
        <v>288</v>
      </c>
      <c r="D46" s="33" t="s">
        <v>289</v>
      </c>
      <c r="E46" s="42" t="s">
        <v>290</v>
      </c>
      <c r="F46" s="33"/>
      <c r="G46" s="33" t="s">
        <v>291</v>
      </c>
      <c r="H46" s="33" t="s">
        <v>27</v>
      </c>
      <c r="I46" s="33"/>
      <c r="J46" s="29" t="s">
        <v>95</v>
      </c>
      <c r="K46" s="42" t="s">
        <v>96</v>
      </c>
      <c r="L46" s="43">
        <v>10000</v>
      </c>
      <c r="M46" s="44">
        <v>0.71607460966153202</v>
      </c>
      <c r="N46" s="43"/>
      <c r="O46" s="86"/>
      <c r="P46" s="10"/>
      <c r="Q46" s="43"/>
      <c r="R46" s="38">
        <f t="shared" si="3"/>
        <v>10000</v>
      </c>
      <c r="S46" s="43" t="s">
        <v>410</v>
      </c>
      <c r="T46" s="43" t="s">
        <v>411</v>
      </c>
      <c r="U46" s="33" t="s">
        <v>277</v>
      </c>
      <c r="V46" s="29" t="s">
        <v>278</v>
      </c>
      <c r="W46" s="33" t="s">
        <v>412</v>
      </c>
      <c r="X46" s="33" t="s">
        <v>37</v>
      </c>
      <c r="Y46" s="33" t="s">
        <v>413</v>
      </c>
      <c r="Z46" s="33" t="s">
        <v>39</v>
      </c>
      <c r="AA46" s="33" t="s">
        <v>353</v>
      </c>
      <c r="AB46" s="71" t="s">
        <v>190</v>
      </c>
    </row>
    <row r="47" spans="1:28" x14ac:dyDescent="0.45">
      <c r="A47" s="43" t="s">
        <v>193</v>
      </c>
      <c r="B47" s="33" t="s">
        <v>292</v>
      </c>
      <c r="C47" s="33" t="s">
        <v>293</v>
      </c>
      <c r="D47" s="33" t="s">
        <v>294</v>
      </c>
      <c r="E47" s="42" t="s">
        <v>250</v>
      </c>
      <c r="F47" s="33"/>
      <c r="G47" s="33" t="s">
        <v>295</v>
      </c>
      <c r="H47" s="33" t="s">
        <v>27</v>
      </c>
      <c r="I47" s="33"/>
      <c r="J47" s="29" t="s">
        <v>95</v>
      </c>
      <c r="K47" s="42" t="s">
        <v>96</v>
      </c>
      <c r="L47" s="43">
        <v>53748</v>
      </c>
      <c r="M47" s="44">
        <v>0.62024633474733948</v>
      </c>
      <c r="N47" s="43"/>
      <c r="O47" s="86"/>
      <c r="P47" s="10"/>
      <c r="Q47" s="43"/>
      <c r="R47" s="38">
        <f t="shared" si="3"/>
        <v>53748</v>
      </c>
      <c r="S47" s="38" t="s">
        <v>414</v>
      </c>
      <c r="T47" s="38" t="s">
        <v>415</v>
      </c>
      <c r="U47" s="33" t="s">
        <v>294</v>
      </c>
      <c r="V47" s="29" t="s">
        <v>250</v>
      </c>
      <c r="W47" s="33" t="s">
        <v>416</v>
      </c>
      <c r="X47" s="33" t="s">
        <v>37</v>
      </c>
      <c r="Y47" s="33" t="s">
        <v>417</v>
      </c>
      <c r="Z47" s="33" t="s">
        <v>39</v>
      </c>
      <c r="AA47" s="33" t="s">
        <v>353</v>
      </c>
      <c r="AB47" s="71"/>
    </row>
    <row r="48" spans="1:28" x14ac:dyDescent="0.45">
      <c r="A48" s="43" t="s">
        <v>193</v>
      </c>
      <c r="B48" s="33" t="s">
        <v>194</v>
      </c>
      <c r="C48" s="33" t="s">
        <v>296</v>
      </c>
      <c r="D48" s="33" t="s">
        <v>196</v>
      </c>
      <c r="E48" s="42" t="s">
        <v>139</v>
      </c>
      <c r="F48" s="33"/>
      <c r="G48" s="33" t="s">
        <v>197</v>
      </c>
      <c r="H48" s="33" t="s">
        <v>27</v>
      </c>
      <c r="I48" s="33"/>
      <c r="J48" s="29" t="s">
        <v>95</v>
      </c>
      <c r="K48" s="42" t="s">
        <v>96</v>
      </c>
      <c r="L48" s="43">
        <v>42634</v>
      </c>
      <c r="M48" s="44">
        <v>0.7323966787071351</v>
      </c>
      <c r="N48" s="43"/>
      <c r="O48" s="86"/>
      <c r="P48" s="10"/>
      <c r="Q48" s="43"/>
      <c r="R48" s="38">
        <f t="shared" si="3"/>
        <v>42634</v>
      </c>
      <c r="S48" s="38" t="s">
        <v>349</v>
      </c>
      <c r="T48" s="38" t="s">
        <v>350</v>
      </c>
      <c r="U48" s="33" t="s">
        <v>196</v>
      </c>
      <c r="V48" s="29" t="s">
        <v>139</v>
      </c>
      <c r="W48" s="33" t="s">
        <v>351</v>
      </c>
      <c r="X48" s="33" t="s">
        <v>37</v>
      </c>
      <c r="Y48" s="33" t="s">
        <v>352</v>
      </c>
      <c r="Z48" s="33" t="s">
        <v>39</v>
      </c>
      <c r="AA48" s="33" t="s">
        <v>353</v>
      </c>
      <c r="AB48" s="71"/>
    </row>
    <row r="49" spans="1:28" x14ac:dyDescent="0.45">
      <c r="A49" s="43" t="s">
        <v>193</v>
      </c>
      <c r="B49" s="33" t="s">
        <v>194</v>
      </c>
      <c r="C49" s="33" t="s">
        <v>297</v>
      </c>
      <c r="D49" s="33" t="s">
        <v>298</v>
      </c>
      <c r="E49" s="42" t="s">
        <v>101</v>
      </c>
      <c r="F49" s="33"/>
      <c r="G49" s="33" t="s">
        <v>299</v>
      </c>
      <c r="H49" s="33" t="s">
        <v>27</v>
      </c>
      <c r="I49" s="33"/>
      <c r="J49" s="29" t="s">
        <v>95</v>
      </c>
      <c r="K49" s="42" t="s">
        <v>96</v>
      </c>
      <c r="L49" s="43">
        <v>39764</v>
      </c>
      <c r="M49" s="44">
        <v>0.74326023538879393</v>
      </c>
      <c r="N49" s="43"/>
      <c r="O49" s="86"/>
      <c r="P49" s="10"/>
      <c r="Q49" s="43"/>
      <c r="R49" s="38">
        <f t="shared" si="3"/>
        <v>39764</v>
      </c>
      <c r="S49" s="38" t="s">
        <v>349</v>
      </c>
      <c r="T49" s="38" t="s">
        <v>350</v>
      </c>
      <c r="U49" s="33" t="s">
        <v>196</v>
      </c>
      <c r="V49" s="29" t="s">
        <v>139</v>
      </c>
      <c r="W49" s="33" t="s">
        <v>351</v>
      </c>
      <c r="X49" s="33" t="s">
        <v>37</v>
      </c>
      <c r="Y49" s="33" t="s">
        <v>352</v>
      </c>
      <c r="Z49" s="33" t="s">
        <v>39</v>
      </c>
      <c r="AA49" s="33" t="s">
        <v>353</v>
      </c>
      <c r="AB49" s="71"/>
    </row>
    <row r="50" spans="1:28" x14ac:dyDescent="0.45">
      <c r="A50" s="43" t="s">
        <v>193</v>
      </c>
      <c r="B50" s="33" t="s">
        <v>198</v>
      </c>
      <c r="C50" s="33" t="s">
        <v>300</v>
      </c>
      <c r="D50" s="33" t="s">
        <v>200</v>
      </c>
      <c r="E50" s="42" t="s">
        <v>70</v>
      </c>
      <c r="F50" s="33"/>
      <c r="G50" s="33" t="s">
        <v>201</v>
      </c>
      <c r="H50" s="33" t="s">
        <v>27</v>
      </c>
      <c r="I50" s="33"/>
      <c r="J50" s="29" t="s">
        <v>95</v>
      </c>
      <c r="K50" s="42" t="s">
        <v>96</v>
      </c>
      <c r="L50" s="43">
        <v>14014</v>
      </c>
      <c r="M50" s="44">
        <v>0.769373483659198</v>
      </c>
      <c r="N50" s="43"/>
      <c r="O50" s="86" t="s">
        <v>301</v>
      </c>
      <c r="P50" s="10"/>
      <c r="Q50" s="43"/>
      <c r="R50" s="38">
        <f t="shared" si="3"/>
        <v>14014</v>
      </c>
      <c r="S50" s="38" t="s">
        <v>354</v>
      </c>
      <c r="T50" s="38" t="s">
        <v>355</v>
      </c>
      <c r="U50" s="33" t="s">
        <v>356</v>
      </c>
      <c r="V50" s="29" t="s">
        <v>357</v>
      </c>
      <c r="W50" s="33" t="s">
        <v>358</v>
      </c>
      <c r="X50" s="33" t="s">
        <v>37</v>
      </c>
      <c r="Y50" s="33" t="s">
        <v>359</v>
      </c>
      <c r="Z50" s="33" t="s">
        <v>39</v>
      </c>
      <c r="AA50" s="33" t="s">
        <v>353</v>
      </c>
      <c r="AB50" s="71"/>
    </row>
    <row r="51" spans="1:28" x14ac:dyDescent="0.45">
      <c r="A51" s="43" t="s">
        <v>193</v>
      </c>
      <c r="B51" s="33" t="s">
        <v>302</v>
      </c>
      <c r="C51" s="33" t="s">
        <v>303</v>
      </c>
      <c r="D51" s="33" t="s">
        <v>304</v>
      </c>
      <c r="E51" s="42" t="s">
        <v>305</v>
      </c>
      <c r="F51" s="33"/>
      <c r="G51" s="33" t="s">
        <v>306</v>
      </c>
      <c r="H51" s="33" t="s">
        <v>27</v>
      </c>
      <c r="I51" s="33"/>
      <c r="J51" s="29" t="s">
        <v>282</v>
      </c>
      <c r="K51" s="42" t="s">
        <v>96</v>
      </c>
      <c r="L51" s="43">
        <v>1836</v>
      </c>
      <c r="M51" s="44">
        <v>0.70424836601307195</v>
      </c>
      <c r="N51" s="43"/>
      <c r="O51" s="86"/>
      <c r="P51" s="10"/>
      <c r="Q51" s="43"/>
      <c r="R51" s="38">
        <f t="shared" si="3"/>
        <v>1836</v>
      </c>
      <c r="S51" s="38" t="s">
        <v>418</v>
      </c>
      <c r="T51" s="38" t="s">
        <v>419</v>
      </c>
      <c r="U51" s="33" t="s">
        <v>420</v>
      </c>
      <c r="V51" s="29" t="s">
        <v>312</v>
      </c>
      <c r="W51" s="33" t="s">
        <v>421</v>
      </c>
      <c r="X51" s="33" t="s">
        <v>37</v>
      </c>
      <c r="Y51" s="33" t="s">
        <v>422</v>
      </c>
      <c r="Z51" s="33" t="s">
        <v>39</v>
      </c>
      <c r="AA51" s="33" t="s">
        <v>353</v>
      </c>
      <c r="AB51" s="71"/>
    </row>
    <row r="52" spans="1:28" x14ac:dyDescent="0.45">
      <c r="A52" s="43" t="s">
        <v>193</v>
      </c>
      <c r="B52" s="33" t="s">
        <v>302</v>
      </c>
      <c r="C52" s="33" t="s">
        <v>307</v>
      </c>
      <c r="D52" s="33" t="s">
        <v>304</v>
      </c>
      <c r="E52" s="42" t="s">
        <v>305</v>
      </c>
      <c r="F52" s="33"/>
      <c r="G52" s="33" t="s">
        <v>306</v>
      </c>
      <c r="H52" s="33" t="s">
        <v>27</v>
      </c>
      <c r="I52" s="33"/>
      <c r="J52" s="29" t="s">
        <v>282</v>
      </c>
      <c r="K52" s="42" t="s">
        <v>96</v>
      </c>
      <c r="L52" s="43">
        <v>1255</v>
      </c>
      <c r="M52" s="44">
        <v>0.81912350597609562</v>
      </c>
      <c r="N52" s="43"/>
      <c r="O52" s="86"/>
      <c r="P52" s="10"/>
      <c r="Q52" s="43"/>
      <c r="R52" s="38">
        <f t="shared" si="3"/>
        <v>1255</v>
      </c>
      <c r="S52" s="38" t="s">
        <v>418</v>
      </c>
      <c r="T52" s="38" t="s">
        <v>419</v>
      </c>
      <c r="U52" s="33" t="s">
        <v>420</v>
      </c>
      <c r="V52" s="29" t="s">
        <v>312</v>
      </c>
      <c r="W52" s="33" t="s">
        <v>421</v>
      </c>
      <c r="X52" s="33" t="s">
        <v>37</v>
      </c>
      <c r="Y52" s="33" t="s">
        <v>422</v>
      </c>
      <c r="Z52" s="33" t="s">
        <v>39</v>
      </c>
      <c r="AA52" s="33" t="s">
        <v>353</v>
      </c>
      <c r="AB52" s="71"/>
    </row>
    <row r="53" spans="1:28" x14ac:dyDescent="0.45">
      <c r="A53" s="43" t="s">
        <v>193</v>
      </c>
      <c r="B53" s="33" t="s">
        <v>309</v>
      </c>
      <c r="C53" s="33" t="s">
        <v>310</v>
      </c>
      <c r="D53" s="33" t="s">
        <v>311</v>
      </c>
      <c r="E53" s="42" t="s">
        <v>312</v>
      </c>
      <c r="F53" s="33"/>
      <c r="G53" s="33" t="s">
        <v>313</v>
      </c>
      <c r="H53" s="33" t="s">
        <v>27</v>
      </c>
      <c r="I53" s="33"/>
      <c r="J53" s="29" t="s">
        <v>282</v>
      </c>
      <c r="K53" s="42" t="s">
        <v>96</v>
      </c>
      <c r="L53" s="43">
        <v>9485</v>
      </c>
      <c r="M53" s="44">
        <v>0.73621507643647865</v>
      </c>
      <c r="N53" s="43"/>
      <c r="O53" s="86"/>
      <c r="P53" s="10"/>
      <c r="Q53" s="43"/>
      <c r="R53" s="38">
        <f t="shared" si="3"/>
        <v>9485</v>
      </c>
      <c r="S53" s="38" t="s">
        <v>418</v>
      </c>
      <c r="T53" s="38" t="s">
        <v>419</v>
      </c>
      <c r="U53" s="33" t="s">
        <v>420</v>
      </c>
      <c r="V53" s="29" t="s">
        <v>312</v>
      </c>
      <c r="W53" s="33" t="s">
        <v>421</v>
      </c>
      <c r="X53" s="33" t="s">
        <v>37</v>
      </c>
      <c r="Y53" s="33" t="s">
        <v>422</v>
      </c>
      <c r="Z53" s="33" t="s">
        <v>39</v>
      </c>
      <c r="AA53" s="33" t="s">
        <v>353</v>
      </c>
      <c r="AB53" s="74" t="s">
        <v>308</v>
      </c>
    </row>
    <row r="54" spans="1:28" x14ac:dyDescent="0.45">
      <c r="A54" s="43" t="s">
        <v>193</v>
      </c>
      <c r="B54" s="33" t="s">
        <v>309</v>
      </c>
      <c r="C54" s="33" t="s">
        <v>314</v>
      </c>
      <c r="D54" s="33" t="s">
        <v>311</v>
      </c>
      <c r="E54" s="42" t="s">
        <v>312</v>
      </c>
      <c r="F54" s="33"/>
      <c r="G54" s="33" t="s">
        <v>313</v>
      </c>
      <c r="H54" s="33" t="s">
        <v>27</v>
      </c>
      <c r="I54" s="33"/>
      <c r="J54" s="29" t="s">
        <v>95</v>
      </c>
      <c r="K54" s="42" t="s">
        <v>96</v>
      </c>
      <c r="L54" s="43">
        <v>19457</v>
      </c>
      <c r="M54" s="44">
        <v>0.80937451816826844</v>
      </c>
      <c r="N54" s="43"/>
      <c r="O54" s="86"/>
      <c r="P54" s="10"/>
      <c r="Q54" s="43"/>
      <c r="R54" s="38">
        <f t="shared" si="3"/>
        <v>19457</v>
      </c>
      <c r="S54" s="38" t="s">
        <v>418</v>
      </c>
      <c r="T54" s="38" t="s">
        <v>419</v>
      </c>
      <c r="U54" s="33" t="s">
        <v>420</v>
      </c>
      <c r="V54" s="29" t="s">
        <v>312</v>
      </c>
      <c r="W54" s="33" t="s">
        <v>421</v>
      </c>
      <c r="X54" s="33" t="s">
        <v>37</v>
      </c>
      <c r="Y54" s="33" t="s">
        <v>422</v>
      </c>
      <c r="Z54" s="33" t="s">
        <v>39</v>
      </c>
      <c r="AA54" s="33" t="s">
        <v>353</v>
      </c>
      <c r="AB54" s="74" t="s">
        <v>308</v>
      </c>
    </row>
    <row r="55" spans="1:28" x14ac:dyDescent="0.45">
      <c r="A55" s="43" t="s">
        <v>193</v>
      </c>
      <c r="B55" s="33" t="s">
        <v>315</v>
      </c>
      <c r="C55" s="33" t="s">
        <v>316</v>
      </c>
      <c r="D55" s="33" t="s">
        <v>317</v>
      </c>
      <c r="E55" s="42" t="s">
        <v>263</v>
      </c>
      <c r="F55" s="33"/>
      <c r="G55" s="33" t="s">
        <v>318</v>
      </c>
      <c r="H55" s="33" t="s">
        <v>27</v>
      </c>
      <c r="I55" s="33"/>
      <c r="J55" s="29" t="s">
        <v>282</v>
      </c>
      <c r="K55" s="42" t="s">
        <v>96</v>
      </c>
      <c r="L55" s="43">
        <v>4001</v>
      </c>
      <c r="M55" s="44">
        <v>0.74406398400399898</v>
      </c>
      <c r="N55" s="43"/>
      <c r="O55" s="86"/>
      <c r="P55" s="10"/>
      <c r="Q55" s="43"/>
      <c r="R55" s="38">
        <f t="shared" si="3"/>
        <v>4001</v>
      </c>
      <c r="S55" s="38" t="s">
        <v>418</v>
      </c>
      <c r="T55" s="38" t="s">
        <v>419</v>
      </c>
      <c r="U55" s="33" t="s">
        <v>420</v>
      </c>
      <c r="V55" s="29" t="s">
        <v>312</v>
      </c>
      <c r="W55" s="33" t="s">
        <v>421</v>
      </c>
      <c r="X55" s="33" t="s">
        <v>37</v>
      </c>
      <c r="Y55" s="33" t="s">
        <v>422</v>
      </c>
      <c r="Z55" s="33" t="s">
        <v>39</v>
      </c>
      <c r="AA55" s="33" t="s">
        <v>353</v>
      </c>
      <c r="AB55" s="71"/>
    </row>
    <row r="56" spans="1:28" x14ac:dyDescent="0.45">
      <c r="A56" s="43" t="s">
        <v>193</v>
      </c>
      <c r="B56" s="33" t="s">
        <v>319</v>
      </c>
      <c r="C56" s="33" t="s">
        <v>320</v>
      </c>
      <c r="D56" s="33" t="s">
        <v>204</v>
      </c>
      <c r="E56" s="42" t="s">
        <v>321</v>
      </c>
      <c r="F56" s="33" t="s">
        <v>322</v>
      </c>
      <c r="G56" s="33" t="s">
        <v>205</v>
      </c>
      <c r="H56" s="33" t="s">
        <v>27</v>
      </c>
      <c r="I56" s="33"/>
      <c r="J56" s="29" t="s">
        <v>282</v>
      </c>
      <c r="K56" s="42" t="s">
        <v>96</v>
      </c>
      <c r="L56" s="43">
        <v>6987</v>
      </c>
      <c r="M56" s="44">
        <v>0.80062974094747386</v>
      </c>
      <c r="N56" s="43"/>
      <c r="O56" s="86"/>
      <c r="P56" s="10"/>
      <c r="Q56" s="43"/>
      <c r="R56" s="38">
        <f t="shared" si="3"/>
        <v>6987</v>
      </c>
      <c r="S56" s="38" t="s">
        <v>360</v>
      </c>
      <c r="T56" s="38" t="s">
        <v>361</v>
      </c>
      <c r="U56" s="33" t="s">
        <v>204</v>
      </c>
      <c r="V56" s="29" t="s">
        <v>24</v>
      </c>
      <c r="W56" s="33" t="s">
        <v>362</v>
      </c>
      <c r="X56" s="33" t="s">
        <v>37</v>
      </c>
      <c r="Y56" s="33" t="s">
        <v>363</v>
      </c>
      <c r="Z56" s="33" t="s">
        <v>39</v>
      </c>
      <c r="AA56" s="33" t="s">
        <v>353</v>
      </c>
      <c r="AB56" s="71"/>
    </row>
    <row r="57" spans="1:28" x14ac:dyDescent="0.45">
      <c r="A57" s="43" t="s">
        <v>193</v>
      </c>
      <c r="B57" s="33" t="s">
        <v>323</v>
      </c>
      <c r="C57" s="33" t="s">
        <v>324</v>
      </c>
      <c r="D57" s="33" t="s">
        <v>325</v>
      </c>
      <c r="E57" s="42" t="s">
        <v>326</v>
      </c>
      <c r="F57" s="33"/>
      <c r="G57" s="33" t="s">
        <v>327</v>
      </c>
      <c r="H57" s="33" t="s">
        <v>27</v>
      </c>
      <c r="I57" s="33"/>
      <c r="J57" s="29" t="s">
        <v>95</v>
      </c>
      <c r="K57" s="42" t="s">
        <v>96</v>
      </c>
      <c r="L57" s="43">
        <v>51417</v>
      </c>
      <c r="M57" s="44">
        <v>0.85926833537545944</v>
      </c>
      <c r="N57" s="43"/>
      <c r="O57" s="86"/>
      <c r="P57" s="10"/>
      <c r="Q57" s="43"/>
      <c r="R57" s="38">
        <f t="shared" si="3"/>
        <v>51417</v>
      </c>
      <c r="S57" s="38" t="s">
        <v>423</v>
      </c>
      <c r="T57" s="38" t="s">
        <v>424</v>
      </c>
      <c r="U57" s="33" t="s">
        <v>325</v>
      </c>
      <c r="V57" s="29" t="s">
        <v>326</v>
      </c>
      <c r="W57" s="33" t="s">
        <v>425</v>
      </c>
      <c r="X57" s="33" t="s">
        <v>37</v>
      </c>
      <c r="Y57" s="33" t="s">
        <v>426</v>
      </c>
      <c r="Z57" s="33" t="s">
        <v>39</v>
      </c>
      <c r="AA57" s="33" t="s">
        <v>353</v>
      </c>
      <c r="AB57" s="71"/>
    </row>
    <row r="58" spans="1:28" x14ac:dyDescent="0.45">
      <c r="A58" s="43" t="s">
        <v>193</v>
      </c>
      <c r="B58" s="33" t="s">
        <v>328</v>
      </c>
      <c r="C58" s="33" t="s">
        <v>329</v>
      </c>
      <c r="D58" s="33" t="s">
        <v>330</v>
      </c>
      <c r="E58" s="42" t="s">
        <v>331</v>
      </c>
      <c r="F58" s="33" t="s">
        <v>332</v>
      </c>
      <c r="G58" s="33" t="s">
        <v>333</v>
      </c>
      <c r="H58" s="33" t="s">
        <v>27</v>
      </c>
      <c r="I58" s="33"/>
      <c r="J58" s="29" t="s">
        <v>95</v>
      </c>
      <c r="K58" s="42" t="s">
        <v>96</v>
      </c>
      <c r="L58" s="43">
        <v>29175</v>
      </c>
      <c r="M58" s="44">
        <v>0.8179263067694944</v>
      </c>
      <c r="N58" s="43" t="s">
        <v>30</v>
      </c>
      <c r="O58" s="86" t="s">
        <v>334</v>
      </c>
      <c r="P58" s="10"/>
      <c r="Q58" s="43">
        <v>-5196</v>
      </c>
      <c r="R58" s="38">
        <f t="shared" si="3"/>
        <v>23979</v>
      </c>
      <c r="S58" s="38" t="s">
        <v>427</v>
      </c>
      <c r="T58" s="38" t="s">
        <v>428</v>
      </c>
      <c r="U58" s="33" t="s">
        <v>330</v>
      </c>
      <c r="V58" s="29" t="s">
        <v>331</v>
      </c>
      <c r="W58" s="33" t="s">
        <v>429</v>
      </c>
      <c r="X58" s="33" t="s">
        <v>37</v>
      </c>
      <c r="Y58" s="33" t="s">
        <v>430</v>
      </c>
      <c r="Z58" s="33" t="s">
        <v>39</v>
      </c>
      <c r="AA58" s="33" t="s">
        <v>353</v>
      </c>
      <c r="AB58" s="71"/>
    </row>
    <row r="59" spans="1:28" x14ac:dyDescent="0.45">
      <c r="A59" s="43" t="s">
        <v>193</v>
      </c>
      <c r="B59" s="33" t="s">
        <v>336</v>
      </c>
      <c r="C59" s="33" t="s">
        <v>337</v>
      </c>
      <c r="D59" s="33" t="s">
        <v>330</v>
      </c>
      <c r="E59" s="42" t="s">
        <v>338</v>
      </c>
      <c r="F59" s="33" t="s">
        <v>322</v>
      </c>
      <c r="G59" s="33" t="s">
        <v>333</v>
      </c>
      <c r="H59" s="33" t="s">
        <v>27</v>
      </c>
      <c r="I59" s="33"/>
      <c r="J59" s="29" t="s">
        <v>95</v>
      </c>
      <c r="K59" s="42" t="s">
        <v>96</v>
      </c>
      <c r="L59" s="43">
        <v>13400</v>
      </c>
      <c r="M59" s="44">
        <v>0.62686567164179108</v>
      </c>
      <c r="N59" s="43"/>
      <c r="O59" s="86"/>
      <c r="P59" s="10"/>
      <c r="Q59" s="43"/>
      <c r="R59" s="38">
        <f t="shared" si="3"/>
        <v>13400</v>
      </c>
      <c r="S59" s="38" t="s">
        <v>427</v>
      </c>
      <c r="T59" s="38" t="s">
        <v>428</v>
      </c>
      <c r="U59" s="33" t="s">
        <v>330</v>
      </c>
      <c r="V59" s="29" t="s">
        <v>331</v>
      </c>
      <c r="W59" s="33" t="s">
        <v>429</v>
      </c>
      <c r="X59" s="33" t="s">
        <v>37</v>
      </c>
      <c r="Y59" s="33" t="s">
        <v>430</v>
      </c>
      <c r="Z59" s="33" t="s">
        <v>39</v>
      </c>
      <c r="AA59" s="33" t="s">
        <v>353</v>
      </c>
      <c r="AB59" s="75" t="s">
        <v>335</v>
      </c>
    </row>
    <row r="60" spans="1:28" x14ac:dyDescent="0.45">
      <c r="A60" s="43" t="s">
        <v>193</v>
      </c>
      <c r="B60" s="33" t="s">
        <v>339</v>
      </c>
      <c r="C60" s="33" t="s">
        <v>340</v>
      </c>
      <c r="D60" s="33" t="s">
        <v>341</v>
      </c>
      <c r="E60" s="42" t="s">
        <v>342</v>
      </c>
      <c r="F60" s="33"/>
      <c r="G60" s="33" t="s">
        <v>343</v>
      </c>
      <c r="H60" s="33" t="s">
        <v>27</v>
      </c>
      <c r="I60" s="33"/>
      <c r="J60" s="29" t="s">
        <v>95</v>
      </c>
      <c r="K60" s="42" t="s">
        <v>96</v>
      </c>
      <c r="L60" s="43">
        <v>50769</v>
      </c>
      <c r="M60" s="44">
        <v>0.80427032244085961</v>
      </c>
      <c r="N60" s="43"/>
      <c r="O60" s="86"/>
      <c r="P60" s="10"/>
      <c r="Q60" s="43"/>
      <c r="R60" s="38">
        <f t="shared" si="3"/>
        <v>50769</v>
      </c>
      <c r="S60" s="38" t="s">
        <v>431</v>
      </c>
      <c r="T60" s="38" t="s">
        <v>432</v>
      </c>
      <c r="U60" s="33" t="s">
        <v>433</v>
      </c>
      <c r="V60" s="29" t="s">
        <v>434</v>
      </c>
      <c r="W60" s="33" t="s">
        <v>435</v>
      </c>
      <c r="X60" s="33" t="s">
        <v>37</v>
      </c>
      <c r="Y60" s="33" t="s">
        <v>436</v>
      </c>
      <c r="Z60" s="33" t="s">
        <v>39</v>
      </c>
      <c r="AA60" s="33" t="s">
        <v>353</v>
      </c>
      <c r="AB60" s="71"/>
    </row>
    <row r="61" spans="1:28" x14ac:dyDescent="0.45">
      <c r="A61" s="43" t="s">
        <v>193</v>
      </c>
      <c r="B61" s="33" t="s">
        <v>344</v>
      </c>
      <c r="C61" s="33" t="s">
        <v>345</v>
      </c>
      <c r="D61" s="33" t="s">
        <v>346</v>
      </c>
      <c r="E61" s="42" t="s">
        <v>347</v>
      </c>
      <c r="F61" s="33"/>
      <c r="G61" s="33" t="s">
        <v>348</v>
      </c>
      <c r="H61" s="33" t="s">
        <v>27</v>
      </c>
      <c r="I61" s="33"/>
      <c r="J61" s="29" t="s">
        <v>95</v>
      </c>
      <c r="K61" s="42" t="s">
        <v>96</v>
      </c>
      <c r="L61" s="43">
        <v>21334</v>
      </c>
      <c r="M61" s="44">
        <v>0.72771163401143713</v>
      </c>
      <c r="N61" s="43"/>
      <c r="O61" s="86"/>
      <c r="P61" s="10"/>
      <c r="Q61" s="43"/>
      <c r="R61" s="38">
        <f t="shared" si="3"/>
        <v>21334</v>
      </c>
      <c r="S61" s="38" t="s">
        <v>376</v>
      </c>
      <c r="T61" s="38" t="s">
        <v>377</v>
      </c>
      <c r="U61" s="33" t="s">
        <v>231</v>
      </c>
      <c r="V61" s="29" t="s">
        <v>232</v>
      </c>
      <c r="W61" s="33" t="s">
        <v>233</v>
      </c>
      <c r="X61" s="33" t="s">
        <v>37</v>
      </c>
      <c r="Y61" s="33" t="s">
        <v>378</v>
      </c>
      <c r="Z61" s="33" t="s">
        <v>39</v>
      </c>
      <c r="AA61" s="33" t="s">
        <v>353</v>
      </c>
      <c r="AB61" s="71"/>
    </row>
    <row r="62" spans="1:28" x14ac:dyDescent="0.45">
      <c r="A62" s="10" t="s">
        <v>443</v>
      </c>
      <c r="B62" s="10" t="s">
        <v>444</v>
      </c>
      <c r="C62" s="10" t="s">
        <v>458</v>
      </c>
      <c r="D62" s="15" t="s">
        <v>459</v>
      </c>
      <c r="E62" s="10" t="s">
        <v>43</v>
      </c>
      <c r="F62" s="10"/>
      <c r="G62" s="10" t="s">
        <v>460</v>
      </c>
      <c r="H62" s="10" t="s">
        <v>27</v>
      </c>
      <c r="I62" s="10"/>
      <c r="J62" s="29" t="s">
        <v>461</v>
      </c>
      <c r="K62" s="42" t="s">
        <v>29</v>
      </c>
      <c r="L62" s="43">
        <v>47870</v>
      </c>
      <c r="M62" s="44">
        <v>0.75119023360071135</v>
      </c>
      <c r="N62" s="43" t="s">
        <v>547</v>
      </c>
      <c r="O62" s="16" t="s">
        <v>531</v>
      </c>
      <c r="P62" s="43">
        <v>-3589</v>
      </c>
      <c r="Q62" s="43"/>
      <c r="R62" s="108">
        <f t="shared" ref="R62:R69" si="4">L62</f>
        <v>47870</v>
      </c>
      <c r="S62" s="10" t="s">
        <v>510</v>
      </c>
      <c r="T62" s="10" t="s">
        <v>511</v>
      </c>
      <c r="U62" s="10" t="s">
        <v>512</v>
      </c>
      <c r="V62" s="10" t="s">
        <v>529</v>
      </c>
      <c r="W62" s="10" t="s">
        <v>513</v>
      </c>
      <c r="X62" s="10" t="s">
        <v>37</v>
      </c>
      <c r="Y62" s="10" t="s">
        <v>514</v>
      </c>
      <c r="Z62" s="10" t="s">
        <v>39</v>
      </c>
      <c r="AA62" s="10" t="s">
        <v>530</v>
      </c>
      <c r="AB62" s="15"/>
    </row>
    <row r="63" spans="1:28" x14ac:dyDescent="0.45">
      <c r="A63" s="10" t="s">
        <v>443</v>
      </c>
      <c r="B63" s="10" t="s">
        <v>445</v>
      </c>
      <c r="C63" s="10" t="s">
        <v>462</v>
      </c>
      <c r="D63" s="15" t="s">
        <v>463</v>
      </c>
      <c r="E63" s="10" t="s">
        <v>142</v>
      </c>
      <c r="F63" s="10"/>
      <c r="G63" s="10" t="s">
        <v>464</v>
      </c>
      <c r="H63" s="10" t="s">
        <v>27</v>
      </c>
      <c r="I63" s="10"/>
      <c r="J63" s="15" t="s">
        <v>461</v>
      </c>
      <c r="K63" s="11" t="s">
        <v>29</v>
      </c>
      <c r="L63" s="38">
        <v>65747</v>
      </c>
      <c r="M63" s="76">
        <v>0.72049208866880732</v>
      </c>
      <c r="N63" s="43" t="s">
        <v>547</v>
      </c>
      <c r="O63" s="16" t="s">
        <v>532</v>
      </c>
      <c r="P63" s="38">
        <v>-8200</v>
      </c>
      <c r="Q63" s="38"/>
      <c r="R63" s="108">
        <f t="shared" si="4"/>
        <v>65747</v>
      </c>
      <c r="S63" s="10" t="s">
        <v>510</v>
      </c>
      <c r="T63" s="10" t="s">
        <v>511</v>
      </c>
      <c r="U63" s="10" t="s">
        <v>512</v>
      </c>
      <c r="V63" s="10" t="s">
        <v>529</v>
      </c>
      <c r="W63" s="10" t="s">
        <v>513</v>
      </c>
      <c r="X63" s="10" t="s">
        <v>37</v>
      </c>
      <c r="Y63" s="10" t="s">
        <v>516</v>
      </c>
      <c r="Z63" s="10" t="s">
        <v>39</v>
      </c>
      <c r="AA63" s="10" t="s">
        <v>530</v>
      </c>
      <c r="AB63" s="15"/>
    </row>
    <row r="64" spans="1:28" x14ac:dyDescent="0.45">
      <c r="A64" s="10" t="s">
        <v>443</v>
      </c>
      <c r="B64" s="10" t="s">
        <v>446</v>
      </c>
      <c r="C64" s="10" t="s">
        <v>465</v>
      </c>
      <c r="D64" s="15" t="s">
        <v>466</v>
      </c>
      <c r="E64" s="10" t="s">
        <v>63</v>
      </c>
      <c r="F64" s="10"/>
      <c r="G64" s="10" t="s">
        <v>467</v>
      </c>
      <c r="H64" s="10" t="s">
        <v>27</v>
      </c>
      <c r="I64" s="10"/>
      <c r="J64" s="15" t="s">
        <v>461</v>
      </c>
      <c r="K64" s="11" t="s">
        <v>29</v>
      </c>
      <c r="L64" s="38">
        <v>28824</v>
      </c>
      <c r="M64" s="76">
        <v>0.5890187550964936</v>
      </c>
      <c r="N64" s="60" t="s">
        <v>30</v>
      </c>
      <c r="O64" s="16" t="s">
        <v>533</v>
      </c>
      <c r="P64" s="38">
        <v>-34928</v>
      </c>
      <c r="Q64" s="38"/>
      <c r="R64" s="108">
        <f t="shared" si="4"/>
        <v>28824</v>
      </c>
      <c r="S64" s="10" t="s">
        <v>510</v>
      </c>
      <c r="T64" s="10" t="s">
        <v>511</v>
      </c>
      <c r="U64" s="10" t="s">
        <v>512</v>
      </c>
      <c r="V64" s="10" t="s">
        <v>529</v>
      </c>
      <c r="W64" s="10" t="s">
        <v>513</v>
      </c>
      <c r="X64" s="10" t="s">
        <v>37</v>
      </c>
      <c r="Y64" s="10" t="s">
        <v>517</v>
      </c>
      <c r="Z64" s="10" t="s">
        <v>39</v>
      </c>
      <c r="AA64" s="10" t="s">
        <v>530</v>
      </c>
      <c r="AB64" s="15"/>
    </row>
    <row r="65" spans="1:28" x14ac:dyDescent="0.45">
      <c r="A65" s="10" t="s">
        <v>443</v>
      </c>
      <c r="B65" s="10" t="s">
        <v>447</v>
      </c>
      <c r="C65" s="10" t="s">
        <v>468</v>
      </c>
      <c r="D65" s="15" t="s">
        <v>469</v>
      </c>
      <c r="E65" s="10" t="s">
        <v>470</v>
      </c>
      <c r="F65" s="10"/>
      <c r="G65" s="10" t="s">
        <v>471</v>
      </c>
      <c r="H65" s="10" t="s">
        <v>27</v>
      </c>
      <c r="I65" s="10"/>
      <c r="J65" s="15" t="s">
        <v>461</v>
      </c>
      <c r="K65" s="11" t="s">
        <v>29</v>
      </c>
      <c r="L65" s="38">
        <v>76956</v>
      </c>
      <c r="M65" s="76">
        <v>0.70898765653352447</v>
      </c>
      <c r="N65" s="43" t="s">
        <v>547</v>
      </c>
      <c r="O65" s="16" t="s">
        <v>534</v>
      </c>
      <c r="P65" s="38">
        <v>-7878</v>
      </c>
      <c r="Q65" s="38"/>
      <c r="R65" s="108">
        <f t="shared" si="4"/>
        <v>76956</v>
      </c>
      <c r="S65" s="10" t="s">
        <v>510</v>
      </c>
      <c r="T65" s="10" t="s">
        <v>511</v>
      </c>
      <c r="U65" s="10" t="s">
        <v>512</v>
      </c>
      <c r="V65" s="10" t="s">
        <v>529</v>
      </c>
      <c r="W65" s="10" t="s">
        <v>513</v>
      </c>
      <c r="X65" s="10" t="s">
        <v>37</v>
      </c>
      <c r="Y65" s="10" t="s">
        <v>518</v>
      </c>
      <c r="Z65" s="10" t="s">
        <v>39</v>
      </c>
      <c r="AA65" s="10" t="s">
        <v>530</v>
      </c>
      <c r="AB65" s="15"/>
    </row>
    <row r="66" spans="1:28" x14ac:dyDescent="0.45">
      <c r="A66" s="10" t="s">
        <v>443</v>
      </c>
      <c r="B66" s="10" t="s">
        <v>448</v>
      </c>
      <c r="C66" s="10" t="s">
        <v>472</v>
      </c>
      <c r="D66" s="15" t="s">
        <v>473</v>
      </c>
      <c r="E66" s="10" t="s">
        <v>474</v>
      </c>
      <c r="F66" s="10"/>
      <c r="G66" s="10" t="s">
        <v>475</v>
      </c>
      <c r="H66" s="10" t="s">
        <v>27</v>
      </c>
      <c r="I66" s="10"/>
      <c r="J66" s="15" t="s">
        <v>476</v>
      </c>
      <c r="K66" s="11" t="s">
        <v>29</v>
      </c>
      <c r="L66" s="38">
        <v>104268</v>
      </c>
      <c r="M66" s="76">
        <v>0.7012745519445327</v>
      </c>
      <c r="N66" s="43" t="s">
        <v>547</v>
      </c>
      <c r="O66" s="16" t="s">
        <v>535</v>
      </c>
      <c r="P66" s="38">
        <v>-2250</v>
      </c>
      <c r="Q66" s="38"/>
      <c r="R66" s="108">
        <f t="shared" si="4"/>
        <v>104268</v>
      </c>
      <c r="S66" s="10" t="s">
        <v>510</v>
      </c>
      <c r="T66" s="10" t="s">
        <v>511</v>
      </c>
      <c r="U66" s="10" t="s">
        <v>512</v>
      </c>
      <c r="V66" s="10" t="s">
        <v>529</v>
      </c>
      <c r="W66" s="10" t="s">
        <v>513</v>
      </c>
      <c r="X66" s="10" t="s">
        <v>37</v>
      </c>
      <c r="Y66" s="10" t="s">
        <v>519</v>
      </c>
      <c r="Z66" s="10" t="s">
        <v>39</v>
      </c>
      <c r="AA66" s="10" t="s">
        <v>530</v>
      </c>
      <c r="AB66" s="15"/>
    </row>
    <row r="67" spans="1:28" x14ac:dyDescent="0.45">
      <c r="A67" s="10" t="s">
        <v>443</v>
      </c>
      <c r="B67" s="10" t="s">
        <v>449</v>
      </c>
      <c r="C67" s="10" t="s">
        <v>477</v>
      </c>
      <c r="D67" s="15" t="s">
        <v>100</v>
      </c>
      <c r="E67" s="10" t="s">
        <v>478</v>
      </c>
      <c r="F67" s="10"/>
      <c r="G67" s="10" t="s">
        <v>479</v>
      </c>
      <c r="H67" s="10" t="s">
        <v>27</v>
      </c>
      <c r="I67" s="10"/>
      <c r="J67" s="15" t="s">
        <v>461</v>
      </c>
      <c r="K67" s="11" t="s">
        <v>29</v>
      </c>
      <c r="L67" s="38">
        <v>23499</v>
      </c>
      <c r="M67" s="76">
        <v>0.73304119551782965</v>
      </c>
      <c r="N67" s="60" t="s">
        <v>30</v>
      </c>
      <c r="O67" s="16" t="s">
        <v>536</v>
      </c>
      <c r="P67" s="38">
        <v>-49600</v>
      </c>
      <c r="Q67" s="38"/>
      <c r="R67" s="108">
        <f t="shared" si="4"/>
        <v>23499</v>
      </c>
      <c r="S67" s="10" t="s">
        <v>510</v>
      </c>
      <c r="T67" s="10" t="s">
        <v>511</v>
      </c>
      <c r="U67" s="10" t="s">
        <v>512</v>
      </c>
      <c r="V67" s="10" t="s">
        <v>529</v>
      </c>
      <c r="W67" s="10" t="s">
        <v>513</v>
      </c>
      <c r="X67" s="10" t="s">
        <v>37</v>
      </c>
      <c r="Y67" s="10" t="s">
        <v>520</v>
      </c>
      <c r="Z67" s="10" t="s">
        <v>39</v>
      </c>
      <c r="AA67" s="10" t="s">
        <v>530</v>
      </c>
      <c r="AB67" s="15"/>
    </row>
    <row r="68" spans="1:28" x14ac:dyDescent="0.45">
      <c r="A68" s="10" t="s">
        <v>443</v>
      </c>
      <c r="B68" s="10" t="s">
        <v>450</v>
      </c>
      <c r="C68" s="10" t="s">
        <v>480</v>
      </c>
      <c r="D68" s="15" t="s">
        <v>481</v>
      </c>
      <c r="E68" s="10" t="s">
        <v>482</v>
      </c>
      <c r="F68" s="10"/>
      <c r="G68" s="10" t="s">
        <v>483</v>
      </c>
      <c r="H68" s="10" t="s">
        <v>27</v>
      </c>
      <c r="I68" s="10"/>
      <c r="J68" s="15" t="s">
        <v>461</v>
      </c>
      <c r="K68" s="11" t="s">
        <v>29</v>
      </c>
      <c r="L68" s="38">
        <v>104236</v>
      </c>
      <c r="M68" s="76">
        <v>0.77719789707970377</v>
      </c>
      <c r="N68" s="60"/>
      <c r="O68" s="16"/>
      <c r="P68" s="38">
        <v>0</v>
      </c>
      <c r="Q68" s="38"/>
      <c r="R68" s="108">
        <f t="shared" si="4"/>
        <v>104236</v>
      </c>
      <c r="S68" s="10" t="s">
        <v>510</v>
      </c>
      <c r="T68" s="10" t="s">
        <v>511</v>
      </c>
      <c r="U68" s="10" t="s">
        <v>512</v>
      </c>
      <c r="V68" s="10" t="s">
        <v>529</v>
      </c>
      <c r="W68" s="10" t="s">
        <v>513</v>
      </c>
      <c r="X68" s="10" t="s">
        <v>37</v>
      </c>
      <c r="Y68" s="10" t="s">
        <v>521</v>
      </c>
      <c r="Z68" s="10" t="s">
        <v>39</v>
      </c>
      <c r="AA68" s="10" t="s">
        <v>530</v>
      </c>
      <c r="AB68" s="15"/>
    </row>
    <row r="69" spans="1:28" x14ac:dyDescent="0.45">
      <c r="A69" s="10" t="s">
        <v>443</v>
      </c>
      <c r="B69" s="10" t="s">
        <v>451</v>
      </c>
      <c r="C69" s="10" t="s">
        <v>484</v>
      </c>
      <c r="D69" s="15" t="s">
        <v>485</v>
      </c>
      <c r="E69" s="10" t="s">
        <v>133</v>
      </c>
      <c r="F69" s="10"/>
      <c r="G69" s="10" t="s">
        <v>486</v>
      </c>
      <c r="H69" s="10" t="s">
        <v>487</v>
      </c>
      <c r="I69" s="10"/>
      <c r="J69" s="15" t="s">
        <v>461</v>
      </c>
      <c r="K69" s="11" t="s">
        <v>29</v>
      </c>
      <c r="L69" s="38">
        <v>8635.0000000000073</v>
      </c>
      <c r="M69" s="76">
        <v>0.74647513379819175</v>
      </c>
      <c r="N69" s="60" t="s">
        <v>30</v>
      </c>
      <c r="O69" s="16" t="s">
        <v>537</v>
      </c>
      <c r="P69" s="38">
        <v>-28272.000000000007</v>
      </c>
      <c r="Q69" s="38"/>
      <c r="R69" s="108">
        <f t="shared" si="4"/>
        <v>8635.0000000000073</v>
      </c>
      <c r="S69" s="10" t="s">
        <v>510</v>
      </c>
      <c r="T69" s="10" t="s">
        <v>511</v>
      </c>
      <c r="U69" s="10" t="s">
        <v>512</v>
      </c>
      <c r="V69" s="10" t="s">
        <v>529</v>
      </c>
      <c r="W69" s="10" t="s">
        <v>513</v>
      </c>
      <c r="X69" s="10" t="s">
        <v>37</v>
      </c>
      <c r="Y69" s="10" t="s">
        <v>522</v>
      </c>
      <c r="Z69" s="10" t="s">
        <v>39</v>
      </c>
      <c r="AA69" s="10" t="s">
        <v>530</v>
      </c>
      <c r="AB69" s="15"/>
    </row>
    <row r="70" spans="1:28" x14ac:dyDescent="0.45">
      <c r="A70" s="10" t="s">
        <v>443</v>
      </c>
      <c r="B70" s="10" t="s">
        <v>452</v>
      </c>
      <c r="C70" s="10" t="s">
        <v>488</v>
      </c>
      <c r="D70" s="15" t="s">
        <v>489</v>
      </c>
      <c r="E70" s="10" t="s">
        <v>490</v>
      </c>
      <c r="F70" s="10"/>
      <c r="G70" s="10" t="s">
        <v>491</v>
      </c>
      <c r="H70" s="10" t="s">
        <v>27</v>
      </c>
      <c r="I70" s="10"/>
      <c r="J70" s="15" t="s">
        <v>461</v>
      </c>
      <c r="K70" s="11" t="s">
        <v>29</v>
      </c>
      <c r="L70" s="38">
        <v>57058</v>
      </c>
      <c r="M70" s="76">
        <v>0.58780539100564333</v>
      </c>
      <c r="N70" s="60" t="s">
        <v>30</v>
      </c>
      <c r="O70" s="16" t="s">
        <v>542</v>
      </c>
      <c r="P70" s="38">
        <v>-20232</v>
      </c>
      <c r="Q70" s="38"/>
      <c r="R70" s="38">
        <f>L70</f>
        <v>57058</v>
      </c>
      <c r="S70" s="10" t="s">
        <v>510</v>
      </c>
      <c r="T70" s="10" t="s">
        <v>511</v>
      </c>
      <c r="U70" s="10" t="s">
        <v>512</v>
      </c>
      <c r="V70" s="10" t="s">
        <v>529</v>
      </c>
      <c r="W70" s="10" t="s">
        <v>513</v>
      </c>
      <c r="X70" s="10" t="s">
        <v>37</v>
      </c>
      <c r="Y70" s="10" t="s">
        <v>523</v>
      </c>
      <c r="Z70" s="10" t="s">
        <v>39</v>
      </c>
      <c r="AA70" s="10" t="s">
        <v>530</v>
      </c>
      <c r="AB70" s="15"/>
    </row>
    <row r="71" spans="1:28" x14ac:dyDescent="0.45">
      <c r="A71" s="10" t="s">
        <v>443</v>
      </c>
      <c r="B71" s="10" t="s">
        <v>453</v>
      </c>
      <c r="C71" s="10" t="s">
        <v>492</v>
      </c>
      <c r="D71" s="15" t="s">
        <v>493</v>
      </c>
      <c r="E71" s="10" t="s">
        <v>494</v>
      </c>
      <c r="F71" s="10"/>
      <c r="G71" s="10" t="s">
        <v>495</v>
      </c>
      <c r="H71" s="10" t="s">
        <v>27</v>
      </c>
      <c r="I71" s="10"/>
      <c r="J71" s="15" t="s">
        <v>461</v>
      </c>
      <c r="K71" s="11" t="s">
        <v>29</v>
      </c>
      <c r="L71" s="60">
        <v>142561</v>
      </c>
      <c r="M71" s="76">
        <v>0.66245326561962947</v>
      </c>
      <c r="N71" s="60" t="s">
        <v>30</v>
      </c>
      <c r="O71" s="16" t="s">
        <v>543</v>
      </c>
      <c r="P71" s="38">
        <v>-97405</v>
      </c>
      <c r="Q71" s="38"/>
      <c r="R71" s="38">
        <f>L71</f>
        <v>142561</v>
      </c>
      <c r="S71" s="10" t="s">
        <v>510</v>
      </c>
      <c r="T71" s="10" t="s">
        <v>511</v>
      </c>
      <c r="U71" s="10" t="s">
        <v>512</v>
      </c>
      <c r="V71" s="10" t="s">
        <v>529</v>
      </c>
      <c r="W71" s="10" t="s">
        <v>513</v>
      </c>
      <c r="X71" s="10" t="s">
        <v>37</v>
      </c>
      <c r="Y71" s="10" t="s">
        <v>524</v>
      </c>
      <c r="Z71" s="10" t="s">
        <v>39</v>
      </c>
      <c r="AA71" s="10" t="s">
        <v>530</v>
      </c>
      <c r="AB71" s="15"/>
    </row>
    <row r="72" spans="1:28" x14ac:dyDescent="0.45">
      <c r="A72" s="10" t="s">
        <v>443</v>
      </c>
      <c r="B72" s="10" t="s">
        <v>454</v>
      </c>
      <c r="C72" s="10" t="s">
        <v>496</v>
      </c>
      <c r="D72" s="15" t="s">
        <v>497</v>
      </c>
      <c r="E72" s="10" t="s">
        <v>101</v>
      </c>
      <c r="F72" s="10"/>
      <c r="G72" s="10" t="s">
        <v>498</v>
      </c>
      <c r="H72" s="10" t="s">
        <v>27</v>
      </c>
      <c r="I72" s="10"/>
      <c r="J72" s="15" t="s">
        <v>461</v>
      </c>
      <c r="K72" s="11" t="s">
        <v>29</v>
      </c>
      <c r="L72" s="60">
        <v>17316</v>
      </c>
      <c r="M72" s="76">
        <v>0.67390976796246072</v>
      </c>
      <c r="N72" s="60" t="s">
        <v>30</v>
      </c>
      <c r="O72" s="16" t="s">
        <v>538</v>
      </c>
      <c r="P72" s="38">
        <v>-44400</v>
      </c>
      <c r="Q72" s="38"/>
      <c r="R72" s="38">
        <v>17316</v>
      </c>
      <c r="S72" s="10" t="s">
        <v>510</v>
      </c>
      <c r="T72" s="10" t="s">
        <v>511</v>
      </c>
      <c r="U72" s="10" t="s">
        <v>512</v>
      </c>
      <c r="V72" s="10" t="s">
        <v>529</v>
      </c>
      <c r="W72" s="10" t="s">
        <v>513</v>
      </c>
      <c r="X72" s="10" t="s">
        <v>37</v>
      </c>
      <c r="Y72" s="10" t="s">
        <v>525</v>
      </c>
      <c r="Z72" s="10" t="s">
        <v>39</v>
      </c>
      <c r="AA72" s="10" t="s">
        <v>530</v>
      </c>
      <c r="AB72" s="15"/>
    </row>
    <row r="73" spans="1:28" x14ac:dyDescent="0.45">
      <c r="A73" s="10" t="s">
        <v>443</v>
      </c>
      <c r="B73" s="10" t="s">
        <v>455</v>
      </c>
      <c r="C73" s="10" t="s">
        <v>499</v>
      </c>
      <c r="D73" s="15" t="s">
        <v>500</v>
      </c>
      <c r="E73" s="10" t="s">
        <v>142</v>
      </c>
      <c r="F73" s="10"/>
      <c r="G73" s="10" t="s">
        <v>501</v>
      </c>
      <c r="H73" s="10" t="s">
        <v>27</v>
      </c>
      <c r="I73" s="10"/>
      <c r="J73" s="15" t="s">
        <v>502</v>
      </c>
      <c r="K73" s="11" t="s">
        <v>96</v>
      </c>
      <c r="L73" s="60">
        <v>3820</v>
      </c>
      <c r="M73" s="76">
        <v>0.75968780971258676</v>
      </c>
      <c r="N73" s="60" t="s">
        <v>30</v>
      </c>
      <c r="O73" s="16" t="s">
        <v>539</v>
      </c>
      <c r="P73" s="10"/>
      <c r="Q73" s="38">
        <v>-21460</v>
      </c>
      <c r="R73" s="20">
        <f>L73+Q73</f>
        <v>-17640</v>
      </c>
      <c r="S73" s="10" t="s">
        <v>510</v>
      </c>
      <c r="T73" s="10" t="s">
        <v>511</v>
      </c>
      <c r="U73" s="10" t="s">
        <v>512</v>
      </c>
      <c r="V73" s="10" t="s">
        <v>529</v>
      </c>
      <c r="W73" s="10" t="s">
        <v>513</v>
      </c>
      <c r="X73" s="10" t="s">
        <v>37</v>
      </c>
      <c r="Y73" s="10" t="s">
        <v>526</v>
      </c>
      <c r="Z73" s="10" t="s">
        <v>39</v>
      </c>
      <c r="AA73" s="10" t="s">
        <v>530</v>
      </c>
      <c r="AB73" s="15"/>
    </row>
    <row r="74" spans="1:28" x14ac:dyDescent="0.45">
      <c r="A74" s="10" t="s">
        <v>443</v>
      </c>
      <c r="B74" s="10" t="s">
        <v>456</v>
      </c>
      <c r="C74" s="10" t="s">
        <v>503</v>
      </c>
      <c r="D74" s="15" t="s">
        <v>504</v>
      </c>
      <c r="E74" s="10" t="s">
        <v>505</v>
      </c>
      <c r="F74" s="10"/>
      <c r="G74" s="10" t="s">
        <v>506</v>
      </c>
      <c r="H74" s="10" t="s">
        <v>27</v>
      </c>
      <c r="I74" s="10"/>
      <c r="J74" s="15" t="s">
        <v>502</v>
      </c>
      <c r="K74" s="11" t="s">
        <v>96</v>
      </c>
      <c r="L74" s="60">
        <v>19530</v>
      </c>
      <c r="M74" s="76">
        <v>0.71715309779825909</v>
      </c>
      <c r="N74" s="43" t="s">
        <v>548</v>
      </c>
      <c r="O74" s="100" t="s">
        <v>540</v>
      </c>
      <c r="P74" s="10"/>
      <c r="Q74" s="38">
        <v>0</v>
      </c>
      <c r="R74" s="38">
        <f>L74</f>
        <v>19530</v>
      </c>
      <c r="S74" s="10" t="s">
        <v>510</v>
      </c>
      <c r="T74" s="10" t="s">
        <v>511</v>
      </c>
      <c r="U74" s="10" t="s">
        <v>512</v>
      </c>
      <c r="V74" s="10" t="s">
        <v>529</v>
      </c>
      <c r="W74" s="10" t="s">
        <v>513</v>
      </c>
      <c r="X74" s="10" t="s">
        <v>37</v>
      </c>
      <c r="Y74" s="10" t="s">
        <v>527</v>
      </c>
      <c r="Z74" s="10" t="s">
        <v>39</v>
      </c>
      <c r="AA74" s="10" t="s">
        <v>530</v>
      </c>
      <c r="AB74" s="77" t="s">
        <v>545</v>
      </c>
    </row>
    <row r="75" spans="1:28" ht="13.35" thickBot="1" x14ac:dyDescent="0.5">
      <c r="A75" s="10" t="s">
        <v>443</v>
      </c>
      <c r="B75" s="10" t="s">
        <v>457</v>
      </c>
      <c r="C75" s="10" t="s">
        <v>507</v>
      </c>
      <c r="D75" s="15" t="s">
        <v>508</v>
      </c>
      <c r="E75" s="10" t="s">
        <v>63</v>
      </c>
      <c r="F75" s="10"/>
      <c r="G75" s="10" t="s">
        <v>509</v>
      </c>
      <c r="H75" s="10" t="s">
        <v>27</v>
      </c>
      <c r="I75" s="10"/>
      <c r="J75" s="15" t="s">
        <v>502</v>
      </c>
      <c r="K75" s="11" t="s">
        <v>96</v>
      </c>
      <c r="L75" s="60">
        <v>32668</v>
      </c>
      <c r="M75" s="76">
        <v>0.7333170074690829</v>
      </c>
      <c r="N75" s="43" t="s">
        <v>548</v>
      </c>
      <c r="O75" s="100" t="s">
        <v>541</v>
      </c>
      <c r="P75" s="101"/>
      <c r="Q75" s="78">
        <v>0</v>
      </c>
      <c r="R75" s="109">
        <f>L75</f>
        <v>32668</v>
      </c>
      <c r="S75" s="10" t="s">
        <v>510</v>
      </c>
      <c r="T75" s="10" t="s">
        <v>511</v>
      </c>
      <c r="U75" s="10" t="s">
        <v>512</v>
      </c>
      <c r="V75" s="10" t="s">
        <v>529</v>
      </c>
      <c r="W75" s="10" t="s">
        <v>513</v>
      </c>
      <c r="X75" s="10" t="s">
        <v>37</v>
      </c>
      <c r="Y75" s="10" t="s">
        <v>528</v>
      </c>
      <c r="Z75" s="10" t="s">
        <v>39</v>
      </c>
      <c r="AA75" s="10" t="s">
        <v>530</v>
      </c>
      <c r="AB75" s="77" t="s">
        <v>546</v>
      </c>
    </row>
    <row r="76" spans="1:28" ht="13.35" thickTop="1" x14ac:dyDescent="0.45">
      <c r="L76" s="79">
        <f>SUM(L2:L75)</f>
        <v>3477195</v>
      </c>
      <c r="P76" s="79">
        <f>SUM(P2:P75)</f>
        <v>-432250</v>
      </c>
      <c r="Q76" s="79">
        <f>SUM(Q2:Q75)</f>
        <v>-134495</v>
      </c>
      <c r="R76" s="79">
        <f>SUM(R2:R75)</f>
        <v>3342700</v>
      </c>
    </row>
  </sheetData>
  <mergeCells count="1">
    <mergeCell ref="I18:I19"/>
  </mergeCells>
  <hyperlinks>
    <hyperlink ref="T2" r:id="rId1" xr:uid="{5F33DC0C-90E4-48B7-8B3E-C4CCEB6F32E9}"/>
    <hyperlink ref="T3" r:id="rId2" xr:uid="{1F607DEC-D88F-4EFC-8FC9-5D4CD81CE190}"/>
    <hyperlink ref="T4" r:id="rId3" xr:uid="{4666E39E-9FFF-4858-A61F-61EBBFF7CACD}"/>
    <hyperlink ref="T5" r:id="rId4" xr:uid="{A34A8F5E-EFCD-4605-BEB4-167DC081CF14}"/>
    <hyperlink ref="T6" r:id="rId5" xr:uid="{1B1F7ACB-FD81-447C-8A2E-47C1F04216AE}"/>
    <hyperlink ref="T7" r:id="rId6" xr:uid="{C8C06EA4-E7F2-43B9-B66E-8BCD698AE5CE}"/>
    <hyperlink ref="T8" r:id="rId7" xr:uid="{28D671DE-822C-497F-BDAD-C8EC857156F3}"/>
    <hyperlink ref="T9" r:id="rId8" xr:uid="{8DA27A3D-5B0C-4FF2-A6DE-E5329B470451}"/>
    <hyperlink ref="T10" r:id="rId9" xr:uid="{18077A4B-19F8-44AA-A7E4-34839905EACD}"/>
    <hyperlink ref="T11" r:id="rId10" xr:uid="{E1F7AB48-AEF8-4D6F-9AC0-F58637ECA9CA}"/>
    <hyperlink ref="T12" r:id="rId11" xr:uid="{B8B9828F-B3E5-4471-A29D-438A15C72823}"/>
    <hyperlink ref="T13" r:id="rId12" xr:uid="{56119850-76E3-4B04-80D5-C446A5C20FBC}"/>
    <hyperlink ref="T14" r:id="rId13" xr:uid="{7D269971-CBF2-477F-8068-81FFF37BF2C0}"/>
    <hyperlink ref="T15" r:id="rId14" xr:uid="{CB158302-33A1-47E5-8B4D-2BE33ACEEB93}"/>
    <hyperlink ref="T16" r:id="rId15" xr:uid="{CC0407B1-67C9-4F7C-980A-9ECFF42B00C2}"/>
    <hyperlink ref="T17" r:id="rId16" xr:uid="{CC98C14E-F152-40DF-9207-C26C9A2A9193}"/>
    <hyperlink ref="T18" r:id="rId17" xr:uid="{F173888E-923E-48B9-91A1-A8BB351ECD00}"/>
    <hyperlink ref="T19" r:id="rId18" xr:uid="{E1A82E26-811B-45ED-B406-CF887CEB802C}"/>
    <hyperlink ref="T20" r:id="rId19" xr:uid="{D521C579-EC08-4B27-9BAE-058322BD527E}"/>
    <hyperlink ref="T21" r:id="rId20" xr:uid="{C9966F15-7C36-4E17-AC72-7F402887478E}"/>
    <hyperlink ref="T22" r:id="rId21" xr:uid="{D45A1D49-A4BA-4ADF-B211-92610A232EBD}"/>
    <hyperlink ref="T23" r:id="rId22" xr:uid="{61DF66CB-BD0A-439D-873E-D068420E8E99}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1B7E2-BD6F-450F-8A87-006CF77C8E58}">
  <dimension ref="A1:U55"/>
  <sheetViews>
    <sheetView workbookViewId="0"/>
  </sheetViews>
  <sheetFormatPr defaultColWidth="36.46875" defaultRowHeight="13" x14ac:dyDescent="0.45"/>
  <cols>
    <col min="1" max="1" width="34" style="9" bestFit="1" customWidth="1"/>
    <col min="2" max="2" width="37.29296875" style="9" bestFit="1" customWidth="1"/>
    <col min="3" max="3" width="16.5859375" style="9" bestFit="1" customWidth="1"/>
    <col min="4" max="4" width="19.29296875" style="9" bestFit="1" customWidth="1"/>
    <col min="5" max="5" width="4.17578125" style="9" bestFit="1" customWidth="1"/>
    <col min="6" max="6" width="6.76171875" style="9" bestFit="1" customWidth="1"/>
    <col min="7" max="7" width="7.29296875" style="9" bestFit="1" customWidth="1"/>
    <col min="8" max="8" width="13.64453125" style="9" bestFit="1" customWidth="1"/>
    <col min="9" max="9" width="5.46875" style="37" bestFit="1" customWidth="1"/>
    <col min="10" max="10" width="5.5859375" style="37" bestFit="1" customWidth="1"/>
    <col min="11" max="11" width="10.76171875" style="59" bestFit="1" customWidth="1"/>
    <col min="12" max="12" width="71.1171875" style="9" bestFit="1" customWidth="1"/>
    <col min="13" max="13" width="23.3515625" style="9" bestFit="1" customWidth="1"/>
    <col min="14" max="14" width="24.05859375" style="9" bestFit="1" customWidth="1"/>
    <col min="15" max="15" width="6.234375" style="9" bestFit="1" customWidth="1"/>
    <col min="16" max="16" width="6.8203125" style="9" bestFit="1" customWidth="1"/>
    <col min="17" max="17" width="9" style="9" bestFit="1" customWidth="1"/>
    <col min="18" max="18" width="7" style="9" bestFit="1" customWidth="1"/>
    <col min="19" max="19" width="3.52734375" style="9" bestFit="1" customWidth="1"/>
    <col min="20" max="20" width="19.3515625" style="9" bestFit="1" customWidth="1"/>
    <col min="21" max="21" width="32.87890625" style="9" bestFit="1" customWidth="1"/>
    <col min="22" max="16384" width="36.46875" style="9"/>
  </cols>
  <sheetData>
    <row r="1" spans="1:21" x14ac:dyDescent="0.45">
      <c r="A1" s="1" t="s">
        <v>0</v>
      </c>
      <c r="B1" s="2" t="s">
        <v>1</v>
      </c>
      <c r="C1" s="3" t="s">
        <v>2</v>
      </c>
      <c r="D1" s="4" t="s">
        <v>581</v>
      </c>
      <c r="E1" s="5" t="s">
        <v>4</v>
      </c>
      <c r="F1" s="4" t="s">
        <v>5</v>
      </c>
      <c r="G1" s="2" t="s">
        <v>6</v>
      </c>
      <c r="H1" s="2" t="s">
        <v>7</v>
      </c>
      <c r="I1" s="90" t="s">
        <v>9</v>
      </c>
      <c r="J1" s="90" t="s">
        <v>157</v>
      </c>
      <c r="K1" s="48" t="s">
        <v>549</v>
      </c>
      <c r="L1" s="1" t="s">
        <v>12</v>
      </c>
      <c r="M1" s="1" t="s">
        <v>13</v>
      </c>
      <c r="N1" s="2" t="s">
        <v>14</v>
      </c>
      <c r="O1" s="2" t="s">
        <v>15</v>
      </c>
      <c r="P1" s="2" t="s">
        <v>6</v>
      </c>
      <c r="Q1" s="2" t="s">
        <v>16</v>
      </c>
      <c r="R1" s="2" t="s">
        <v>158</v>
      </c>
      <c r="S1" s="2" t="s">
        <v>18</v>
      </c>
      <c r="T1" s="2" t="s">
        <v>19</v>
      </c>
      <c r="U1" s="52" t="s">
        <v>179</v>
      </c>
    </row>
    <row r="2" spans="1:21" x14ac:dyDescent="0.45">
      <c r="A2" s="10" t="s">
        <v>20</v>
      </c>
      <c r="B2" s="10" t="s">
        <v>47</v>
      </c>
      <c r="C2" s="10" t="s">
        <v>159</v>
      </c>
      <c r="D2" s="10" t="s">
        <v>49</v>
      </c>
      <c r="E2" s="10" t="s">
        <v>50</v>
      </c>
      <c r="F2" s="10" t="s">
        <v>25</v>
      </c>
      <c r="G2" s="10" t="s">
        <v>51</v>
      </c>
      <c r="H2" s="10" t="s">
        <v>27</v>
      </c>
      <c r="I2" s="29" t="s">
        <v>160</v>
      </c>
      <c r="J2" s="29" t="s">
        <v>29</v>
      </c>
      <c r="K2" s="43">
        <v>37797</v>
      </c>
      <c r="L2" s="10" t="s">
        <v>32</v>
      </c>
      <c r="M2" s="91" t="s">
        <v>33</v>
      </c>
      <c r="N2" s="10" t="s">
        <v>34</v>
      </c>
      <c r="O2" s="10" t="s">
        <v>35</v>
      </c>
      <c r="P2" s="10" t="s">
        <v>36</v>
      </c>
      <c r="Q2" s="10" t="s">
        <v>37</v>
      </c>
      <c r="R2" s="10" t="s">
        <v>52</v>
      </c>
      <c r="S2" s="10" t="s">
        <v>39</v>
      </c>
      <c r="T2" s="10" t="s">
        <v>437</v>
      </c>
      <c r="U2" s="84" t="s">
        <v>181</v>
      </c>
    </row>
    <row r="3" spans="1:21" x14ac:dyDescent="0.45">
      <c r="A3" s="10" t="s">
        <v>20</v>
      </c>
      <c r="B3" s="10" t="s">
        <v>53</v>
      </c>
      <c r="C3" s="10" t="s">
        <v>161</v>
      </c>
      <c r="D3" s="10" t="s">
        <v>55</v>
      </c>
      <c r="E3" s="10" t="s">
        <v>162</v>
      </c>
      <c r="F3" s="10" t="s">
        <v>25</v>
      </c>
      <c r="G3" s="10" t="s">
        <v>57</v>
      </c>
      <c r="H3" s="10" t="s">
        <v>27</v>
      </c>
      <c r="I3" s="29" t="s">
        <v>160</v>
      </c>
      <c r="J3" s="29" t="s">
        <v>29</v>
      </c>
      <c r="K3" s="43">
        <v>48206</v>
      </c>
      <c r="L3" s="10" t="s">
        <v>32</v>
      </c>
      <c r="M3" s="91" t="s">
        <v>33</v>
      </c>
      <c r="N3" s="10" t="s">
        <v>34</v>
      </c>
      <c r="O3" s="10" t="s">
        <v>35</v>
      </c>
      <c r="P3" s="10" t="s">
        <v>36</v>
      </c>
      <c r="Q3" s="10" t="s">
        <v>37</v>
      </c>
      <c r="R3" s="10" t="s">
        <v>59</v>
      </c>
      <c r="S3" s="10" t="s">
        <v>39</v>
      </c>
      <c r="T3" s="10" t="s">
        <v>437</v>
      </c>
      <c r="U3" s="84"/>
    </row>
    <row r="4" spans="1:21" x14ac:dyDescent="0.45">
      <c r="A4" s="10" t="s">
        <v>20</v>
      </c>
      <c r="B4" s="10" t="s">
        <v>98</v>
      </c>
      <c r="C4" s="10" t="s">
        <v>163</v>
      </c>
      <c r="D4" s="10" t="s">
        <v>100</v>
      </c>
      <c r="E4" s="10" t="s">
        <v>101</v>
      </c>
      <c r="F4" s="10" t="s">
        <v>25</v>
      </c>
      <c r="G4" s="10" t="s">
        <v>102</v>
      </c>
      <c r="H4" s="10" t="s">
        <v>27</v>
      </c>
      <c r="I4" s="29" t="s">
        <v>160</v>
      </c>
      <c r="J4" s="29" t="s">
        <v>29</v>
      </c>
      <c r="K4" s="43">
        <v>20000</v>
      </c>
      <c r="L4" s="10" t="s">
        <v>32</v>
      </c>
      <c r="M4" s="91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104</v>
      </c>
      <c r="S4" s="10" t="s">
        <v>39</v>
      </c>
      <c r="T4" s="10" t="s">
        <v>437</v>
      </c>
      <c r="U4" s="84" t="s">
        <v>164</v>
      </c>
    </row>
    <row r="5" spans="1:21" x14ac:dyDescent="0.45">
      <c r="A5" s="10" t="s">
        <v>20</v>
      </c>
      <c r="B5" s="10" t="s">
        <v>150</v>
      </c>
      <c r="C5" s="10" t="s">
        <v>165</v>
      </c>
      <c r="D5" s="10" t="s">
        <v>152</v>
      </c>
      <c r="E5" s="10" t="s">
        <v>153</v>
      </c>
      <c r="F5" s="10" t="s">
        <v>25</v>
      </c>
      <c r="G5" s="10" t="s">
        <v>154</v>
      </c>
      <c r="H5" s="10" t="s">
        <v>27</v>
      </c>
      <c r="I5" s="29" t="s">
        <v>160</v>
      </c>
      <c r="J5" s="29" t="s">
        <v>29</v>
      </c>
      <c r="K5" s="43">
        <v>25587</v>
      </c>
      <c r="L5" s="10" t="s">
        <v>32</v>
      </c>
      <c r="M5" s="91" t="s">
        <v>33</v>
      </c>
      <c r="N5" s="10" t="s">
        <v>34</v>
      </c>
      <c r="O5" s="10" t="s">
        <v>35</v>
      </c>
      <c r="P5" s="10" t="s">
        <v>36</v>
      </c>
      <c r="Q5" s="10" t="s">
        <v>37</v>
      </c>
      <c r="R5" s="10" t="s">
        <v>156</v>
      </c>
      <c r="S5" s="10" t="s">
        <v>39</v>
      </c>
      <c r="T5" s="10" t="s">
        <v>437</v>
      </c>
      <c r="U5" s="84"/>
    </row>
    <row r="6" spans="1:21" x14ac:dyDescent="0.45">
      <c r="A6" s="10" t="s">
        <v>20</v>
      </c>
      <c r="B6" s="10" t="s">
        <v>117</v>
      </c>
      <c r="C6" s="10" t="s">
        <v>166</v>
      </c>
      <c r="D6" s="10" t="s">
        <v>49</v>
      </c>
      <c r="E6" s="10" t="s">
        <v>119</v>
      </c>
      <c r="F6" s="10" t="s">
        <v>25</v>
      </c>
      <c r="G6" s="10" t="s">
        <v>51</v>
      </c>
      <c r="H6" s="10" t="s">
        <v>27</v>
      </c>
      <c r="I6" s="29" t="s">
        <v>167</v>
      </c>
      <c r="J6" s="29" t="s">
        <v>96</v>
      </c>
      <c r="K6" s="43">
        <v>3000</v>
      </c>
      <c r="L6" s="10" t="s">
        <v>32</v>
      </c>
      <c r="M6" s="91" t="s">
        <v>33</v>
      </c>
      <c r="N6" s="10" t="s">
        <v>34</v>
      </c>
      <c r="O6" s="10" t="s">
        <v>35</v>
      </c>
      <c r="P6" s="10" t="s">
        <v>36</v>
      </c>
      <c r="Q6" s="10" t="s">
        <v>37</v>
      </c>
      <c r="R6" s="10" t="s">
        <v>52</v>
      </c>
      <c r="S6" s="10" t="s">
        <v>39</v>
      </c>
      <c r="T6" s="10" t="s">
        <v>437</v>
      </c>
      <c r="U6" s="84" t="s">
        <v>551</v>
      </c>
    </row>
    <row r="7" spans="1:21" x14ac:dyDescent="0.45">
      <c r="A7" s="10" t="s">
        <v>20</v>
      </c>
      <c r="B7" s="10" t="s">
        <v>120</v>
      </c>
      <c r="C7" s="10" t="s">
        <v>168</v>
      </c>
      <c r="D7" s="10" t="s">
        <v>55</v>
      </c>
      <c r="E7" s="10" t="s">
        <v>122</v>
      </c>
      <c r="F7" s="10" t="s">
        <v>25</v>
      </c>
      <c r="G7" s="10" t="s">
        <v>57</v>
      </c>
      <c r="H7" s="10" t="s">
        <v>27</v>
      </c>
      <c r="I7" s="29" t="s">
        <v>167</v>
      </c>
      <c r="J7" s="29" t="s">
        <v>96</v>
      </c>
      <c r="K7" s="43">
        <v>18824.218000000001</v>
      </c>
      <c r="L7" s="10" t="s">
        <v>32</v>
      </c>
      <c r="M7" s="91" t="s">
        <v>33</v>
      </c>
      <c r="N7" s="10" t="s">
        <v>34</v>
      </c>
      <c r="O7" s="10" t="s">
        <v>35</v>
      </c>
      <c r="P7" s="10" t="s">
        <v>36</v>
      </c>
      <c r="Q7" s="10" t="s">
        <v>37</v>
      </c>
      <c r="R7" s="10" t="s">
        <v>124</v>
      </c>
      <c r="S7" s="10" t="s">
        <v>39</v>
      </c>
      <c r="T7" s="10" t="s">
        <v>437</v>
      </c>
      <c r="U7" s="84"/>
    </row>
    <row r="8" spans="1:21" x14ac:dyDescent="0.45">
      <c r="A8" s="10" t="s">
        <v>20</v>
      </c>
      <c r="B8" s="10" t="s">
        <v>125</v>
      </c>
      <c r="C8" s="10" t="s">
        <v>169</v>
      </c>
      <c r="D8" s="10" t="s">
        <v>34</v>
      </c>
      <c r="E8" s="10" t="s">
        <v>63</v>
      </c>
      <c r="F8" s="10" t="s">
        <v>127</v>
      </c>
      <c r="G8" s="10" t="s">
        <v>128</v>
      </c>
      <c r="H8" s="10" t="s">
        <v>27</v>
      </c>
      <c r="I8" s="29" t="s">
        <v>170</v>
      </c>
      <c r="J8" s="29" t="s">
        <v>96</v>
      </c>
      <c r="K8" s="43">
        <v>3881.556</v>
      </c>
      <c r="L8" s="10" t="s">
        <v>32</v>
      </c>
      <c r="M8" s="91" t="s">
        <v>33</v>
      </c>
      <c r="N8" s="10" t="s">
        <v>34</v>
      </c>
      <c r="O8" s="10" t="s">
        <v>35</v>
      </c>
      <c r="P8" s="10" t="s">
        <v>36</v>
      </c>
      <c r="Q8" s="10" t="s">
        <v>37</v>
      </c>
      <c r="R8" s="10" t="s">
        <v>129</v>
      </c>
      <c r="S8" s="10" t="s">
        <v>39</v>
      </c>
      <c r="T8" s="10" t="s">
        <v>437</v>
      </c>
      <c r="U8" s="84" t="s">
        <v>180</v>
      </c>
    </row>
    <row r="9" spans="1:21" x14ac:dyDescent="0.45">
      <c r="A9" s="10" t="s">
        <v>20</v>
      </c>
      <c r="B9" s="10" t="s">
        <v>40</v>
      </c>
      <c r="C9" s="10" t="s">
        <v>171</v>
      </c>
      <c r="D9" s="10" t="s">
        <v>42</v>
      </c>
      <c r="E9" s="10" t="s">
        <v>172</v>
      </c>
      <c r="F9" s="10" t="s">
        <v>25</v>
      </c>
      <c r="G9" s="10" t="s">
        <v>44</v>
      </c>
      <c r="H9" s="10" t="s">
        <v>27</v>
      </c>
      <c r="I9" s="29" t="s">
        <v>167</v>
      </c>
      <c r="J9" s="29" t="s">
        <v>96</v>
      </c>
      <c r="K9" s="43">
        <v>16989</v>
      </c>
      <c r="L9" s="10" t="s">
        <v>32</v>
      </c>
      <c r="M9" s="91" t="s">
        <v>33</v>
      </c>
      <c r="N9" s="10" t="s">
        <v>34</v>
      </c>
      <c r="O9" s="10" t="s">
        <v>35</v>
      </c>
      <c r="P9" s="10" t="s">
        <v>36</v>
      </c>
      <c r="Q9" s="10" t="s">
        <v>37</v>
      </c>
      <c r="R9" s="10" t="s">
        <v>46</v>
      </c>
      <c r="S9" s="10" t="s">
        <v>39</v>
      </c>
      <c r="T9" s="10" t="s">
        <v>437</v>
      </c>
      <c r="U9" s="84" t="s">
        <v>180</v>
      </c>
    </row>
    <row r="10" spans="1:21" x14ac:dyDescent="0.45">
      <c r="A10" s="10" t="s">
        <v>20</v>
      </c>
      <c r="B10" s="10" t="s">
        <v>130</v>
      </c>
      <c r="C10" s="10" t="s">
        <v>173</v>
      </c>
      <c r="D10" s="10" t="s">
        <v>132</v>
      </c>
      <c r="E10" s="10" t="s">
        <v>133</v>
      </c>
      <c r="F10" s="10" t="s">
        <v>25</v>
      </c>
      <c r="G10" s="10" t="s">
        <v>134</v>
      </c>
      <c r="H10" s="10" t="s">
        <v>27</v>
      </c>
      <c r="I10" s="29" t="s">
        <v>167</v>
      </c>
      <c r="J10" s="29" t="s">
        <v>96</v>
      </c>
      <c r="K10" s="43">
        <v>15497.608</v>
      </c>
      <c r="L10" s="10" t="s">
        <v>32</v>
      </c>
      <c r="M10" s="91" t="s">
        <v>33</v>
      </c>
      <c r="N10" s="10" t="s">
        <v>34</v>
      </c>
      <c r="O10" s="10" t="s">
        <v>35</v>
      </c>
      <c r="P10" s="10" t="s">
        <v>36</v>
      </c>
      <c r="Q10" s="10" t="s">
        <v>37</v>
      </c>
      <c r="R10" s="10" t="s">
        <v>136</v>
      </c>
      <c r="S10" s="10" t="s">
        <v>39</v>
      </c>
      <c r="T10" s="10" t="s">
        <v>437</v>
      </c>
      <c r="U10" s="84"/>
    </row>
    <row r="11" spans="1:21" x14ac:dyDescent="0.45">
      <c r="A11" s="10" t="s">
        <v>20</v>
      </c>
      <c r="B11" s="10" t="s">
        <v>140</v>
      </c>
      <c r="C11" s="10" t="s">
        <v>174</v>
      </c>
      <c r="D11" s="10" t="s">
        <v>132</v>
      </c>
      <c r="E11" s="10" t="s">
        <v>142</v>
      </c>
      <c r="F11" s="10" t="s">
        <v>25</v>
      </c>
      <c r="G11" s="10" t="s">
        <v>134</v>
      </c>
      <c r="H11" s="10" t="s">
        <v>27</v>
      </c>
      <c r="I11" s="29" t="s">
        <v>170</v>
      </c>
      <c r="J11" s="29" t="s">
        <v>96</v>
      </c>
      <c r="K11" s="43">
        <v>1903.9860000000001</v>
      </c>
      <c r="L11" s="10" t="s">
        <v>32</v>
      </c>
      <c r="M11" s="91" t="s">
        <v>33</v>
      </c>
      <c r="N11" s="10" t="s">
        <v>34</v>
      </c>
      <c r="O11" s="10" t="s">
        <v>35</v>
      </c>
      <c r="P11" s="10" t="s">
        <v>36</v>
      </c>
      <c r="Q11" s="10" t="s">
        <v>37</v>
      </c>
      <c r="R11" s="10" t="s">
        <v>136</v>
      </c>
      <c r="S11" s="10" t="s">
        <v>39</v>
      </c>
      <c r="T11" s="10" t="s">
        <v>437</v>
      </c>
      <c r="U11" s="84"/>
    </row>
    <row r="12" spans="1:21" x14ac:dyDescent="0.45">
      <c r="A12" s="10" t="s">
        <v>20</v>
      </c>
      <c r="B12" s="10" t="s">
        <v>137</v>
      </c>
      <c r="C12" s="10" t="s">
        <v>175</v>
      </c>
      <c r="D12" s="10" t="s">
        <v>132</v>
      </c>
      <c r="E12" s="10" t="s">
        <v>139</v>
      </c>
      <c r="F12" s="10" t="s">
        <v>25</v>
      </c>
      <c r="G12" s="10" t="s">
        <v>134</v>
      </c>
      <c r="H12" s="10" t="s">
        <v>27</v>
      </c>
      <c r="I12" s="29" t="s">
        <v>170</v>
      </c>
      <c r="J12" s="29" t="s">
        <v>96</v>
      </c>
      <c r="K12" s="43">
        <v>641.81600000000003</v>
      </c>
      <c r="L12" s="10" t="s">
        <v>32</v>
      </c>
      <c r="M12" s="91" t="s">
        <v>33</v>
      </c>
      <c r="N12" s="10" t="s">
        <v>34</v>
      </c>
      <c r="O12" s="10" t="s">
        <v>35</v>
      </c>
      <c r="P12" s="10" t="s">
        <v>36</v>
      </c>
      <c r="Q12" s="10" t="s">
        <v>37</v>
      </c>
      <c r="R12" s="10" t="s">
        <v>136</v>
      </c>
      <c r="S12" s="10" t="s">
        <v>39</v>
      </c>
      <c r="T12" s="10" t="s">
        <v>437</v>
      </c>
      <c r="U12" s="84"/>
    </row>
    <row r="13" spans="1:21" x14ac:dyDescent="0.45">
      <c r="A13" s="10" t="s">
        <v>20</v>
      </c>
      <c r="B13" s="10" t="s">
        <v>143</v>
      </c>
      <c r="C13" s="30" t="s">
        <v>176</v>
      </c>
      <c r="D13" s="10" t="s">
        <v>132</v>
      </c>
      <c r="E13" s="13">
        <v>8</v>
      </c>
      <c r="F13" s="10"/>
      <c r="G13" s="10" t="s">
        <v>134</v>
      </c>
      <c r="H13" s="10" t="s">
        <v>27</v>
      </c>
      <c r="I13" s="29" t="s">
        <v>170</v>
      </c>
      <c r="J13" s="29" t="s">
        <v>96</v>
      </c>
      <c r="K13" s="43">
        <v>3066</v>
      </c>
      <c r="L13" s="10" t="s">
        <v>32</v>
      </c>
      <c r="M13" s="91" t="s">
        <v>33</v>
      </c>
      <c r="N13" s="10" t="s">
        <v>34</v>
      </c>
      <c r="O13" s="10" t="s">
        <v>35</v>
      </c>
      <c r="P13" s="10" t="s">
        <v>36</v>
      </c>
      <c r="Q13" s="10" t="s">
        <v>37</v>
      </c>
      <c r="R13" s="31"/>
      <c r="S13" s="10" t="s">
        <v>39</v>
      </c>
      <c r="T13" s="10" t="s">
        <v>437</v>
      </c>
      <c r="U13" s="84"/>
    </row>
    <row r="14" spans="1:21" x14ac:dyDescent="0.45">
      <c r="A14" s="10" t="s">
        <v>20</v>
      </c>
      <c r="B14" s="10" t="s">
        <v>145</v>
      </c>
      <c r="C14" s="10" t="s">
        <v>177</v>
      </c>
      <c r="D14" s="10" t="s">
        <v>132</v>
      </c>
      <c r="E14" s="10" t="s">
        <v>147</v>
      </c>
      <c r="F14" s="10" t="s">
        <v>25</v>
      </c>
      <c r="G14" s="10" t="s">
        <v>134</v>
      </c>
      <c r="H14" s="10" t="s">
        <v>27</v>
      </c>
      <c r="I14" s="29" t="s">
        <v>167</v>
      </c>
      <c r="J14" s="29" t="s">
        <v>96</v>
      </c>
      <c r="K14" s="43">
        <v>23004.198</v>
      </c>
      <c r="L14" s="10" t="s">
        <v>32</v>
      </c>
      <c r="M14" s="91" t="s">
        <v>33</v>
      </c>
      <c r="N14" s="10" t="s">
        <v>34</v>
      </c>
      <c r="O14" s="10" t="s">
        <v>35</v>
      </c>
      <c r="P14" s="10" t="s">
        <v>36</v>
      </c>
      <c r="Q14" s="10" t="s">
        <v>37</v>
      </c>
      <c r="R14" s="10" t="s">
        <v>149</v>
      </c>
      <c r="S14" s="10" t="s">
        <v>39</v>
      </c>
      <c r="T14" s="10" t="s">
        <v>437</v>
      </c>
      <c r="U14" s="84"/>
    </row>
    <row r="15" spans="1:21" x14ac:dyDescent="0.45">
      <c r="A15" s="10" t="s">
        <v>20</v>
      </c>
      <c r="B15" s="10" t="s">
        <v>92</v>
      </c>
      <c r="C15" s="10" t="s">
        <v>178</v>
      </c>
      <c r="D15" s="10" t="s">
        <v>81</v>
      </c>
      <c r="E15" s="10" t="s">
        <v>94</v>
      </c>
      <c r="F15" s="10" t="s">
        <v>25</v>
      </c>
      <c r="G15" s="10" t="s">
        <v>83</v>
      </c>
      <c r="H15" s="10" t="s">
        <v>27</v>
      </c>
      <c r="I15" s="29" t="s">
        <v>167</v>
      </c>
      <c r="J15" s="29" t="s">
        <v>96</v>
      </c>
      <c r="K15" s="43">
        <v>18120.060000000001</v>
      </c>
      <c r="L15" s="10" t="s">
        <v>32</v>
      </c>
      <c r="M15" s="91" t="s">
        <v>33</v>
      </c>
      <c r="N15" s="10" t="s">
        <v>34</v>
      </c>
      <c r="O15" s="10" t="s">
        <v>35</v>
      </c>
      <c r="P15" s="10" t="s">
        <v>36</v>
      </c>
      <c r="Q15" s="10" t="s">
        <v>37</v>
      </c>
      <c r="R15" s="10" t="s">
        <v>97</v>
      </c>
      <c r="S15" s="10" t="s">
        <v>39</v>
      </c>
      <c r="T15" s="10" t="s">
        <v>437</v>
      </c>
      <c r="U15" s="84" t="s">
        <v>180</v>
      </c>
    </row>
    <row r="16" spans="1:21" x14ac:dyDescent="0.45">
      <c r="A16" s="83" t="s">
        <v>193</v>
      </c>
      <c r="B16" s="81" t="s">
        <v>223</v>
      </c>
      <c r="C16" s="10" t="s">
        <v>552</v>
      </c>
      <c r="D16" s="10" t="s">
        <v>225</v>
      </c>
      <c r="E16" s="15" t="s">
        <v>226</v>
      </c>
      <c r="F16" s="10" t="s">
        <v>127</v>
      </c>
      <c r="G16" s="10" t="s">
        <v>228</v>
      </c>
      <c r="H16" s="10" t="s">
        <v>27</v>
      </c>
      <c r="I16" s="29" t="s">
        <v>160</v>
      </c>
      <c r="J16" s="29" t="s">
        <v>29</v>
      </c>
      <c r="K16" s="89">
        <v>32818</v>
      </c>
      <c r="L16" s="33" t="s">
        <v>371</v>
      </c>
      <c r="M16" s="33" t="s">
        <v>372</v>
      </c>
      <c r="N16" s="10" t="s">
        <v>225</v>
      </c>
      <c r="O16" s="10" t="s">
        <v>373</v>
      </c>
      <c r="P16" s="10" t="s">
        <v>374</v>
      </c>
      <c r="Q16" s="10" t="s">
        <v>37</v>
      </c>
      <c r="R16" s="10" t="s">
        <v>375</v>
      </c>
      <c r="S16" s="10" t="s">
        <v>39</v>
      </c>
      <c r="T16" s="10" t="s">
        <v>353</v>
      </c>
      <c r="U16" s="84"/>
    </row>
    <row r="17" spans="1:21" x14ac:dyDescent="0.45">
      <c r="A17" s="83" t="s">
        <v>193</v>
      </c>
      <c r="B17" s="81" t="s">
        <v>260</v>
      </c>
      <c r="C17" s="10" t="s">
        <v>553</v>
      </c>
      <c r="D17" s="10" t="s">
        <v>262</v>
      </c>
      <c r="E17" s="15" t="s">
        <v>263</v>
      </c>
      <c r="F17" s="10"/>
      <c r="G17" s="10" t="s">
        <v>264</v>
      </c>
      <c r="H17" s="10" t="s">
        <v>27</v>
      </c>
      <c r="I17" s="29" t="s">
        <v>160</v>
      </c>
      <c r="J17" s="29" t="s">
        <v>29</v>
      </c>
      <c r="K17" s="89">
        <v>29424</v>
      </c>
      <c r="L17" s="33" t="s">
        <v>397</v>
      </c>
      <c r="M17" s="33" t="s">
        <v>398</v>
      </c>
      <c r="N17" s="10" t="s">
        <v>262</v>
      </c>
      <c r="O17" s="10" t="s">
        <v>263</v>
      </c>
      <c r="P17" s="10" t="s">
        <v>399</v>
      </c>
      <c r="Q17" s="10" t="s">
        <v>37</v>
      </c>
      <c r="R17" s="10" t="s">
        <v>400</v>
      </c>
      <c r="S17" s="10" t="s">
        <v>39</v>
      </c>
      <c r="T17" s="10" t="s">
        <v>353</v>
      </c>
      <c r="U17" s="84"/>
    </row>
    <row r="18" spans="1:21" x14ac:dyDescent="0.45">
      <c r="A18" s="83" t="s">
        <v>193</v>
      </c>
      <c r="B18" s="81" t="s">
        <v>243</v>
      </c>
      <c r="C18" s="10" t="s">
        <v>554</v>
      </c>
      <c r="D18" s="10" t="s">
        <v>245</v>
      </c>
      <c r="E18" s="15" t="s">
        <v>63</v>
      </c>
      <c r="F18" s="10"/>
      <c r="G18" s="10" t="s">
        <v>246</v>
      </c>
      <c r="H18" s="10" t="s">
        <v>27</v>
      </c>
      <c r="I18" s="29" t="s">
        <v>160</v>
      </c>
      <c r="J18" s="29" t="s">
        <v>29</v>
      </c>
      <c r="K18" s="89">
        <v>19039</v>
      </c>
      <c r="L18" s="33" t="s">
        <v>383</v>
      </c>
      <c r="M18" s="33" t="s">
        <v>384</v>
      </c>
      <c r="N18" s="10" t="s">
        <v>245</v>
      </c>
      <c r="O18" s="10" t="s">
        <v>63</v>
      </c>
      <c r="P18" s="10" t="s">
        <v>385</v>
      </c>
      <c r="Q18" s="10" t="s">
        <v>37</v>
      </c>
      <c r="R18" s="10" t="s">
        <v>386</v>
      </c>
      <c r="S18" s="10" t="s">
        <v>39</v>
      </c>
      <c r="T18" s="10" t="s">
        <v>353</v>
      </c>
      <c r="U18" s="84"/>
    </row>
    <row r="19" spans="1:21" x14ac:dyDescent="0.45">
      <c r="A19" s="83" t="s">
        <v>193</v>
      </c>
      <c r="B19" s="81" t="s">
        <v>194</v>
      </c>
      <c r="C19" s="10" t="s">
        <v>555</v>
      </c>
      <c r="D19" s="10" t="s">
        <v>298</v>
      </c>
      <c r="E19" s="15" t="s">
        <v>101</v>
      </c>
      <c r="F19" s="10"/>
      <c r="G19" s="10" t="s">
        <v>299</v>
      </c>
      <c r="H19" s="10" t="s">
        <v>27</v>
      </c>
      <c r="I19" s="29" t="s">
        <v>160</v>
      </c>
      <c r="J19" s="29" t="s">
        <v>29</v>
      </c>
      <c r="K19" s="89">
        <v>34730</v>
      </c>
      <c r="L19" s="33" t="s">
        <v>349</v>
      </c>
      <c r="M19" s="33" t="s">
        <v>350</v>
      </c>
      <c r="N19" s="10" t="s">
        <v>196</v>
      </c>
      <c r="O19" s="10" t="s">
        <v>139</v>
      </c>
      <c r="P19" s="10" t="s">
        <v>351</v>
      </c>
      <c r="Q19" s="10" t="s">
        <v>37</v>
      </c>
      <c r="R19" s="10" t="s">
        <v>352</v>
      </c>
      <c r="S19" s="10" t="s">
        <v>39</v>
      </c>
      <c r="T19" s="10" t="s">
        <v>353</v>
      </c>
      <c r="U19" s="84"/>
    </row>
    <row r="20" spans="1:21" x14ac:dyDescent="0.45">
      <c r="A20" s="83" t="s">
        <v>193</v>
      </c>
      <c r="B20" s="81" t="s">
        <v>252</v>
      </c>
      <c r="C20" s="10" t="s">
        <v>556</v>
      </c>
      <c r="D20" s="10" t="s">
        <v>254</v>
      </c>
      <c r="E20" s="15">
        <v>203</v>
      </c>
      <c r="F20" s="10"/>
      <c r="G20" s="10" t="s">
        <v>255</v>
      </c>
      <c r="H20" s="10" t="s">
        <v>27</v>
      </c>
      <c r="I20" s="29" t="s">
        <v>160</v>
      </c>
      <c r="J20" s="29" t="s">
        <v>29</v>
      </c>
      <c r="K20" s="89">
        <v>25912</v>
      </c>
      <c r="L20" s="33" t="s">
        <v>391</v>
      </c>
      <c r="M20" s="33" t="s">
        <v>392</v>
      </c>
      <c r="N20" s="10" t="s">
        <v>254</v>
      </c>
      <c r="O20" s="10" t="s">
        <v>393</v>
      </c>
      <c r="P20" s="10" t="s">
        <v>394</v>
      </c>
      <c r="Q20" s="10" t="s">
        <v>37</v>
      </c>
      <c r="R20" s="10" t="s">
        <v>395</v>
      </c>
      <c r="S20" s="10" t="s">
        <v>39</v>
      </c>
      <c r="T20" s="10" t="s">
        <v>353</v>
      </c>
      <c r="U20" s="84"/>
    </row>
    <row r="21" spans="1:21" x14ac:dyDescent="0.45">
      <c r="A21" s="83" t="s">
        <v>193</v>
      </c>
      <c r="B21" s="81" t="s">
        <v>247</v>
      </c>
      <c r="C21" s="10" t="s">
        <v>557</v>
      </c>
      <c r="D21" s="10" t="s">
        <v>249</v>
      </c>
      <c r="E21" s="15" t="s">
        <v>250</v>
      </c>
      <c r="F21" s="10"/>
      <c r="G21" s="10" t="s">
        <v>251</v>
      </c>
      <c r="H21" s="10" t="s">
        <v>27</v>
      </c>
      <c r="I21" s="29" t="s">
        <v>160</v>
      </c>
      <c r="J21" s="29" t="s">
        <v>29</v>
      </c>
      <c r="K21" s="89">
        <v>37237</v>
      </c>
      <c r="L21" s="33" t="s">
        <v>387</v>
      </c>
      <c r="M21" s="33" t="s">
        <v>388</v>
      </c>
      <c r="N21" s="10" t="s">
        <v>249</v>
      </c>
      <c r="O21" s="10" t="s">
        <v>250</v>
      </c>
      <c r="P21" s="10" t="s">
        <v>389</v>
      </c>
      <c r="Q21" s="10" t="s">
        <v>37</v>
      </c>
      <c r="R21" s="10" t="s">
        <v>390</v>
      </c>
      <c r="S21" s="10" t="s">
        <v>39</v>
      </c>
      <c r="T21" s="10" t="s">
        <v>353</v>
      </c>
      <c r="U21" s="84"/>
    </row>
    <row r="22" spans="1:21" x14ac:dyDescent="0.45">
      <c r="A22" s="83" t="s">
        <v>193</v>
      </c>
      <c r="B22" s="81" t="s">
        <v>309</v>
      </c>
      <c r="C22" s="10" t="s">
        <v>558</v>
      </c>
      <c r="D22" s="10" t="s">
        <v>311</v>
      </c>
      <c r="E22" s="15" t="s">
        <v>312</v>
      </c>
      <c r="F22" s="10"/>
      <c r="G22" s="10" t="s">
        <v>313</v>
      </c>
      <c r="H22" s="10" t="s">
        <v>27</v>
      </c>
      <c r="I22" s="29" t="s">
        <v>167</v>
      </c>
      <c r="J22" s="29" t="s">
        <v>96</v>
      </c>
      <c r="K22" s="89">
        <v>18082</v>
      </c>
      <c r="L22" s="43" t="s">
        <v>418</v>
      </c>
      <c r="M22" s="43" t="s">
        <v>419</v>
      </c>
      <c r="N22" s="10" t="s">
        <v>420</v>
      </c>
      <c r="O22" s="10" t="s">
        <v>312</v>
      </c>
      <c r="P22" s="10" t="s">
        <v>421</v>
      </c>
      <c r="Q22" s="10" t="s">
        <v>37</v>
      </c>
      <c r="R22" s="10" t="s">
        <v>422</v>
      </c>
      <c r="S22" s="10" t="s">
        <v>39</v>
      </c>
      <c r="T22" s="10" t="s">
        <v>353</v>
      </c>
      <c r="U22" s="84"/>
    </row>
    <row r="23" spans="1:21" x14ac:dyDescent="0.45">
      <c r="A23" s="83" t="s">
        <v>193</v>
      </c>
      <c r="B23" s="81" t="s">
        <v>218</v>
      </c>
      <c r="C23" s="10" t="s">
        <v>559</v>
      </c>
      <c r="D23" s="10" t="s">
        <v>220</v>
      </c>
      <c r="E23" s="15" t="s">
        <v>221</v>
      </c>
      <c r="F23" s="10"/>
      <c r="G23" s="10" t="s">
        <v>222</v>
      </c>
      <c r="H23" s="10" t="s">
        <v>27</v>
      </c>
      <c r="I23" s="29" t="s">
        <v>167</v>
      </c>
      <c r="J23" s="29" t="s">
        <v>96</v>
      </c>
      <c r="K23" s="89">
        <v>12435</v>
      </c>
      <c r="L23" s="43" t="s">
        <v>367</v>
      </c>
      <c r="M23" s="43" t="s">
        <v>368</v>
      </c>
      <c r="N23" s="10" t="s">
        <v>220</v>
      </c>
      <c r="O23" s="10" t="s">
        <v>221</v>
      </c>
      <c r="P23" s="10" t="s">
        <v>369</v>
      </c>
      <c r="Q23" s="10" t="s">
        <v>37</v>
      </c>
      <c r="R23" s="10" t="s">
        <v>370</v>
      </c>
      <c r="S23" s="10" t="s">
        <v>39</v>
      </c>
      <c r="T23" s="10" t="s">
        <v>353</v>
      </c>
      <c r="U23" s="84"/>
    </row>
    <row r="24" spans="1:21" x14ac:dyDescent="0.45">
      <c r="A24" s="83" t="s">
        <v>193</v>
      </c>
      <c r="B24" s="81" t="s">
        <v>292</v>
      </c>
      <c r="C24" s="10" t="s">
        <v>560</v>
      </c>
      <c r="D24" s="10" t="s">
        <v>294</v>
      </c>
      <c r="E24" s="15" t="s">
        <v>250</v>
      </c>
      <c r="F24" s="10"/>
      <c r="G24" s="10" t="s">
        <v>295</v>
      </c>
      <c r="H24" s="10" t="s">
        <v>27</v>
      </c>
      <c r="I24" s="29" t="s">
        <v>167</v>
      </c>
      <c r="J24" s="29" t="s">
        <v>96</v>
      </c>
      <c r="K24" s="89">
        <v>11003</v>
      </c>
      <c r="L24" s="33" t="s">
        <v>414</v>
      </c>
      <c r="M24" s="82" t="s">
        <v>415</v>
      </c>
      <c r="N24" s="10" t="s">
        <v>294</v>
      </c>
      <c r="O24" s="10" t="s">
        <v>250</v>
      </c>
      <c r="P24" s="10" t="s">
        <v>416</v>
      </c>
      <c r="Q24" s="10" t="s">
        <v>37</v>
      </c>
      <c r="R24" s="10" t="s">
        <v>417</v>
      </c>
      <c r="S24" s="10" t="s">
        <v>39</v>
      </c>
      <c r="T24" s="10" t="s">
        <v>353</v>
      </c>
      <c r="U24" s="84"/>
    </row>
    <row r="25" spans="1:21" x14ac:dyDescent="0.45">
      <c r="A25" s="83" t="s">
        <v>193</v>
      </c>
      <c r="B25" s="81" t="s">
        <v>271</v>
      </c>
      <c r="C25" s="10" t="s">
        <v>561</v>
      </c>
      <c r="D25" s="10" t="s">
        <v>273</v>
      </c>
      <c r="E25" s="15" t="s">
        <v>250</v>
      </c>
      <c r="F25" s="10"/>
      <c r="G25" s="10" t="s">
        <v>274</v>
      </c>
      <c r="H25" s="10" t="s">
        <v>27</v>
      </c>
      <c r="I25" s="29" t="s">
        <v>167</v>
      </c>
      <c r="J25" s="29" t="s">
        <v>96</v>
      </c>
      <c r="K25" s="89">
        <v>9625</v>
      </c>
      <c r="L25" s="33" t="s">
        <v>406</v>
      </c>
      <c r="M25" s="33" t="s">
        <v>407</v>
      </c>
      <c r="N25" s="10" t="s">
        <v>273</v>
      </c>
      <c r="O25" s="10" t="s">
        <v>250</v>
      </c>
      <c r="P25" s="10" t="s">
        <v>408</v>
      </c>
      <c r="Q25" s="10" t="s">
        <v>37</v>
      </c>
      <c r="R25" s="10" t="s">
        <v>409</v>
      </c>
      <c r="S25" s="10" t="s">
        <v>39</v>
      </c>
      <c r="T25" s="10" t="s">
        <v>353</v>
      </c>
      <c r="U25" s="84"/>
    </row>
    <row r="26" spans="1:21" x14ac:dyDescent="0.45">
      <c r="A26" s="83" t="s">
        <v>193</v>
      </c>
      <c r="B26" s="33" t="s">
        <v>265</v>
      </c>
      <c r="C26" s="10" t="s">
        <v>562</v>
      </c>
      <c r="D26" s="10" t="s">
        <v>267</v>
      </c>
      <c r="E26" s="15" t="s">
        <v>268</v>
      </c>
      <c r="F26" s="10"/>
      <c r="G26" s="10" t="s">
        <v>269</v>
      </c>
      <c r="H26" s="10" t="s">
        <v>27</v>
      </c>
      <c r="I26" s="29" t="s">
        <v>167</v>
      </c>
      <c r="J26" s="29" t="s">
        <v>96</v>
      </c>
      <c r="K26" s="89">
        <v>27042</v>
      </c>
      <c r="L26" s="43" t="s">
        <v>401</v>
      </c>
      <c r="M26" s="43" t="s">
        <v>402</v>
      </c>
      <c r="N26" s="10" t="s">
        <v>267</v>
      </c>
      <c r="O26" s="10" t="s">
        <v>403</v>
      </c>
      <c r="P26" s="10" t="s">
        <v>404</v>
      </c>
      <c r="Q26" s="10" t="s">
        <v>37</v>
      </c>
      <c r="R26" s="10" t="s">
        <v>405</v>
      </c>
      <c r="S26" s="10" t="s">
        <v>39</v>
      </c>
      <c r="T26" s="10" t="s">
        <v>353</v>
      </c>
      <c r="U26" s="84"/>
    </row>
    <row r="27" spans="1:21" x14ac:dyDescent="0.45">
      <c r="A27" s="83" t="s">
        <v>193</v>
      </c>
      <c r="B27" s="81" t="s">
        <v>275</v>
      </c>
      <c r="C27" s="10" t="s">
        <v>563</v>
      </c>
      <c r="D27" s="10" t="s">
        <v>277</v>
      </c>
      <c r="E27" s="15" t="s">
        <v>281</v>
      </c>
      <c r="F27" s="10"/>
      <c r="G27" s="10" t="s">
        <v>279</v>
      </c>
      <c r="H27" s="10" t="s">
        <v>27</v>
      </c>
      <c r="I27" s="29" t="s">
        <v>167</v>
      </c>
      <c r="J27" s="29" t="s">
        <v>96</v>
      </c>
      <c r="K27" s="89">
        <v>6536</v>
      </c>
      <c r="L27" s="46" t="s">
        <v>410</v>
      </c>
      <c r="M27" s="46" t="s">
        <v>411</v>
      </c>
      <c r="N27" s="10" t="s">
        <v>277</v>
      </c>
      <c r="O27" s="10" t="s">
        <v>278</v>
      </c>
      <c r="P27" s="10" t="s">
        <v>412</v>
      </c>
      <c r="Q27" s="10" t="s">
        <v>37</v>
      </c>
      <c r="R27" s="10" t="s">
        <v>413</v>
      </c>
      <c r="S27" s="10" t="s">
        <v>39</v>
      </c>
      <c r="T27" s="10" t="s">
        <v>353</v>
      </c>
      <c r="U27" s="84"/>
    </row>
    <row r="28" spans="1:21" x14ac:dyDescent="0.45">
      <c r="A28" s="83" t="s">
        <v>193</v>
      </c>
      <c r="B28" s="81" t="s">
        <v>235</v>
      </c>
      <c r="C28" s="10" t="s">
        <v>564</v>
      </c>
      <c r="D28" s="10" t="s">
        <v>237</v>
      </c>
      <c r="E28" s="15" t="s">
        <v>241</v>
      </c>
      <c r="F28" s="10"/>
      <c r="G28" s="10" t="s">
        <v>242</v>
      </c>
      <c r="H28" s="10" t="s">
        <v>27</v>
      </c>
      <c r="I28" s="29" t="s">
        <v>167</v>
      </c>
      <c r="J28" s="29" t="s">
        <v>96</v>
      </c>
      <c r="K28" s="89">
        <v>12010</v>
      </c>
      <c r="L28" s="43" t="s">
        <v>379</v>
      </c>
      <c r="M28" s="43" t="s">
        <v>380</v>
      </c>
      <c r="N28" s="10" t="s">
        <v>237</v>
      </c>
      <c r="O28" s="10" t="s">
        <v>238</v>
      </c>
      <c r="P28" s="10" t="s">
        <v>381</v>
      </c>
      <c r="Q28" s="10" t="s">
        <v>37</v>
      </c>
      <c r="R28" s="10" t="s">
        <v>382</v>
      </c>
      <c r="S28" s="10" t="s">
        <v>39</v>
      </c>
      <c r="T28" s="10" t="s">
        <v>353</v>
      </c>
      <c r="U28" s="84"/>
    </row>
    <row r="29" spans="1:21" x14ac:dyDescent="0.45">
      <c r="A29" s="83" t="s">
        <v>193</v>
      </c>
      <c r="B29" s="81" t="s">
        <v>275</v>
      </c>
      <c r="C29" s="10" t="s">
        <v>565</v>
      </c>
      <c r="D29" s="10" t="s">
        <v>277</v>
      </c>
      <c r="E29" s="15" t="s">
        <v>278</v>
      </c>
      <c r="F29" s="10"/>
      <c r="G29" s="10" t="s">
        <v>279</v>
      </c>
      <c r="H29" s="10" t="s">
        <v>27</v>
      </c>
      <c r="I29" s="29" t="s">
        <v>167</v>
      </c>
      <c r="J29" s="29" t="s">
        <v>96</v>
      </c>
      <c r="K29" s="89">
        <v>6000</v>
      </c>
      <c r="L29" s="43" t="s">
        <v>410</v>
      </c>
      <c r="M29" s="43" t="s">
        <v>411</v>
      </c>
      <c r="N29" s="10" t="s">
        <v>277</v>
      </c>
      <c r="O29" s="10" t="s">
        <v>278</v>
      </c>
      <c r="P29" s="10" t="s">
        <v>412</v>
      </c>
      <c r="Q29" s="10" t="s">
        <v>37</v>
      </c>
      <c r="R29" s="10" t="s">
        <v>413</v>
      </c>
      <c r="S29" s="10" t="s">
        <v>39</v>
      </c>
      <c r="T29" s="10" t="s">
        <v>353</v>
      </c>
      <c r="U29" s="84"/>
    </row>
    <row r="30" spans="1:21" x14ac:dyDescent="0.45">
      <c r="A30" s="83" t="s">
        <v>193</v>
      </c>
      <c r="B30" s="81" t="s">
        <v>235</v>
      </c>
      <c r="C30" s="10" t="s">
        <v>566</v>
      </c>
      <c r="D30" s="10" t="s">
        <v>237</v>
      </c>
      <c r="E30" s="15" t="s">
        <v>238</v>
      </c>
      <c r="F30" s="10"/>
      <c r="G30" s="10" t="s">
        <v>239</v>
      </c>
      <c r="H30" s="10" t="s">
        <v>27</v>
      </c>
      <c r="I30" s="29" t="s">
        <v>167</v>
      </c>
      <c r="J30" s="29" t="s">
        <v>96</v>
      </c>
      <c r="K30" s="89">
        <v>6850</v>
      </c>
      <c r="L30" s="43" t="s">
        <v>379</v>
      </c>
      <c r="M30" s="43" t="s">
        <v>380</v>
      </c>
      <c r="N30" s="10" t="s">
        <v>237</v>
      </c>
      <c r="O30" s="10" t="s">
        <v>238</v>
      </c>
      <c r="P30" s="10" t="s">
        <v>381</v>
      </c>
      <c r="Q30" s="10" t="s">
        <v>37</v>
      </c>
      <c r="R30" s="10" t="s">
        <v>382</v>
      </c>
      <c r="S30" s="10" t="s">
        <v>39</v>
      </c>
      <c r="T30" s="10" t="s">
        <v>353</v>
      </c>
      <c r="U30" s="84"/>
    </row>
    <row r="31" spans="1:21" x14ac:dyDescent="0.45">
      <c r="A31" s="83" t="s">
        <v>193</v>
      </c>
      <c r="B31" s="81" t="s">
        <v>567</v>
      </c>
      <c r="C31" s="10" t="s">
        <v>568</v>
      </c>
      <c r="D31" s="10" t="s">
        <v>204</v>
      </c>
      <c r="E31" s="15" t="s">
        <v>321</v>
      </c>
      <c r="F31" s="10" t="s">
        <v>322</v>
      </c>
      <c r="G31" s="10" t="s">
        <v>205</v>
      </c>
      <c r="H31" s="10" t="s">
        <v>27</v>
      </c>
      <c r="I31" s="29" t="s">
        <v>170</v>
      </c>
      <c r="J31" s="29" t="s">
        <v>96</v>
      </c>
      <c r="K31" s="89">
        <v>3698.9450000000002</v>
      </c>
      <c r="L31" s="43" t="s">
        <v>360</v>
      </c>
      <c r="M31" s="43" t="s">
        <v>361</v>
      </c>
      <c r="N31" s="10" t="s">
        <v>204</v>
      </c>
      <c r="O31" s="10" t="s">
        <v>24</v>
      </c>
      <c r="P31" s="10" t="s">
        <v>362</v>
      </c>
      <c r="Q31" s="10" t="s">
        <v>37</v>
      </c>
      <c r="R31" s="10" t="s">
        <v>363</v>
      </c>
      <c r="S31" s="10" t="s">
        <v>39</v>
      </c>
      <c r="T31" s="10" t="s">
        <v>353</v>
      </c>
      <c r="U31" s="84"/>
    </row>
    <row r="32" spans="1:21" x14ac:dyDescent="0.45">
      <c r="A32" s="83" t="s">
        <v>193</v>
      </c>
      <c r="B32" s="81" t="s">
        <v>287</v>
      </c>
      <c r="C32" s="10" t="s">
        <v>569</v>
      </c>
      <c r="D32" s="10" t="s">
        <v>289</v>
      </c>
      <c r="E32" s="15" t="s">
        <v>290</v>
      </c>
      <c r="F32" s="10"/>
      <c r="G32" s="10" t="s">
        <v>291</v>
      </c>
      <c r="H32" s="10" t="s">
        <v>27</v>
      </c>
      <c r="I32" s="29" t="s">
        <v>167</v>
      </c>
      <c r="J32" s="29" t="s">
        <v>96</v>
      </c>
      <c r="K32" s="89">
        <v>6000</v>
      </c>
      <c r="L32" s="43" t="s">
        <v>410</v>
      </c>
      <c r="M32" s="43" t="s">
        <v>411</v>
      </c>
      <c r="N32" s="10" t="s">
        <v>277</v>
      </c>
      <c r="O32" s="10" t="s">
        <v>278</v>
      </c>
      <c r="P32" s="10" t="s">
        <v>412</v>
      </c>
      <c r="Q32" s="10" t="s">
        <v>37</v>
      </c>
      <c r="R32" s="10" t="s">
        <v>413</v>
      </c>
      <c r="S32" s="10" t="s">
        <v>39</v>
      </c>
      <c r="T32" s="10" t="s">
        <v>353</v>
      </c>
      <c r="U32" s="84" t="s">
        <v>190</v>
      </c>
    </row>
    <row r="33" spans="1:21" x14ac:dyDescent="0.45">
      <c r="A33" s="83" t="s">
        <v>193</v>
      </c>
      <c r="B33" s="81" t="s">
        <v>315</v>
      </c>
      <c r="C33" s="10" t="s">
        <v>570</v>
      </c>
      <c r="D33" s="10" t="s">
        <v>317</v>
      </c>
      <c r="E33" s="15" t="s">
        <v>263</v>
      </c>
      <c r="F33" s="10"/>
      <c r="G33" s="10" t="s">
        <v>318</v>
      </c>
      <c r="H33" s="10" t="s">
        <v>27</v>
      </c>
      <c r="I33" s="29" t="s">
        <v>167</v>
      </c>
      <c r="J33" s="29" t="s">
        <v>96</v>
      </c>
      <c r="K33" s="89">
        <v>4370</v>
      </c>
      <c r="L33" s="43" t="s">
        <v>418</v>
      </c>
      <c r="M33" s="43" t="s">
        <v>419</v>
      </c>
      <c r="N33" s="10" t="s">
        <v>420</v>
      </c>
      <c r="O33" s="10" t="s">
        <v>312</v>
      </c>
      <c r="P33" s="10" t="s">
        <v>421</v>
      </c>
      <c r="Q33" s="10" t="s">
        <v>37</v>
      </c>
      <c r="R33" s="10" t="s">
        <v>422</v>
      </c>
      <c r="S33" s="10" t="s">
        <v>39</v>
      </c>
      <c r="T33" s="10" t="s">
        <v>353</v>
      </c>
      <c r="U33" s="84"/>
    </row>
    <row r="34" spans="1:21" x14ac:dyDescent="0.45">
      <c r="A34" s="83" t="s">
        <v>193</v>
      </c>
      <c r="B34" s="81" t="s">
        <v>328</v>
      </c>
      <c r="C34" s="10" t="s">
        <v>571</v>
      </c>
      <c r="D34" s="10" t="s">
        <v>330</v>
      </c>
      <c r="E34" s="15" t="s">
        <v>331</v>
      </c>
      <c r="F34" s="10" t="s">
        <v>332</v>
      </c>
      <c r="G34" s="10" t="s">
        <v>333</v>
      </c>
      <c r="H34" s="10" t="s">
        <v>27</v>
      </c>
      <c r="I34" s="29" t="s">
        <v>167</v>
      </c>
      <c r="J34" s="29" t="s">
        <v>96</v>
      </c>
      <c r="K34" s="89">
        <v>6505</v>
      </c>
      <c r="L34" s="43" t="s">
        <v>427</v>
      </c>
      <c r="M34" s="43" t="s">
        <v>428</v>
      </c>
      <c r="N34" s="10" t="s">
        <v>330</v>
      </c>
      <c r="O34" s="10" t="s">
        <v>331</v>
      </c>
      <c r="P34" s="10" t="s">
        <v>429</v>
      </c>
      <c r="Q34" s="10" t="s">
        <v>37</v>
      </c>
      <c r="R34" s="10" t="s">
        <v>430</v>
      </c>
      <c r="S34" s="10" t="s">
        <v>39</v>
      </c>
      <c r="T34" s="10" t="s">
        <v>353</v>
      </c>
      <c r="U34" s="84"/>
    </row>
    <row r="35" spans="1:21" x14ac:dyDescent="0.45">
      <c r="A35" s="83" t="s">
        <v>193</v>
      </c>
      <c r="B35" s="81" t="s">
        <v>275</v>
      </c>
      <c r="C35" s="10" t="s">
        <v>572</v>
      </c>
      <c r="D35" s="10" t="s">
        <v>284</v>
      </c>
      <c r="E35" s="15" t="s">
        <v>263</v>
      </c>
      <c r="F35" s="10"/>
      <c r="G35" s="10" t="s">
        <v>285</v>
      </c>
      <c r="H35" s="10" t="s">
        <v>27</v>
      </c>
      <c r="I35" s="29" t="s">
        <v>167</v>
      </c>
      <c r="J35" s="29" t="s">
        <v>96</v>
      </c>
      <c r="K35" s="89">
        <v>7110.94</v>
      </c>
      <c r="L35" s="43" t="s">
        <v>410</v>
      </c>
      <c r="M35" s="43" t="s">
        <v>411</v>
      </c>
      <c r="N35" s="10" t="s">
        <v>277</v>
      </c>
      <c r="O35" s="10" t="s">
        <v>278</v>
      </c>
      <c r="P35" s="10" t="s">
        <v>412</v>
      </c>
      <c r="Q35" s="10" t="s">
        <v>37</v>
      </c>
      <c r="R35" s="10" t="s">
        <v>413</v>
      </c>
      <c r="S35" s="10" t="s">
        <v>39</v>
      </c>
      <c r="T35" s="10" t="s">
        <v>353</v>
      </c>
      <c r="U35" s="84"/>
    </row>
    <row r="36" spans="1:21" x14ac:dyDescent="0.45">
      <c r="A36" s="83" t="s">
        <v>193</v>
      </c>
      <c r="B36" s="49" t="s">
        <v>229</v>
      </c>
      <c r="C36" s="33" t="s">
        <v>573</v>
      </c>
      <c r="D36" s="33" t="s">
        <v>231</v>
      </c>
      <c r="E36" s="29" t="s">
        <v>232</v>
      </c>
      <c r="F36" s="33"/>
      <c r="G36" s="33" t="s">
        <v>574</v>
      </c>
      <c r="H36" s="33" t="s">
        <v>27</v>
      </c>
      <c r="I36" s="29" t="s">
        <v>167</v>
      </c>
      <c r="J36" s="29" t="s">
        <v>96</v>
      </c>
      <c r="K36" s="86">
        <v>18832</v>
      </c>
      <c r="L36" s="43" t="s">
        <v>376</v>
      </c>
      <c r="M36" s="43" t="s">
        <v>377</v>
      </c>
      <c r="N36" s="33" t="s">
        <v>231</v>
      </c>
      <c r="O36" s="33" t="s">
        <v>232</v>
      </c>
      <c r="P36" s="33" t="s">
        <v>233</v>
      </c>
      <c r="Q36" s="33" t="s">
        <v>37</v>
      </c>
      <c r="R36" s="33" t="s">
        <v>378</v>
      </c>
      <c r="S36" s="33" t="s">
        <v>39</v>
      </c>
      <c r="T36" s="33" t="s">
        <v>353</v>
      </c>
      <c r="U36" s="84"/>
    </row>
    <row r="37" spans="1:21" x14ac:dyDescent="0.45">
      <c r="A37" s="83" t="s">
        <v>193</v>
      </c>
      <c r="B37" s="81" t="s">
        <v>323</v>
      </c>
      <c r="C37" s="10" t="s">
        <v>575</v>
      </c>
      <c r="D37" s="10" t="s">
        <v>325</v>
      </c>
      <c r="E37" s="15" t="s">
        <v>326</v>
      </c>
      <c r="F37" s="10"/>
      <c r="G37" s="10" t="s">
        <v>327</v>
      </c>
      <c r="H37" s="10" t="s">
        <v>27</v>
      </c>
      <c r="I37" s="29" t="s">
        <v>167</v>
      </c>
      <c r="J37" s="29" t="s">
        <v>96</v>
      </c>
      <c r="K37" s="89">
        <v>13937</v>
      </c>
      <c r="L37" s="43" t="s">
        <v>423</v>
      </c>
      <c r="M37" s="43" t="s">
        <v>424</v>
      </c>
      <c r="N37" s="33" t="s">
        <v>325</v>
      </c>
      <c r="O37" s="33" t="s">
        <v>326</v>
      </c>
      <c r="P37" s="33" t="s">
        <v>425</v>
      </c>
      <c r="Q37" s="33" t="s">
        <v>37</v>
      </c>
      <c r="R37" s="33" t="s">
        <v>426</v>
      </c>
      <c r="S37" s="33" t="s">
        <v>39</v>
      </c>
      <c r="T37" s="33" t="s">
        <v>353</v>
      </c>
      <c r="U37" s="84"/>
    </row>
    <row r="38" spans="1:21" x14ac:dyDescent="0.45">
      <c r="A38" s="83" t="s">
        <v>193</v>
      </c>
      <c r="B38" s="49" t="s">
        <v>344</v>
      </c>
      <c r="C38" s="10" t="s">
        <v>576</v>
      </c>
      <c r="D38" s="10" t="s">
        <v>346</v>
      </c>
      <c r="E38" s="15" t="s">
        <v>347</v>
      </c>
      <c r="F38" s="10"/>
      <c r="G38" s="10" t="s">
        <v>348</v>
      </c>
      <c r="H38" s="10" t="s">
        <v>27</v>
      </c>
      <c r="I38" s="29" t="s">
        <v>167</v>
      </c>
      <c r="J38" s="29" t="s">
        <v>96</v>
      </c>
      <c r="K38" s="89">
        <v>7979</v>
      </c>
      <c r="L38" s="43" t="s">
        <v>376</v>
      </c>
      <c r="M38" s="43" t="s">
        <v>377</v>
      </c>
      <c r="N38" s="10" t="s">
        <v>231</v>
      </c>
      <c r="O38" s="10" t="s">
        <v>232</v>
      </c>
      <c r="P38" s="10" t="s">
        <v>233</v>
      </c>
      <c r="Q38" s="10" t="s">
        <v>37</v>
      </c>
      <c r="R38" s="10" t="s">
        <v>378</v>
      </c>
      <c r="S38" s="10" t="s">
        <v>39</v>
      </c>
      <c r="T38" s="10" t="s">
        <v>353</v>
      </c>
      <c r="U38" s="84"/>
    </row>
    <row r="39" spans="1:21" x14ac:dyDescent="0.45">
      <c r="A39" s="83" t="s">
        <v>193</v>
      </c>
      <c r="B39" s="81" t="s">
        <v>302</v>
      </c>
      <c r="C39" s="10" t="s">
        <v>577</v>
      </c>
      <c r="D39" s="10" t="s">
        <v>304</v>
      </c>
      <c r="E39" s="15" t="s">
        <v>305</v>
      </c>
      <c r="F39" s="10"/>
      <c r="G39" s="10" t="s">
        <v>306</v>
      </c>
      <c r="H39" s="10" t="s">
        <v>27</v>
      </c>
      <c r="I39" s="29" t="s">
        <v>167</v>
      </c>
      <c r="J39" s="29" t="s">
        <v>96</v>
      </c>
      <c r="K39" s="89">
        <v>3570</v>
      </c>
      <c r="L39" s="43" t="s">
        <v>418</v>
      </c>
      <c r="M39" s="43" t="s">
        <v>419</v>
      </c>
      <c r="N39" s="10" t="s">
        <v>420</v>
      </c>
      <c r="O39" s="10" t="s">
        <v>312</v>
      </c>
      <c r="P39" s="10" t="s">
        <v>421</v>
      </c>
      <c r="Q39" s="10" t="s">
        <v>37</v>
      </c>
      <c r="R39" s="10" t="s">
        <v>422</v>
      </c>
      <c r="S39" s="10" t="s">
        <v>39</v>
      </c>
      <c r="T39" s="10" t="s">
        <v>353</v>
      </c>
      <c r="U39" s="84"/>
    </row>
    <row r="40" spans="1:21" x14ac:dyDescent="0.45">
      <c r="A40" s="83" t="s">
        <v>193</v>
      </c>
      <c r="B40" s="81" t="s">
        <v>194</v>
      </c>
      <c r="C40" s="10" t="s">
        <v>578</v>
      </c>
      <c r="D40" s="10" t="s">
        <v>196</v>
      </c>
      <c r="E40" s="15" t="s">
        <v>139</v>
      </c>
      <c r="F40" s="10"/>
      <c r="G40" s="10" t="s">
        <v>197</v>
      </c>
      <c r="H40" s="10" t="s">
        <v>27</v>
      </c>
      <c r="I40" s="29" t="s">
        <v>167</v>
      </c>
      <c r="J40" s="29" t="s">
        <v>96</v>
      </c>
      <c r="K40" s="89">
        <v>12232</v>
      </c>
      <c r="L40" s="33" t="s">
        <v>349</v>
      </c>
      <c r="M40" s="33" t="s">
        <v>350</v>
      </c>
      <c r="N40" s="10" t="s">
        <v>196</v>
      </c>
      <c r="O40" s="10" t="s">
        <v>139</v>
      </c>
      <c r="P40" s="10" t="s">
        <v>351</v>
      </c>
      <c r="Q40" s="10" t="s">
        <v>37</v>
      </c>
      <c r="R40" s="10" t="s">
        <v>352</v>
      </c>
      <c r="S40" s="10" t="s">
        <v>39</v>
      </c>
      <c r="T40" s="10" t="s">
        <v>353</v>
      </c>
      <c r="U40" s="84"/>
    </row>
    <row r="41" spans="1:21" x14ac:dyDescent="0.45">
      <c r="A41" s="83" t="s">
        <v>193</v>
      </c>
      <c r="B41" s="81" t="s">
        <v>339</v>
      </c>
      <c r="C41" s="10" t="s">
        <v>579</v>
      </c>
      <c r="D41" s="10" t="s">
        <v>341</v>
      </c>
      <c r="E41" s="15" t="s">
        <v>342</v>
      </c>
      <c r="F41" s="10"/>
      <c r="G41" s="10" t="s">
        <v>343</v>
      </c>
      <c r="H41" s="10" t="s">
        <v>27</v>
      </c>
      <c r="I41" s="29" t="s">
        <v>167</v>
      </c>
      <c r="J41" s="29" t="s">
        <v>96</v>
      </c>
      <c r="K41" s="89">
        <v>19558</v>
      </c>
      <c r="L41" s="33" t="s">
        <v>431</v>
      </c>
      <c r="M41" s="33" t="s">
        <v>432</v>
      </c>
      <c r="N41" s="10" t="s">
        <v>433</v>
      </c>
      <c r="O41" s="10" t="s">
        <v>434</v>
      </c>
      <c r="P41" s="10" t="s">
        <v>435</v>
      </c>
      <c r="Q41" s="10" t="s">
        <v>37</v>
      </c>
      <c r="R41" s="10" t="s">
        <v>436</v>
      </c>
      <c r="S41" s="10" t="s">
        <v>39</v>
      </c>
      <c r="T41" s="10" t="s">
        <v>353</v>
      </c>
      <c r="U41" s="84"/>
    </row>
    <row r="42" spans="1:21" x14ac:dyDescent="0.45">
      <c r="A42" s="83" t="s">
        <v>193</v>
      </c>
      <c r="B42" s="81" t="s">
        <v>336</v>
      </c>
      <c r="C42" s="10" t="s">
        <v>580</v>
      </c>
      <c r="D42" s="10" t="s">
        <v>330</v>
      </c>
      <c r="E42" s="15" t="s">
        <v>338</v>
      </c>
      <c r="F42" s="10"/>
      <c r="G42" s="10" t="s">
        <v>333</v>
      </c>
      <c r="H42" s="10" t="s">
        <v>27</v>
      </c>
      <c r="I42" s="29" t="s">
        <v>167</v>
      </c>
      <c r="J42" s="29" t="s">
        <v>96</v>
      </c>
      <c r="K42" s="89">
        <v>4860</v>
      </c>
      <c r="L42" s="43" t="s">
        <v>427</v>
      </c>
      <c r="M42" s="43" t="s">
        <v>428</v>
      </c>
      <c r="N42" s="10" t="s">
        <v>330</v>
      </c>
      <c r="O42" s="10" t="s">
        <v>331</v>
      </c>
      <c r="P42" s="10" t="s">
        <v>429</v>
      </c>
      <c r="Q42" s="10" t="s">
        <v>37</v>
      </c>
      <c r="R42" s="10" t="s">
        <v>430</v>
      </c>
      <c r="S42" s="10" t="s">
        <v>39</v>
      </c>
      <c r="T42" s="10" t="s">
        <v>353</v>
      </c>
      <c r="U42" s="10"/>
    </row>
    <row r="43" spans="1:21" x14ac:dyDescent="0.45">
      <c r="A43" s="10" t="s">
        <v>443</v>
      </c>
      <c r="B43" s="67" t="s">
        <v>450</v>
      </c>
      <c r="C43" s="10" t="s">
        <v>582</v>
      </c>
      <c r="D43" s="10" t="s">
        <v>481</v>
      </c>
      <c r="E43" s="10" t="s">
        <v>482</v>
      </c>
      <c r="F43" s="10"/>
      <c r="G43" s="10" t="s">
        <v>483</v>
      </c>
      <c r="H43" s="10" t="s">
        <v>27</v>
      </c>
      <c r="I43" s="29" t="s">
        <v>160</v>
      </c>
      <c r="J43" s="29" t="s">
        <v>29</v>
      </c>
      <c r="K43" s="87">
        <v>34218</v>
      </c>
      <c r="L43" s="10" t="s">
        <v>510</v>
      </c>
      <c r="M43" s="10" t="s">
        <v>511</v>
      </c>
      <c r="N43" s="10" t="s">
        <v>512</v>
      </c>
      <c r="O43" s="10" t="s">
        <v>529</v>
      </c>
      <c r="P43" s="10" t="s">
        <v>513</v>
      </c>
      <c r="Q43" s="10" t="s">
        <v>37</v>
      </c>
      <c r="R43" s="10" t="s">
        <v>521</v>
      </c>
      <c r="S43" s="10" t="s">
        <v>39</v>
      </c>
      <c r="T43" s="10" t="s">
        <v>515</v>
      </c>
      <c r="U43" s="85"/>
    </row>
    <row r="44" spans="1:21" x14ac:dyDescent="0.45">
      <c r="A44" s="10" t="s">
        <v>443</v>
      </c>
      <c r="B44" s="67" t="s">
        <v>457</v>
      </c>
      <c r="C44" s="10" t="s">
        <v>583</v>
      </c>
      <c r="D44" s="10" t="s">
        <v>508</v>
      </c>
      <c r="E44" s="10" t="s">
        <v>63</v>
      </c>
      <c r="F44" s="10"/>
      <c r="G44" s="10" t="s">
        <v>509</v>
      </c>
      <c r="H44" s="10" t="s">
        <v>27</v>
      </c>
      <c r="I44" s="29" t="s">
        <v>160</v>
      </c>
      <c r="J44" s="29" t="s">
        <v>29</v>
      </c>
      <c r="K44" s="87">
        <v>20847</v>
      </c>
      <c r="L44" s="10" t="s">
        <v>510</v>
      </c>
      <c r="M44" s="10" t="s">
        <v>511</v>
      </c>
      <c r="N44" s="10" t="s">
        <v>512</v>
      </c>
      <c r="O44" s="10" t="s">
        <v>529</v>
      </c>
      <c r="P44" s="10" t="s">
        <v>513</v>
      </c>
      <c r="Q44" s="10" t="s">
        <v>37</v>
      </c>
      <c r="R44" s="10" t="s">
        <v>528</v>
      </c>
      <c r="S44" s="10" t="s">
        <v>39</v>
      </c>
      <c r="T44" s="10" t="s">
        <v>515</v>
      </c>
      <c r="U44" s="10" t="s">
        <v>594</v>
      </c>
    </row>
    <row r="45" spans="1:21" x14ac:dyDescent="0.45">
      <c r="A45" s="10" t="s">
        <v>443</v>
      </c>
      <c r="B45" s="9" t="s">
        <v>448</v>
      </c>
      <c r="C45" s="10" t="s">
        <v>584</v>
      </c>
      <c r="D45" s="10" t="s">
        <v>473</v>
      </c>
      <c r="E45" s="10" t="s">
        <v>474</v>
      </c>
      <c r="F45" s="10"/>
      <c r="G45" s="10" t="s">
        <v>475</v>
      </c>
      <c r="H45" s="10" t="s">
        <v>27</v>
      </c>
      <c r="I45" s="29" t="s">
        <v>160</v>
      </c>
      <c r="J45" s="29" t="s">
        <v>29</v>
      </c>
      <c r="K45" s="87">
        <v>32783</v>
      </c>
      <c r="L45" s="10" t="s">
        <v>510</v>
      </c>
      <c r="M45" s="10" t="s">
        <v>511</v>
      </c>
      <c r="N45" s="10" t="s">
        <v>512</v>
      </c>
      <c r="O45" s="10" t="s">
        <v>529</v>
      </c>
      <c r="P45" s="10" t="s">
        <v>513</v>
      </c>
      <c r="Q45" s="10" t="s">
        <v>37</v>
      </c>
      <c r="R45" s="10" t="s">
        <v>519</v>
      </c>
      <c r="S45" s="10" t="s">
        <v>39</v>
      </c>
      <c r="T45" s="10" t="s">
        <v>515</v>
      </c>
      <c r="U45" s="85"/>
    </row>
    <row r="46" spans="1:21" x14ac:dyDescent="0.45">
      <c r="A46" s="10" t="s">
        <v>443</v>
      </c>
      <c r="B46" s="67" t="s">
        <v>445</v>
      </c>
      <c r="C46" s="10" t="s">
        <v>585</v>
      </c>
      <c r="D46" s="10" t="s">
        <v>463</v>
      </c>
      <c r="E46" s="10" t="s">
        <v>142</v>
      </c>
      <c r="F46" s="10"/>
      <c r="G46" s="10" t="s">
        <v>464</v>
      </c>
      <c r="H46" s="10" t="s">
        <v>27</v>
      </c>
      <c r="I46" s="29" t="s">
        <v>160</v>
      </c>
      <c r="J46" s="29" t="s">
        <v>29</v>
      </c>
      <c r="K46" s="87">
        <v>27963</v>
      </c>
      <c r="L46" s="10" t="s">
        <v>510</v>
      </c>
      <c r="M46" s="10" t="s">
        <v>511</v>
      </c>
      <c r="N46" s="10" t="s">
        <v>512</v>
      </c>
      <c r="O46" s="10" t="s">
        <v>529</v>
      </c>
      <c r="P46" s="10" t="s">
        <v>513</v>
      </c>
      <c r="Q46" s="10" t="s">
        <v>37</v>
      </c>
      <c r="R46" s="10" t="s">
        <v>516</v>
      </c>
      <c r="S46" s="10" t="s">
        <v>39</v>
      </c>
      <c r="T46" s="10" t="s">
        <v>515</v>
      </c>
      <c r="U46" s="85"/>
    </row>
    <row r="47" spans="1:21" x14ac:dyDescent="0.45">
      <c r="A47" s="10" t="s">
        <v>443</v>
      </c>
      <c r="B47" s="67" t="s">
        <v>452</v>
      </c>
      <c r="C47" s="10" t="s">
        <v>586</v>
      </c>
      <c r="D47" s="10" t="s">
        <v>489</v>
      </c>
      <c r="E47" s="10" t="s">
        <v>490</v>
      </c>
      <c r="F47" s="10"/>
      <c r="G47" s="10" t="s">
        <v>491</v>
      </c>
      <c r="H47" s="10" t="s">
        <v>27</v>
      </c>
      <c r="I47" s="29" t="s">
        <v>167</v>
      </c>
      <c r="J47" s="29" t="s">
        <v>96</v>
      </c>
      <c r="K47" s="87">
        <v>3002</v>
      </c>
      <c r="L47" s="10" t="s">
        <v>510</v>
      </c>
      <c r="M47" s="10" t="s">
        <v>511</v>
      </c>
      <c r="N47" s="10" t="s">
        <v>512</v>
      </c>
      <c r="O47" s="10" t="s">
        <v>529</v>
      </c>
      <c r="P47" s="10" t="s">
        <v>513</v>
      </c>
      <c r="Q47" s="10" t="s">
        <v>37</v>
      </c>
      <c r="R47" s="10" t="s">
        <v>523</v>
      </c>
      <c r="S47" s="10" t="s">
        <v>39</v>
      </c>
      <c r="T47" s="10" t="s">
        <v>515</v>
      </c>
      <c r="U47" s="85"/>
    </row>
    <row r="48" spans="1:21" x14ac:dyDescent="0.45">
      <c r="A48" s="10" t="s">
        <v>443</v>
      </c>
      <c r="B48" s="67" t="s">
        <v>451</v>
      </c>
      <c r="C48" s="10" t="s">
        <v>587</v>
      </c>
      <c r="D48" s="10" t="s">
        <v>485</v>
      </c>
      <c r="E48" s="10" t="s">
        <v>133</v>
      </c>
      <c r="F48" s="10"/>
      <c r="G48" s="10" t="s">
        <v>486</v>
      </c>
      <c r="H48" s="10" t="s">
        <v>487</v>
      </c>
      <c r="I48" s="29" t="s">
        <v>167</v>
      </c>
      <c r="J48" s="29" t="s">
        <v>96</v>
      </c>
      <c r="K48" s="87">
        <v>7649</v>
      </c>
      <c r="L48" s="10" t="s">
        <v>510</v>
      </c>
      <c r="M48" s="10" t="s">
        <v>511</v>
      </c>
      <c r="N48" s="10" t="s">
        <v>512</v>
      </c>
      <c r="O48" s="10" t="s">
        <v>529</v>
      </c>
      <c r="P48" s="10" t="s">
        <v>513</v>
      </c>
      <c r="Q48" s="10" t="s">
        <v>37</v>
      </c>
      <c r="R48" s="10" t="s">
        <v>522</v>
      </c>
      <c r="S48" s="10" t="s">
        <v>39</v>
      </c>
      <c r="T48" s="10" t="s">
        <v>515</v>
      </c>
      <c r="U48" s="85"/>
    </row>
    <row r="49" spans="1:21" x14ac:dyDescent="0.45">
      <c r="A49" s="10" t="s">
        <v>443</v>
      </c>
      <c r="B49" s="67" t="s">
        <v>449</v>
      </c>
      <c r="C49" s="10" t="s">
        <v>588</v>
      </c>
      <c r="D49" s="10" t="s">
        <v>100</v>
      </c>
      <c r="E49" s="10" t="s">
        <v>478</v>
      </c>
      <c r="F49" s="10"/>
      <c r="G49" s="10" t="s">
        <v>479</v>
      </c>
      <c r="H49" s="10" t="s">
        <v>27</v>
      </c>
      <c r="I49" s="29" t="s">
        <v>167</v>
      </c>
      <c r="J49" s="29" t="s">
        <v>96</v>
      </c>
      <c r="K49" s="87">
        <v>13642</v>
      </c>
      <c r="L49" s="10" t="s">
        <v>510</v>
      </c>
      <c r="M49" s="10" t="s">
        <v>511</v>
      </c>
      <c r="N49" s="10" t="s">
        <v>512</v>
      </c>
      <c r="O49" s="10" t="s">
        <v>529</v>
      </c>
      <c r="P49" s="10" t="s">
        <v>513</v>
      </c>
      <c r="Q49" s="10" t="s">
        <v>37</v>
      </c>
      <c r="R49" s="10" t="s">
        <v>520</v>
      </c>
      <c r="S49" s="10" t="s">
        <v>39</v>
      </c>
      <c r="T49" s="10" t="s">
        <v>515</v>
      </c>
      <c r="U49" s="85"/>
    </row>
    <row r="50" spans="1:21" x14ac:dyDescent="0.45">
      <c r="A50" s="10" t="s">
        <v>443</v>
      </c>
      <c r="B50" s="9" t="s">
        <v>444</v>
      </c>
      <c r="C50" s="10" t="s">
        <v>589</v>
      </c>
      <c r="D50" s="10" t="s">
        <v>459</v>
      </c>
      <c r="E50" s="10" t="s">
        <v>43</v>
      </c>
      <c r="F50" s="10"/>
      <c r="G50" s="10" t="s">
        <v>460</v>
      </c>
      <c r="H50" s="10" t="s">
        <v>27</v>
      </c>
      <c r="I50" s="29" t="s">
        <v>167</v>
      </c>
      <c r="J50" s="29" t="s">
        <v>96</v>
      </c>
      <c r="K50" s="87">
        <v>17873</v>
      </c>
      <c r="L50" s="10" t="s">
        <v>510</v>
      </c>
      <c r="M50" s="10" t="s">
        <v>511</v>
      </c>
      <c r="N50" s="10" t="s">
        <v>512</v>
      </c>
      <c r="O50" s="10" t="s">
        <v>529</v>
      </c>
      <c r="P50" s="10" t="s">
        <v>513</v>
      </c>
      <c r="Q50" s="10" t="s">
        <v>37</v>
      </c>
      <c r="R50" s="10" t="s">
        <v>514</v>
      </c>
      <c r="S50" s="10" t="s">
        <v>39</v>
      </c>
      <c r="T50" s="10" t="s">
        <v>515</v>
      </c>
      <c r="U50" s="85"/>
    </row>
    <row r="51" spans="1:21" x14ac:dyDescent="0.45">
      <c r="A51" s="10" t="s">
        <v>443</v>
      </c>
      <c r="B51" s="67" t="s">
        <v>454</v>
      </c>
      <c r="C51" s="10" t="s">
        <v>590</v>
      </c>
      <c r="D51" s="10" t="s">
        <v>497</v>
      </c>
      <c r="E51" s="10" t="s">
        <v>101</v>
      </c>
      <c r="F51" s="10"/>
      <c r="G51" s="10" t="s">
        <v>498</v>
      </c>
      <c r="H51" s="10" t="s">
        <v>27</v>
      </c>
      <c r="I51" s="29" t="s">
        <v>167</v>
      </c>
      <c r="J51" s="29" t="s">
        <v>96</v>
      </c>
      <c r="K51" s="87">
        <v>37878</v>
      </c>
      <c r="L51" s="10" t="s">
        <v>510</v>
      </c>
      <c r="M51" s="10" t="s">
        <v>511</v>
      </c>
      <c r="N51" s="10" t="s">
        <v>512</v>
      </c>
      <c r="O51" s="10" t="s">
        <v>529</v>
      </c>
      <c r="P51" s="10" t="s">
        <v>513</v>
      </c>
      <c r="Q51" s="10" t="s">
        <v>37</v>
      </c>
      <c r="R51" s="10" t="s">
        <v>525</v>
      </c>
      <c r="S51" s="10" t="s">
        <v>39</v>
      </c>
      <c r="T51" s="10" t="s">
        <v>515</v>
      </c>
      <c r="U51" s="85"/>
    </row>
    <row r="52" spans="1:21" x14ac:dyDescent="0.45">
      <c r="A52" s="10" t="s">
        <v>443</v>
      </c>
      <c r="B52" s="67" t="s">
        <v>447</v>
      </c>
      <c r="C52" s="10" t="s">
        <v>591</v>
      </c>
      <c r="D52" s="10" t="s">
        <v>469</v>
      </c>
      <c r="E52" s="10" t="s">
        <v>470</v>
      </c>
      <c r="F52" s="10"/>
      <c r="G52" s="10" t="s">
        <v>471</v>
      </c>
      <c r="H52" s="10" t="s">
        <v>27</v>
      </c>
      <c r="I52" s="29" t="s">
        <v>167</v>
      </c>
      <c r="J52" s="29" t="s">
        <v>96</v>
      </c>
      <c r="K52" s="87">
        <v>21016</v>
      </c>
      <c r="L52" s="10" t="s">
        <v>510</v>
      </c>
      <c r="M52" s="10" t="s">
        <v>511</v>
      </c>
      <c r="N52" s="10" t="s">
        <v>512</v>
      </c>
      <c r="O52" s="10" t="s">
        <v>529</v>
      </c>
      <c r="P52" s="10" t="s">
        <v>513</v>
      </c>
      <c r="Q52" s="10" t="s">
        <v>37</v>
      </c>
      <c r="R52" s="10" t="s">
        <v>518</v>
      </c>
      <c r="S52" s="10" t="s">
        <v>39</v>
      </c>
      <c r="T52" s="10" t="s">
        <v>515</v>
      </c>
      <c r="U52" s="85"/>
    </row>
    <row r="53" spans="1:21" x14ac:dyDescent="0.45">
      <c r="A53" s="10" t="s">
        <v>443</v>
      </c>
      <c r="B53" s="67" t="s">
        <v>456</v>
      </c>
      <c r="C53" s="10" t="s">
        <v>592</v>
      </c>
      <c r="D53" s="10" t="s">
        <v>504</v>
      </c>
      <c r="E53" s="10" t="s">
        <v>505</v>
      </c>
      <c r="F53" s="10"/>
      <c r="G53" s="10" t="s">
        <v>506</v>
      </c>
      <c r="H53" s="10" t="s">
        <v>27</v>
      </c>
      <c r="I53" s="29" t="s">
        <v>167</v>
      </c>
      <c r="J53" s="29" t="s">
        <v>96</v>
      </c>
      <c r="K53" s="87">
        <v>11101</v>
      </c>
      <c r="L53" s="10" t="s">
        <v>510</v>
      </c>
      <c r="M53" s="10" t="s">
        <v>511</v>
      </c>
      <c r="N53" s="10" t="s">
        <v>512</v>
      </c>
      <c r="O53" s="10" t="s">
        <v>529</v>
      </c>
      <c r="P53" s="10" t="s">
        <v>513</v>
      </c>
      <c r="Q53" s="10" t="s">
        <v>37</v>
      </c>
      <c r="R53" s="10" t="s">
        <v>527</v>
      </c>
      <c r="S53" s="10" t="s">
        <v>39</v>
      </c>
      <c r="T53" s="10" t="s">
        <v>515</v>
      </c>
      <c r="U53" s="10" t="s">
        <v>595</v>
      </c>
    </row>
    <row r="54" spans="1:21" ht="13.35" thickBot="1" x14ac:dyDescent="0.5">
      <c r="A54" s="10" t="s">
        <v>443</v>
      </c>
      <c r="B54" s="67" t="s">
        <v>455</v>
      </c>
      <c r="C54" s="10" t="s">
        <v>593</v>
      </c>
      <c r="D54" s="10" t="s">
        <v>500</v>
      </c>
      <c r="E54" s="10" t="s">
        <v>142</v>
      </c>
      <c r="F54" s="10"/>
      <c r="G54" s="10" t="s">
        <v>501</v>
      </c>
      <c r="H54" s="10" t="s">
        <v>27</v>
      </c>
      <c r="I54" s="29" t="s">
        <v>167</v>
      </c>
      <c r="J54" s="29" t="s">
        <v>96</v>
      </c>
      <c r="K54" s="88">
        <v>15670</v>
      </c>
      <c r="L54" s="10" t="s">
        <v>510</v>
      </c>
      <c r="M54" s="10" t="s">
        <v>511</v>
      </c>
      <c r="N54" s="10" t="s">
        <v>512</v>
      </c>
      <c r="O54" s="10" t="s">
        <v>529</v>
      </c>
      <c r="P54" s="10" t="s">
        <v>513</v>
      </c>
      <c r="Q54" s="10" t="s">
        <v>37</v>
      </c>
      <c r="R54" s="10" t="s">
        <v>526</v>
      </c>
      <c r="S54" s="10" t="s">
        <v>39</v>
      </c>
      <c r="T54" s="10" t="s">
        <v>515</v>
      </c>
      <c r="U54" s="85"/>
    </row>
    <row r="55" spans="1:21" ht="13.35" thickTop="1" x14ac:dyDescent="0.45">
      <c r="K55" s="92">
        <f>SUM(K2:K54)</f>
        <v>877556.32699999993</v>
      </c>
    </row>
  </sheetData>
  <hyperlinks>
    <hyperlink ref="M2" r:id="rId1" xr:uid="{D34CA052-C64A-4CB1-A5AA-D30F7695753B}"/>
    <hyperlink ref="M3" r:id="rId2" xr:uid="{BE8771DA-62BB-4574-9272-A002153C74DA}"/>
    <hyperlink ref="M4" r:id="rId3" xr:uid="{C41D3DBB-EA8C-4D95-8824-01A973D517AA}"/>
    <hyperlink ref="M5" r:id="rId4" xr:uid="{EAA845F9-FEF6-441E-96DA-EB4DCAD937A4}"/>
    <hyperlink ref="M6" r:id="rId5" xr:uid="{AAAA6262-AFD3-4F66-A890-B014C33BFBBB}"/>
    <hyperlink ref="M7" r:id="rId6" xr:uid="{5E3074A1-E218-458A-A080-1DD41E9A7AD0}"/>
    <hyperlink ref="M8" r:id="rId7" xr:uid="{163E12F3-C78C-4B5A-91DE-7CD67C2BB8E1}"/>
    <hyperlink ref="M9" r:id="rId8" xr:uid="{6BC9E8F9-1023-42F5-8357-BAE442548513}"/>
    <hyperlink ref="M10" r:id="rId9" xr:uid="{8E17709A-CC74-4B9D-A812-C866D6AC7E38}"/>
    <hyperlink ref="M11" r:id="rId10" xr:uid="{853FAA8A-3586-42CF-BFD0-DF1537FB7135}"/>
    <hyperlink ref="M12" r:id="rId11" xr:uid="{AB209153-C28B-4066-9ABE-645CD56A2FB2}"/>
    <hyperlink ref="M13" r:id="rId12" xr:uid="{A8BFA05B-3551-41EC-B891-36D5D793BA5F}"/>
    <hyperlink ref="M14" r:id="rId13" xr:uid="{57F9D9ED-328E-4901-A084-BABAE1C8FF04}"/>
    <hyperlink ref="M15" r:id="rId14" xr:uid="{1ACE891F-5D08-445F-AD1B-5F1024C8E98C}"/>
    <hyperlink ref="M24" r:id="rId15" display="mailto:31JF-KleineNicolaas@ooada.nl" xr:uid="{19A34A69-B7A1-44A9-BB03-EA1A1F2C8BC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7C5D-D13F-4581-96D7-089B52241717}">
  <dimension ref="A1:B11"/>
  <sheetViews>
    <sheetView workbookViewId="0">
      <selection activeCell="B6" sqref="B6"/>
    </sheetView>
  </sheetViews>
  <sheetFormatPr defaultRowHeight="13" x14ac:dyDescent="0.45"/>
  <cols>
    <col min="1" max="1" width="24.17578125" style="9" customWidth="1"/>
    <col min="2" max="2" width="12" style="9" bestFit="1" customWidth="1"/>
    <col min="3" max="16384" width="8.9375" style="9"/>
  </cols>
  <sheetData>
    <row r="1" spans="1:2" ht="13.35" thickBot="1" x14ac:dyDescent="0.5">
      <c r="A1" s="102" t="s">
        <v>601</v>
      </c>
    </row>
    <row r="2" spans="1:2" ht="10.35" customHeight="1" x14ac:dyDescent="0.45"/>
    <row r="3" spans="1:2" x14ac:dyDescent="0.45">
      <c r="A3" s="10" t="s">
        <v>596</v>
      </c>
      <c r="B3" s="60">
        <v>3477195</v>
      </c>
    </row>
    <row r="4" spans="1:2" x14ac:dyDescent="0.45">
      <c r="A4" s="10" t="s">
        <v>597</v>
      </c>
      <c r="B4" s="60">
        <v>-432250</v>
      </c>
    </row>
    <row r="5" spans="1:2" x14ac:dyDescent="0.45">
      <c r="A5" s="10" t="s">
        <v>598</v>
      </c>
      <c r="B5" s="60">
        <v>-134495</v>
      </c>
    </row>
    <row r="6" spans="1:2" x14ac:dyDescent="0.45">
      <c r="A6" s="103" t="s">
        <v>602</v>
      </c>
      <c r="B6" s="104">
        <v>3342700</v>
      </c>
    </row>
    <row r="8" spans="1:2" ht="13.35" thickBot="1" x14ac:dyDescent="0.5">
      <c r="B8" s="56"/>
    </row>
    <row r="9" spans="1:2" ht="13.35" thickBot="1" x14ac:dyDescent="0.5">
      <c r="A9" s="105" t="s">
        <v>603</v>
      </c>
    </row>
    <row r="10" spans="1:2" ht="9.6999999999999993" customHeight="1" x14ac:dyDescent="0.45"/>
    <row r="11" spans="1:2" x14ac:dyDescent="0.45">
      <c r="A11" s="107" t="s">
        <v>604</v>
      </c>
      <c r="B11" s="106">
        <v>877556.32699999993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elektra</vt:lpstr>
      <vt:lpstr>gas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 to Energy</dc:creator>
  <cp:keywords/>
  <dc:description/>
  <cp:lastModifiedBy>Albert Berends</cp:lastModifiedBy>
  <cp:revision/>
  <dcterms:created xsi:type="dcterms:W3CDTF">2023-04-04T14:46:44Z</dcterms:created>
  <dcterms:modified xsi:type="dcterms:W3CDTF">2025-02-19T13:57:06Z</dcterms:modified>
  <cp:category/>
  <cp:contentStatus/>
</cp:coreProperties>
</file>