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middendrenthe-my.sharepoint.com/personal/g_karel_middendrenthe_nl/Documents/Documenten/VTH applicatie/Gepubliceerde documenten/"/>
    </mc:Choice>
  </mc:AlternateContent>
  <xr:revisionPtr revIDLastSave="0" documentId="8_{6D7DD0FD-B12E-46EE-BA51-D932E7F5AC3E}" xr6:coauthVersionLast="47" xr6:coauthVersionMax="47" xr10:uidLastSave="{00000000-0000-0000-0000-000000000000}"/>
  <bookViews>
    <workbookView xWindow="-108" yWindow="-108" windowWidth="23256" windowHeight="12576" tabRatio="870" activeTab="4" xr2:uid="{00000000-000D-0000-FFFF-FFFF00000000}"/>
  </bookViews>
  <sheets>
    <sheet name="Functionele eisen" sheetId="3" r:id="rId1"/>
    <sheet name="NF Privacy" sheetId="4" r:id="rId2"/>
    <sheet name="NF Security &amp; SOC" sheetId="5" r:id="rId3"/>
    <sheet name="NF Architectuur" sheetId="6" r:id="rId4"/>
    <sheet name="NF Compliance &amp; Audit" sheetId="7" r:id="rId5"/>
    <sheet name="NF IAM" sheetId="8" r:id="rId6"/>
    <sheet name="NF Datadiensten" sheetId="9" r:id="rId7"/>
    <sheet name="NF Beheer en Onderhoud" sheetId="10" r:id="rId8"/>
    <sheet name="NF Archivering" sheetId="11" r:id="rId9"/>
    <sheet name="Parameters" sheetId="2" state="hidden" r:id="rId10"/>
  </sheets>
  <externalReferences>
    <externalReference r:id="rId11"/>
  </externalReferences>
  <definedNames>
    <definedName name="_xlnm._FilterDatabase" localSheetId="0" hidden="1">'Functionele eisen'!$B$11:$M$102</definedName>
    <definedName name="Betrouwbaarheid">[1]Parameters!$C$21</definedName>
    <definedName name="Beveiligbaarheid">[1]Parameters!$C$26</definedName>
    <definedName name="Bruikbaarheid">[1]Parameters!$C$14</definedName>
    <definedName name="Functioneel">[1]Parameters!$C$3</definedName>
    <definedName name="Ja_Nee">Parameters!$A$4:$A$6</definedName>
    <definedName name="Onderhoudbaarheid">[1]Parameters!$C$32</definedName>
    <definedName name="Overdraagbaarheid">[1]Parameters!$C$38</definedName>
    <definedName name="Prestatie">[1]Parameters!$C$7</definedName>
    <definedName name="Uitwisselbaarheid">[1]Parameters!$C$11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4" l="1"/>
  <c r="F20" i="4"/>
  <c r="I19" i="4"/>
  <c r="F19" i="4"/>
  <c r="I15" i="4"/>
  <c r="F15" i="4"/>
  <c r="F48" i="5"/>
  <c r="I48" i="5"/>
  <c r="F73" i="5"/>
  <c r="I73" i="5"/>
  <c r="G69" i="3"/>
  <c r="I43" i="6"/>
  <c r="F43" i="6"/>
  <c r="J57" i="3"/>
  <c r="G57" i="3"/>
  <c r="F35" i="9"/>
  <c r="I35" i="9"/>
  <c r="J80" i="3"/>
  <c r="G80" i="3"/>
  <c r="J79" i="3"/>
  <c r="G79" i="3"/>
  <c r="F28" i="10"/>
  <c r="I28" i="10"/>
  <c r="I41" i="5"/>
  <c r="F41" i="5"/>
  <c r="I20" i="5"/>
  <c r="F20" i="5"/>
  <c r="F29" i="5"/>
  <c r="I29" i="5"/>
  <c r="I34" i="9"/>
  <c r="F34" i="9"/>
  <c r="I26" i="11"/>
  <c r="F26" i="11"/>
  <c r="I45" i="11"/>
  <c r="F45" i="11"/>
  <c r="F27" i="8"/>
  <c r="I27" i="8"/>
  <c r="F33" i="9"/>
  <c r="I33" i="9"/>
  <c r="F32" i="9"/>
  <c r="I32" i="9"/>
  <c r="F31" i="9"/>
  <c r="I31" i="9"/>
  <c r="F30" i="9"/>
  <c r="I30" i="9"/>
  <c r="I29" i="9"/>
  <c r="F29" i="9"/>
  <c r="I28" i="9"/>
  <c r="F28" i="9"/>
  <c r="I27" i="9"/>
  <c r="F27" i="9"/>
  <c r="F26" i="9"/>
  <c r="I26" i="9"/>
  <c r="I27" i="10"/>
  <c r="F27" i="10"/>
  <c r="I26" i="10"/>
  <c r="F26" i="10"/>
  <c r="J78" i="3"/>
  <c r="G78" i="3"/>
  <c r="I67" i="11" l="1"/>
  <c r="I65" i="11" s="1"/>
  <c r="F67" i="11"/>
  <c r="I63" i="11"/>
  <c r="F63" i="11"/>
  <c r="I62" i="11"/>
  <c r="F62" i="11"/>
  <c r="I61" i="11"/>
  <c r="F61" i="11"/>
  <c r="I60" i="11"/>
  <c r="F60" i="11"/>
  <c r="I56" i="11"/>
  <c r="F56" i="11"/>
  <c r="I55" i="11"/>
  <c r="F55" i="11"/>
  <c r="I54" i="11"/>
  <c r="F54" i="11"/>
  <c r="I53" i="11"/>
  <c r="F53" i="11"/>
  <c r="I52" i="11"/>
  <c r="F52" i="11"/>
  <c r="I51" i="11"/>
  <c r="F51" i="11"/>
  <c r="I50" i="11"/>
  <c r="F50" i="11"/>
  <c r="I46" i="11"/>
  <c r="F46" i="11"/>
  <c r="I44" i="11"/>
  <c r="F44" i="11"/>
  <c r="I43" i="11"/>
  <c r="F43" i="11"/>
  <c r="I42" i="11"/>
  <c r="F42" i="11"/>
  <c r="I38" i="11"/>
  <c r="F38" i="11"/>
  <c r="I37" i="11"/>
  <c r="F37" i="11"/>
  <c r="I36" i="11"/>
  <c r="F36" i="11"/>
  <c r="I35" i="11"/>
  <c r="F35" i="11"/>
  <c r="I34" i="11"/>
  <c r="F34" i="11"/>
  <c r="I33" i="11"/>
  <c r="F33" i="11"/>
  <c r="I32" i="11"/>
  <c r="F32" i="11"/>
  <c r="I31" i="11"/>
  <c r="F31" i="11"/>
  <c r="I27" i="11"/>
  <c r="F27" i="11"/>
  <c r="I25" i="11"/>
  <c r="F25" i="11"/>
  <c r="I24" i="11"/>
  <c r="F24" i="11"/>
  <c r="I23" i="11"/>
  <c r="F23" i="11"/>
  <c r="I19" i="11"/>
  <c r="F19" i="11"/>
  <c r="I18" i="11"/>
  <c r="F18" i="11"/>
  <c r="I17" i="11"/>
  <c r="F17" i="11"/>
  <c r="I16" i="11"/>
  <c r="F16" i="11"/>
  <c r="I15" i="11"/>
  <c r="F15" i="11"/>
  <c r="I14" i="11"/>
  <c r="F14" i="11"/>
  <c r="I13" i="11"/>
  <c r="F13" i="11"/>
  <c r="I12" i="11"/>
  <c r="F12" i="11"/>
  <c r="I8" i="11"/>
  <c r="I7" i="11"/>
  <c r="I6" i="11"/>
  <c r="I27" i="6"/>
  <c r="I28" i="6"/>
  <c r="I29" i="6"/>
  <c r="I30" i="6"/>
  <c r="I31" i="6"/>
  <c r="I32" i="6"/>
  <c r="I33" i="6"/>
  <c r="I34" i="6"/>
  <c r="I36" i="6"/>
  <c r="I37" i="6"/>
  <c r="I38" i="6"/>
  <c r="I39" i="6"/>
  <c r="I40" i="6"/>
  <c r="I41" i="6"/>
  <c r="I42" i="6"/>
  <c r="I26" i="6"/>
  <c r="F27" i="6"/>
  <c r="F28" i="6"/>
  <c r="F29" i="6"/>
  <c r="F30" i="6"/>
  <c r="F31" i="6"/>
  <c r="F32" i="6"/>
  <c r="F33" i="6"/>
  <c r="F34" i="6"/>
  <c r="F36" i="6"/>
  <c r="F37" i="6"/>
  <c r="F38" i="6"/>
  <c r="F39" i="6"/>
  <c r="F40" i="6"/>
  <c r="F41" i="6"/>
  <c r="F42" i="6"/>
  <c r="F26" i="6"/>
  <c r="G88" i="3"/>
  <c r="G89" i="3"/>
  <c r="G90" i="3"/>
  <c r="G91" i="3"/>
  <c r="G92" i="3"/>
  <c r="G93" i="3"/>
  <c r="J31" i="3"/>
  <c r="G31" i="3"/>
  <c r="J30" i="3"/>
  <c r="G30" i="3"/>
  <c r="J29" i="3"/>
  <c r="G29" i="3"/>
  <c r="J28" i="3"/>
  <c r="G28" i="3"/>
  <c r="J27" i="3"/>
  <c r="G27" i="3"/>
  <c r="J26" i="3"/>
  <c r="G26" i="3"/>
  <c r="J25" i="3"/>
  <c r="G25" i="3"/>
  <c r="J24" i="3"/>
  <c r="G24" i="3"/>
  <c r="J23" i="3"/>
  <c r="G23" i="3"/>
  <c r="J22" i="3"/>
  <c r="G22" i="3"/>
  <c r="J21" i="3"/>
  <c r="G21" i="3"/>
  <c r="J20" i="3"/>
  <c r="G20" i="3"/>
  <c r="J19" i="3"/>
  <c r="G19" i="3"/>
  <c r="J18" i="3"/>
  <c r="G18" i="3"/>
  <c r="J17" i="3"/>
  <c r="G17" i="3"/>
  <c r="J16" i="3"/>
  <c r="G16" i="3"/>
  <c r="J15" i="3"/>
  <c r="G15" i="3"/>
  <c r="J63" i="3"/>
  <c r="G63" i="3"/>
  <c r="J62" i="3"/>
  <c r="G62" i="3"/>
  <c r="J61" i="3"/>
  <c r="G61" i="3"/>
  <c r="J60" i="3"/>
  <c r="G60" i="3"/>
  <c r="J59" i="3"/>
  <c r="G59" i="3"/>
  <c r="J58" i="3"/>
  <c r="G58" i="3"/>
  <c r="J56" i="3"/>
  <c r="G56" i="3"/>
  <c r="J55" i="3"/>
  <c r="G55" i="3"/>
  <c r="J54" i="3"/>
  <c r="G54" i="3"/>
  <c r="J53" i="3"/>
  <c r="G53" i="3"/>
  <c r="J52" i="3"/>
  <c r="G52" i="3"/>
  <c r="J51" i="3"/>
  <c r="G51" i="3"/>
  <c r="J50" i="3"/>
  <c r="G50" i="3"/>
  <c r="J49" i="3"/>
  <c r="G49" i="3"/>
  <c r="J47" i="3"/>
  <c r="G47" i="3"/>
  <c r="J46" i="3"/>
  <c r="G46" i="3"/>
  <c r="J45" i="3"/>
  <c r="G45" i="3"/>
  <c r="J44" i="3"/>
  <c r="G44" i="3"/>
  <c r="J43" i="3"/>
  <c r="G43" i="3"/>
  <c r="J42" i="3"/>
  <c r="G42" i="3"/>
  <c r="J41" i="3"/>
  <c r="G41" i="3"/>
  <c r="J40" i="3"/>
  <c r="G40" i="3"/>
  <c r="J39" i="3"/>
  <c r="G39" i="3"/>
  <c r="J38" i="3"/>
  <c r="G38" i="3"/>
  <c r="J37" i="3"/>
  <c r="G37" i="3"/>
  <c r="J36" i="3"/>
  <c r="G36" i="3"/>
  <c r="J35" i="3"/>
  <c r="G35" i="3"/>
  <c r="J34" i="3"/>
  <c r="G34" i="3"/>
  <c r="J33" i="3"/>
  <c r="G33" i="3"/>
  <c r="J99" i="3"/>
  <c r="G99" i="3"/>
  <c r="J98" i="3"/>
  <c r="G98" i="3"/>
  <c r="J97" i="3"/>
  <c r="G97" i="3"/>
  <c r="J96" i="3"/>
  <c r="G96" i="3"/>
  <c r="J95" i="3"/>
  <c r="G95" i="3"/>
  <c r="J94" i="3"/>
  <c r="G94" i="3"/>
  <c r="J93" i="3"/>
  <c r="J92" i="3"/>
  <c r="J91" i="3"/>
  <c r="J90" i="3"/>
  <c r="J89" i="3"/>
  <c r="J88" i="3"/>
  <c r="J87" i="3"/>
  <c r="G87" i="3"/>
  <c r="J86" i="3"/>
  <c r="G86" i="3"/>
  <c r="J85" i="3"/>
  <c r="G85" i="3"/>
  <c r="J84" i="3"/>
  <c r="G84" i="3"/>
  <c r="J76" i="3"/>
  <c r="G76" i="3"/>
  <c r="J83" i="3"/>
  <c r="G83" i="3"/>
  <c r="J82" i="3"/>
  <c r="G82" i="3"/>
  <c r="J75" i="3"/>
  <c r="G75" i="3"/>
  <c r="J74" i="3"/>
  <c r="G74" i="3"/>
  <c r="J73" i="3"/>
  <c r="G73" i="3"/>
  <c r="J81" i="3"/>
  <c r="G81" i="3"/>
  <c r="J72" i="3"/>
  <c r="G72" i="3"/>
  <c r="J71" i="3"/>
  <c r="G71" i="3"/>
  <c r="J70" i="3"/>
  <c r="G70" i="3"/>
  <c r="J69" i="3"/>
  <c r="J68" i="3"/>
  <c r="G68" i="3"/>
  <c r="J67" i="3"/>
  <c r="G67" i="3"/>
  <c r="J66" i="3"/>
  <c r="G66" i="3"/>
  <c r="J65" i="3"/>
  <c r="G65" i="3"/>
  <c r="J64" i="3"/>
  <c r="G64" i="3"/>
  <c r="J77" i="3"/>
  <c r="G77" i="3"/>
  <c r="J102" i="3"/>
  <c r="G102" i="3"/>
  <c r="J101" i="3"/>
  <c r="G101" i="3"/>
  <c r="J100" i="3"/>
  <c r="G100" i="3"/>
  <c r="J32" i="3"/>
  <c r="G32" i="3"/>
  <c r="J14" i="3"/>
  <c r="G14" i="3"/>
  <c r="I58" i="11" l="1"/>
  <c r="I48" i="11"/>
  <c r="I29" i="11"/>
  <c r="I40" i="11"/>
  <c r="I21" i="11"/>
  <c r="I10" i="11"/>
  <c r="I24" i="6"/>
  <c r="I16" i="8" l="1"/>
  <c r="I17" i="8"/>
  <c r="I18" i="8"/>
  <c r="I19" i="8"/>
  <c r="I20" i="8"/>
  <c r="I21" i="8"/>
  <c r="I22" i="8"/>
  <c r="I23" i="8"/>
  <c r="I24" i="8"/>
  <c r="I25" i="8"/>
  <c r="I26" i="8"/>
  <c r="I28" i="8"/>
  <c r="I29" i="8"/>
  <c r="I30" i="8"/>
  <c r="I31" i="8"/>
  <c r="I32" i="8"/>
  <c r="F16" i="8"/>
  <c r="F17" i="8"/>
  <c r="F18" i="8"/>
  <c r="F19" i="8"/>
  <c r="F20" i="8"/>
  <c r="F21" i="8"/>
  <c r="F22" i="8"/>
  <c r="F23" i="8"/>
  <c r="F24" i="8"/>
  <c r="F25" i="8"/>
  <c r="F26" i="8"/>
  <c r="F28" i="8"/>
  <c r="F29" i="8"/>
  <c r="F30" i="8"/>
  <c r="F31" i="8"/>
  <c r="F32" i="8"/>
  <c r="I14" i="9"/>
  <c r="I15" i="9"/>
  <c r="I16" i="9"/>
  <c r="I17" i="9"/>
  <c r="I18" i="9"/>
  <c r="I19" i="9"/>
  <c r="I20" i="9"/>
  <c r="I21" i="9"/>
  <c r="I22" i="9"/>
  <c r="I23" i="9"/>
  <c r="I24" i="9"/>
  <c r="F14" i="9"/>
  <c r="F15" i="9"/>
  <c r="F16" i="9"/>
  <c r="F17" i="9"/>
  <c r="F18" i="9"/>
  <c r="F19" i="9"/>
  <c r="F20" i="9"/>
  <c r="F21" i="9"/>
  <c r="F22" i="9"/>
  <c r="F23" i="9"/>
  <c r="F24" i="9"/>
  <c r="F25" i="9"/>
  <c r="I15" i="6"/>
  <c r="I16" i="6"/>
  <c r="I17" i="6"/>
  <c r="I18" i="6"/>
  <c r="I19" i="6"/>
  <c r="I20" i="6"/>
  <c r="I21" i="6"/>
  <c r="I22" i="6"/>
  <c r="F15" i="6"/>
  <c r="F16" i="6"/>
  <c r="F17" i="6"/>
  <c r="F18" i="6"/>
  <c r="F19" i="6"/>
  <c r="F20" i="6"/>
  <c r="F21" i="6"/>
  <c r="F22" i="6"/>
  <c r="I16" i="4"/>
  <c r="I17" i="4"/>
  <c r="I18" i="4"/>
  <c r="I21" i="4"/>
  <c r="I22" i="4"/>
  <c r="I23" i="4"/>
  <c r="F16" i="4"/>
  <c r="F17" i="4"/>
  <c r="F18" i="4"/>
  <c r="F21" i="4"/>
  <c r="F22" i="4"/>
  <c r="F23" i="4"/>
  <c r="I14" i="5"/>
  <c r="I15" i="5"/>
  <c r="I16" i="5"/>
  <c r="I17" i="5"/>
  <c r="I18" i="5"/>
  <c r="I19" i="5"/>
  <c r="I21" i="5"/>
  <c r="I22" i="5"/>
  <c r="I23" i="5"/>
  <c r="I24" i="5"/>
  <c r="I25" i="5"/>
  <c r="I26" i="5"/>
  <c r="I27" i="5"/>
  <c r="I28" i="5"/>
  <c r="I30" i="5"/>
  <c r="I31" i="5"/>
  <c r="I32" i="5"/>
  <c r="I33" i="5"/>
  <c r="I34" i="5"/>
  <c r="I35" i="5"/>
  <c r="I36" i="5"/>
  <c r="I37" i="5"/>
  <c r="I38" i="5"/>
  <c r="I39" i="5"/>
  <c r="I40" i="5"/>
  <c r="I42" i="5"/>
  <c r="I43" i="5"/>
  <c r="I44" i="5"/>
  <c r="I45" i="5"/>
  <c r="I46" i="5"/>
  <c r="I47" i="5"/>
  <c r="I49" i="5"/>
  <c r="I50" i="5"/>
  <c r="I51" i="5"/>
  <c r="I52" i="5"/>
  <c r="I53" i="5"/>
  <c r="I54" i="5"/>
  <c r="I55" i="5"/>
  <c r="I56" i="5"/>
  <c r="I57" i="5"/>
  <c r="I58" i="5"/>
  <c r="I59" i="5"/>
  <c r="I60" i="5"/>
  <c r="I61" i="5"/>
  <c r="I62" i="5"/>
  <c r="I63" i="5"/>
  <c r="I64" i="5"/>
  <c r="I65" i="5"/>
  <c r="I66" i="5"/>
  <c r="I67" i="5"/>
  <c r="I68" i="5"/>
  <c r="I69" i="5"/>
  <c r="I70" i="5"/>
  <c r="I71" i="5"/>
  <c r="I72" i="5"/>
  <c r="I74" i="5"/>
  <c r="I75" i="5"/>
  <c r="I76" i="5"/>
  <c r="F14" i="5"/>
  <c r="F15" i="5"/>
  <c r="F16" i="5"/>
  <c r="F17" i="5"/>
  <c r="F18" i="5"/>
  <c r="F19" i="5"/>
  <c r="F21" i="5"/>
  <c r="F22" i="5"/>
  <c r="F23" i="5"/>
  <c r="F24" i="5"/>
  <c r="F25" i="5"/>
  <c r="F26" i="5"/>
  <c r="F27" i="5"/>
  <c r="F28" i="5"/>
  <c r="F30" i="5"/>
  <c r="F31" i="5"/>
  <c r="F32" i="5"/>
  <c r="F33" i="5"/>
  <c r="F34" i="5"/>
  <c r="F35" i="5"/>
  <c r="F36" i="5"/>
  <c r="F37" i="5"/>
  <c r="F38" i="5"/>
  <c r="F39" i="5"/>
  <c r="F40" i="5"/>
  <c r="F42" i="5"/>
  <c r="F43" i="5"/>
  <c r="F44" i="5"/>
  <c r="F45" i="5"/>
  <c r="F46" i="5"/>
  <c r="F47" i="5"/>
  <c r="F49" i="5"/>
  <c r="F50" i="5"/>
  <c r="F51" i="5"/>
  <c r="F52" i="5"/>
  <c r="F53" i="5"/>
  <c r="F54" i="5"/>
  <c r="F55" i="5"/>
  <c r="F56" i="5"/>
  <c r="F57" i="5"/>
  <c r="F58" i="5"/>
  <c r="F59" i="5"/>
  <c r="F60" i="5"/>
  <c r="F61" i="5"/>
  <c r="F62" i="5"/>
  <c r="F63" i="5"/>
  <c r="F64" i="5"/>
  <c r="F65" i="5"/>
  <c r="F66" i="5"/>
  <c r="F67" i="5"/>
  <c r="F68" i="5"/>
  <c r="F69" i="5"/>
  <c r="F70" i="5"/>
  <c r="F71" i="5"/>
  <c r="F72" i="5"/>
  <c r="F74" i="5"/>
  <c r="F75" i="5"/>
  <c r="F76" i="5"/>
  <c r="I13" i="10"/>
  <c r="I14" i="10"/>
  <c r="I15" i="10"/>
  <c r="I16" i="10"/>
  <c r="I17" i="10"/>
  <c r="I18" i="10"/>
  <c r="I19" i="10"/>
  <c r="I20" i="10"/>
  <c r="I21" i="10"/>
  <c r="I22" i="10"/>
  <c r="I23" i="10"/>
  <c r="I24" i="10"/>
  <c r="I25" i="10"/>
  <c r="F13" i="10"/>
  <c r="F14" i="10"/>
  <c r="F15" i="10"/>
  <c r="F16" i="10"/>
  <c r="F17" i="10"/>
  <c r="F18" i="10"/>
  <c r="F19" i="10"/>
  <c r="F20" i="10"/>
  <c r="F21" i="10"/>
  <c r="F22" i="10"/>
  <c r="F23" i="10"/>
  <c r="F24" i="10"/>
  <c r="F25" i="10"/>
  <c r="I12" i="10" l="1"/>
  <c r="F12" i="10"/>
  <c r="I8" i="10"/>
  <c r="I7" i="10"/>
  <c r="I6" i="10"/>
  <c r="I25" i="9"/>
  <c r="I13" i="9"/>
  <c r="F13" i="9"/>
  <c r="I12" i="9"/>
  <c r="F12" i="9"/>
  <c r="I8" i="9"/>
  <c r="I7" i="9"/>
  <c r="I6" i="9"/>
  <c r="I15" i="8"/>
  <c r="F15" i="8"/>
  <c r="I14" i="8"/>
  <c r="F14" i="8"/>
  <c r="I13" i="8"/>
  <c r="F13" i="8"/>
  <c r="I12" i="8"/>
  <c r="F12" i="8"/>
  <c r="I8" i="8"/>
  <c r="I7" i="8"/>
  <c r="I6" i="8"/>
  <c r="I25" i="7"/>
  <c r="F25" i="7"/>
  <c r="I24" i="7"/>
  <c r="F24" i="7"/>
  <c r="I23" i="7"/>
  <c r="F23" i="7"/>
  <c r="I22" i="7"/>
  <c r="F22" i="7"/>
  <c r="I21" i="7"/>
  <c r="F21" i="7"/>
  <c r="I20" i="7"/>
  <c r="F20" i="7"/>
  <c r="I19" i="7"/>
  <c r="F19" i="7"/>
  <c r="I18" i="7"/>
  <c r="F18" i="7"/>
  <c r="I17" i="7"/>
  <c r="F17" i="7"/>
  <c r="I16" i="7"/>
  <c r="F16" i="7"/>
  <c r="I15" i="7"/>
  <c r="F15" i="7"/>
  <c r="I14" i="7"/>
  <c r="F14" i="7"/>
  <c r="I13" i="7"/>
  <c r="F13" i="7"/>
  <c r="I12" i="7"/>
  <c r="F12" i="7"/>
  <c r="I8" i="7"/>
  <c r="I7" i="7"/>
  <c r="I6" i="7"/>
  <c r="I13" i="5"/>
  <c r="F13" i="5"/>
  <c r="I12" i="5"/>
  <c r="F12" i="5"/>
  <c r="I8" i="5"/>
  <c r="I7" i="5"/>
  <c r="I6" i="5"/>
  <c r="J13" i="3"/>
  <c r="G13" i="3"/>
  <c r="J12" i="3"/>
  <c r="G12" i="3"/>
  <c r="J8" i="3"/>
  <c r="J7" i="3"/>
  <c r="J6" i="3"/>
  <c r="I14" i="6"/>
  <c r="F14" i="6"/>
  <c r="I13" i="6"/>
  <c r="F13" i="6"/>
  <c r="I12" i="6"/>
  <c r="F12" i="6"/>
  <c r="I8" i="6"/>
  <c r="I7" i="6"/>
  <c r="I6" i="6"/>
  <c r="I13" i="4"/>
  <c r="F13" i="4"/>
  <c r="I12" i="4"/>
  <c r="F12" i="4"/>
  <c r="I8" i="4"/>
  <c r="I7" i="4"/>
  <c r="I6" i="4"/>
  <c r="I10" i="4" l="1"/>
  <c r="J10" i="3"/>
  <c r="I10" i="5"/>
  <c r="I10" i="10"/>
  <c r="I10" i="9"/>
  <c r="I10" i="8"/>
  <c r="I10" i="7"/>
  <c r="I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tc={A2AD432A-F92F-42E4-970E-83CEC8141D8D}</author>
    <author>tc={3DE85C0A-4CC8-4C3B-BBDE-9FB482F0B7A0}</author>
  </authors>
  <commentList>
    <comment ref="L59" authorId="0" shapeId="0" xr:uid="{A2AD432A-F92F-42E4-970E-83CEC8141D8D}">
      <text>
        <t>[Opmerkingenthread]
U kunt deze opmerkingenthread lezen in uw versie van Excel. Eventuele wijzigingen aan de thread gaan echter verloren als het bestand wordt geopend in een nieuwere versie van Excel. Meer informatie: https://go.microsoft.com/fwlink/?linkid=870924
Opmerking:
    top!</t>
      </text>
    </comment>
    <comment ref="F79" authorId="1" shapeId="0" xr:uid="{3DE85C0A-4CC8-4C3B-BBDE-9FB482F0B7A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Deze wil de afdeling naar 1 hebben, maar niet duidelijk of dit overal geboden wordt. </t>
      </text>
    </comment>
  </commentList>
</comments>
</file>

<file path=xl/sharedStrings.xml><?xml version="1.0" encoding="utf-8"?>
<sst xmlns="http://schemas.openxmlformats.org/spreadsheetml/2006/main" count="1052" uniqueCount="605">
  <si>
    <t>Functionele eisen en wensen</t>
  </si>
  <si>
    <t>Punten per eis:</t>
  </si>
  <si>
    <t>Legenda Prioritering (kolom Prio):</t>
  </si>
  <si>
    <t>Weging</t>
  </si>
  <si>
    <t>Score</t>
  </si>
  <si>
    <t>MoSCoW</t>
  </si>
  <si>
    <t xml:space="preserve"> - zeer belangrijk: deze functionaliteiten moeten in het eindresultaat terugkomen, (dit zijn de knock-outs)</t>
  </si>
  <si>
    <t>K.O.</t>
  </si>
  <si>
    <t>oké</t>
  </si>
  <si>
    <t>M</t>
  </si>
  <si>
    <t xml:space="preserve"> - belangrijk: deze functionaliteiten zijn zeer gewenst, zonder is het product maar deels bruikbaar</t>
  </si>
  <si>
    <t>S</t>
  </si>
  <si>
    <t xml:space="preserve"> - redelijk belangrijk: deze functionaliteiten zullen in latere releases aan bod komen of in incidentele gevallen </t>
  </si>
  <si>
    <t>C</t>
  </si>
  <si>
    <t xml:space="preserve"> - enigszins belangrijk ("won't have this time"): deze functionaliteiten zullen niet in de 1e versie aan bod komen, wel later</t>
  </si>
  <si>
    <t>W</t>
  </si>
  <si>
    <t>Totaalscore:</t>
  </si>
  <si>
    <t>Nr.</t>
  </si>
  <si>
    <t>Categorie</t>
  </si>
  <si>
    <t>Titel</t>
  </si>
  <si>
    <t>Omschrijving</t>
  </si>
  <si>
    <t>Prio</t>
  </si>
  <si>
    <t>Nieuwe of 
bestaande 
functionaliteit</t>
  </si>
  <si>
    <t>Indien akkoord invullen met x</t>
  </si>
  <si>
    <t>Verdiepende vragen cq vragen t.a.v. validatie(wijze)</t>
  </si>
  <si>
    <r>
      <t xml:space="preserve">Onderbouwing/toelichting/motivering/bewijslast/wijze van valideren door Inschrijver 
</t>
    </r>
    <r>
      <rPr>
        <i/>
        <sz val="10"/>
        <color theme="1"/>
        <rFont val="Calibri"/>
        <family val="2"/>
        <scheme val="minor"/>
      </rPr>
      <t>(indien geen onderbouwing is gegeven wordt dit als "Niet Oké" beoordeeld)</t>
    </r>
  </si>
  <si>
    <t>Configuratie/beheer</t>
  </si>
  <si>
    <t>Afhandelen van zaken bij wijzigen zaaktype configuratie</t>
  </si>
  <si>
    <t xml:space="preserve">Indien een zaaktypeconfiguratie door bijvoorbeeld een wetswijziging verandert, moeten lopende zaken nog met het voorgaande zaaktype, dat gebaseerd is op de oude configuratie, afgehandeld kunnen worden. </t>
  </si>
  <si>
    <t>Geteste configuratie kunnen overzetten naar productie omgeving</t>
  </si>
  <si>
    <t xml:space="preserve">De functioneel beheerder moet zonder tussenkomst van Opdrachtnemer workflow- en zaaktype configuratie over kunnen zetten van de test- naar de productieomgeving. </t>
  </si>
  <si>
    <t>Kunnen toevoegen van extra datavelden bij objecten, zaaktypen of andere informatiecomponenten</t>
  </si>
  <si>
    <t xml:space="preserve">Het systeem / de oplossing maakt het voor de functioneel beheerder van Opdrachtgever mogelijk om zonder tussenkomst van Opdrachtnemer aanpassingen te doen in de zaaktypeconfiguratie of de objectregistratie, zoals het toevoegen of wijzigen van datavelden, kenmerken en statussen. Dit betreft geen maatwerk, maar binnen de oplossing geaccepteerde en beheerde configuratiemogelijkheden. </t>
  </si>
  <si>
    <t>Kunnen instellen en bijhouden van doorlooptijden gedurende het proces</t>
  </si>
  <si>
    <t xml:space="preserve">Naast de wettelijke afhandeltermijn van processen, moet ook een (eigen) servicetermijn kunnen worden ingesteld bij een zaaktype. De totale doorlooptijd van het proces, maar ook de doorlooptijd van processtappen of -fasen moet gemonitord kunnen worden. </t>
  </si>
  <si>
    <t>Documentmanagement</t>
  </si>
  <si>
    <t>Kunnen bewerken van documenten</t>
  </si>
  <si>
    <t xml:space="preserve">Behandelaren van een zaak kunnen documenten vanuit het systeem / de oplossing bewerken of aanvullen. Het systeem / de oplossing voorziet in maatregelen om bij het gelijktijdig bewerken van documenten versieconflicten te voorkomen. Het bewerken van Word documenten is de minimale eis. </t>
  </si>
  <si>
    <t>Kunnen exporteren van documenten</t>
  </si>
  <si>
    <t>Het systeem / de oplossing biedt de mogelijkheid voor een eindgebruiker om op basis van een selectie in één keer één of meerdere documenten uit het systeem / de oplossing te exporteren voor gebruik in andere applicaties of werkprocessen.</t>
  </si>
  <si>
    <t>Kunnen uploaden van meerdere documenten</t>
  </si>
  <si>
    <t>Documenten omzetten naar PDF</t>
  </si>
  <si>
    <t xml:space="preserve">Het systeem / de oplossing biedt mogelijkheid om documenten in een zaakdossier om te zetten naar pdf formaat, waarbij het originele bestandsformaat ook beschikbaar blijft. </t>
  </si>
  <si>
    <t>Selecteren van relevante documenten</t>
  </si>
  <si>
    <t xml:space="preserve">Om overzicht te houden in de soms grote hoeveelheid aan documenten in een zaakdossier, biedt het systeem / de oplossing de mogelijkheid om documenten te filteren of te selecteren bij vervolgacties of deelzaken. De behandelaar ziet daardoor alleen de relevante documenten voor het afhandelen van zijn taak. </t>
  </si>
  <si>
    <t>Verwerken van verouderde of niet actuele documenten</t>
  </si>
  <si>
    <t>Het registreren van meerdere versies van een document</t>
  </si>
  <si>
    <t>Het systeem / de oplossing past automatisch versiebeheer toe op gewijzigde documenten, waarbij alle versies worden toegevoegd aan het zaakdossier van de zaak.</t>
  </si>
  <si>
    <t>Clusteren van documenten in zaakdossier</t>
  </si>
  <si>
    <t>Kunnen registreren van correspondentie</t>
  </si>
  <si>
    <t>Voor een goede audittrail moet correspondentie bij de zaak worden geregistreerd. De bijhorende documenten worden vastgelegd in de Documentenregistratiecomponent van het systeem / de oplossing. Het gaat bijvoorbeeld om verstuurde en ontvangen e-mails of andere contactmomenten.</t>
  </si>
  <si>
    <t>Kunnen registeren van de beschikking</t>
  </si>
  <si>
    <t>Voor onder andere toezicht, handhaving en monitoring is het van belang dat een beschikking wordt geregistreerd inclusief belangrijke metadata. Hierbij wordt metadata opgeslagen zoals:
- type beschikking (Vergunning, maatwerkvoorschriften, handhaving)
- datum beschikking
- geldigheid (bv bij tijdelijke omgevingsvergunning)
- betrokken activiteiten.
- eventuele vergunningseisen of -voorwaarden
De beschikking wordt als document vastgelegd in de Documentenregistratiecomponent.</t>
  </si>
  <si>
    <t>Kunnen registreren van een formeel, vastgesteld document</t>
  </si>
  <si>
    <t>Formeel vastgestelde documenten moeten kunnen worden vastgelegd in de oplossing, waarbij kan worden vastgelegd wie op welk moment de vastlegging heeft gedaan.</t>
  </si>
  <si>
    <t>Kunnen vastleggen en registreren beslissing/advies</t>
  </si>
  <si>
    <t xml:space="preserve">Het systeem / de oplossing biedt mogelijkheden om adviesverzoeken uit te zetten naar zowel interne medewerkers die een account hebben voor het systeem / de oplossing, als voor interne of externe adviseurs die geen toegang hebben tot het systeem / de oplossing. Inhoudelijk deskundige adviseurs kunnen vanuit de oplossing gevraagd worden om advies uit te brengen in een VTH-zaak. Het systeem / de oplossing biedt hiervoor bijvoorbeeld de mogelijkheid tot het versturen van een e-mail of gebruikt hiervoor een ander notificatiemechanisme.
Inhoudelijk deskundige interne en/of externe adviseurs brengen een advies uit. Het systeem / de oplossing biedt een overzicht van de terugkoppeling van de uitgezette adviezen, zodat een integraal advies gegeven of besluit genomen kan worden. Hierbij kan naast het resultaat van het advies (positief, negatief etc.) ook de tekstuele onderbouwing vastgelegd worden in de oplossing.  
</t>
  </si>
  <si>
    <t>Kunnen genereren van documenten/brieven/besluiten</t>
  </si>
  <si>
    <t xml:space="preserve">Op verschillende momenten binnen diverse processen moeten brieven of andere documenten kunnen worden opgesteld. Er moet een documentcreatie functionaliteit beschikbaar zijn in de oplossing / het systeem met minimaal vergelijkbare functionaliteiten als Xential dat op dit moment door opdrachtgever als documentcreatiecomponent wordt gebruikt. Waaronder:
- Het systeem / de oplossing kan documenten aanmaken aan de hand van vooraf gedefinieerde sjablonen in de huistijl van de organisatie;
- Alle in het systeem / de oplossing gebruikte datavelden (vanuit zaken, objecten, subjecten etc.) kunnen worden gebruikt in sjablonen, waarbij informatie uit de oplossing automatisch wordt geplaatst in een document;
- Sjablonen kunnen worden voorzien van centraal beheerde tekstblokken, die in meerdere sjablonen gebruikt kunnen worden; 
- De sjablonen kunnen gekoppeld worden aan specifieke processen of zaaktypen, waardoor alleen relevante sjablonen getoond worden aan de behandelaar in het werkproces;
- Bij  het opbouwen van sjablonen moeten vrije tekstvelden toegevoegd kunnen worden, die door de behandelaar gevuld kunnen worden bij het opbouwen van het document;
-In de sjablonen moeten keuzelijsten gebruikt kunnen worden, waarmee specifieke waarden of gehele tekstblokken dynamisch ingevoegd kunnen worden. 
Indien de oplossing / het systeem niet beschikt over een eigen documentcreatiecomponent, dan beschikt de oplossing / het systeem over een werkende koppeling met Xential.  </t>
  </si>
  <si>
    <t>Het kunnen opstellen van een conceptdocument</t>
  </si>
  <si>
    <t xml:space="preserve">Het is mogelijk om een concept document op te stellen, bijvoorbeeld een beschikking, en deze later definitief te maken (bij toepassing van de uitgebreide procedure spreken we van 'ontwerpbeschikking'). Het is in het systeem / de oplossing zichtbaar dat het om een concept document gaat. </t>
  </si>
  <si>
    <t>Kunnen opstellen van een toetsingsdocument</t>
  </si>
  <si>
    <t>Een behandelaar toetst een activiteit binnen de VTH-zaak en moet de toetsing met het resultaat kunnen vastleggen in een document.</t>
  </si>
  <si>
    <t>Kunnen koppelen van documenten aan een Zaak</t>
  </si>
  <si>
    <t xml:space="preserve">	Documenten die bij een zaak horen, moeten als zaakdocument geregisteerd kunnen worden en kunnen worden gekoppeld aan de zaak. De documenten worden voorzien van metadata, waaronder het documenttype. </t>
  </si>
  <si>
    <t>Leges</t>
  </si>
  <si>
    <t>Kunnen berekenen van leges op basis van gemeentelijke legesregeling</t>
  </si>
  <si>
    <t>Op grond van de vastgestelde legestarieven (berekeningsmethode) worden met behulp van specificaties binnen de aanvraag (activiteiten, specifieke variabelen als bouwsom, vloeroppervlak) de verschuldigde leges berekend voor de behandeling van een specifieke aanvraag. Het systeem / de oplossing ondersteunt de mogelijkheid om:
- Leges te berekenen op basis van activiteiten of kenmerken uit de zaak;
- Leges berekenen op basis variabele , bijvoorbeeld een percentage van de gecorrigeerde bouwsom;
- Leges op basis van staffelnormen;
- Eerder opgelegde leges in mindering te brengen;
- In de teruggaaf van leges te voorzien (negatieve bedragen);
- Leges herleidbaar te corrigeren en in te trekken;
- Kortings- of toeslagregelingen toe te passen;
- Berekeningen te maken rekening houdend met minimum en maximum bedragen</t>
  </si>
  <si>
    <t>Kunnen registreren van de gemeentelijke legesregeling</t>
  </si>
  <si>
    <t>In het systeem / de oplossing kan de gemeentelijke legesregeling worden ingericht door de functioneel beheerder van de opdrachtgever . De oplossing kan minimaal: 
- Het opstellen van legesregeling waarbij begin- en einddatum van de legesregeling geregistreerd worden;
- Er kunnen eerdere legesverordeningen per jaar (of gedeelte van een jaar) gebruikt worden; 
- Verschillende grondslagen toe te passen voor de berekening van leges, waarbij de VNG modellegesverordening (of een opvolger daarvan) uitgangspunt is;
- De legesregeling moet geconfigureerd kunnen worden door de functioneel beheerder van de opdrachtgever, zonder tussenkomst van de opdrachtnemer</t>
  </si>
  <si>
    <t>Locatiedossier</t>
  </si>
  <si>
    <t>Kunnen tonen van locatie informatie op een interne geoviewer</t>
  </si>
  <si>
    <t xml:space="preserve">Het systeem / de oplossing biedt een geïntegreerde kaartweergave (Geo Viewer) waarop locatie- en zaakinformatie getoond kan worden . Deze kaartweergave kan worden geopend zonder het gebruik van een andere applicatie. </t>
  </si>
  <si>
    <t>Kunnen beheren van leefomgevingsobjecten en -activiteiten en subjecten</t>
  </si>
  <si>
    <t xml:space="preserve">De behandelaar kan een locatie dossier aanmaken en beheren. Hij kan daardoor zien wat er allemaal speelt op een locatie. Het locatiedossier bevat minimaal:
- een behandelaar kan een zaak koppelen aan het locatiedossier;
- het systeem / de oplossing ondersteunt de mogelijkheid om per object geo-informatie in de vorm van x- en y-coödinaten (adres, of puntlocatie) of polygonen (o.a. vrije polygoon, kadastraalperceel) vast te leggen ;
- een behandelaar kan aan een locatiedossier één of meerdere subjecten koppelen. Subjecten zijn natuurlijke (contactpersonen) en niet-natuurlijke personen (bedrijven etc) en hun rol t.o.v. het object;
- een behandelaar kan de activiteiten koppelen aan het locatiedossier, zodat duidelijk wordt wat er op de locatie gebeurt;
- het systeem / de oplossing is in staat om één of meerdere subjecten, objecten, zaken en/of activiteiten aan elkaar te relateren. 
</t>
  </si>
  <si>
    <t>Overig</t>
  </si>
  <si>
    <t>Gebruik begrippen uit de stelselcatalogus</t>
  </si>
  <si>
    <t xml:space="preserve">Het systeem / de oplossing maakt gebruik van begrippen uit de stelselcatalogus, zodat onder andere de samenwerking met ketenpartners op basis van dezelfde begrippen plaatsvindt. </t>
  </si>
  <si>
    <t>Procesondersteuning</t>
  </si>
  <si>
    <t>Kunnen controleren op bestaande (afgehandelde of lopende) zaken (o.a. vergunning, toezicht, handhaving, wijziging omgevingsplan)</t>
  </si>
  <si>
    <t>Om te controleren of er meerdere aanvragen of meldingen op hetzelfde object worden ingevoerd, is inzage op eerdere ingediende of lopende zaken een hulpmiddel bij het beoordelen of de melding of aanvraag in behandeling moet worden genomen. De behandelaar kan een overzicht oproepen van alle gerelateerde openstaande én gesloten zaken die op of rond de locatie bekend zijn binnen de de oplossing / het systeem.</t>
  </si>
  <si>
    <t>Kunnen maken van checklisten</t>
  </si>
  <si>
    <t>Het systeem / de oplossing biedt mogelijkheid om eigen checklisten en/of controlelijsten te maken.  De checklisten moeten minimaal de volgende functionaliteiten bevatten:
- het kunnen toevoegen van vrije tekstveld vragen;
- het kunnen toevoegen van meerkeuze vragen;
- het koppelen van checklisten of controlelijsten aan processtappen in de workflow</t>
  </si>
  <si>
    <t>Aanleveren standaard checklisten en/of controlelijsten</t>
  </si>
  <si>
    <t>Opdrachtnemer biedt standaard checklisten en/of controlelijsten die door Opdrachtnemer periodiek worden geactualiseerd.  Denk aan het integraal Toezicht Protocol (iTp).</t>
  </si>
  <si>
    <t xml:space="preserve">Indien de opdrachtnemer kan voorzien in het leveren van bijv. de landelijke vastgestelde en beheerdere checklisten, dan de eventuele kosten voor deze voorziening opnemen op het prijzenblad. </t>
  </si>
  <si>
    <t>Kunnen sturen van notificaties naar zaakbehandelaren</t>
  </si>
  <si>
    <t xml:space="preserve">Het systeem / de oplossing kan notificaties sturen naar een behandelaar bij het wijzigen van een zaak, zoals: het toevoegen van extra documenten door de aanvrager, het wijzigen van kenmerken, het ontvangen van een mail of het wijzigen van de behandelaar. </t>
  </si>
  <si>
    <t>Zaken kunnen verdelen</t>
  </si>
  <si>
    <t>Het systeem / de oplossing biedt een mogelijkheid voor geautoriseerde medewerkers om de werkvoorraad te verdelen over verschillende behandelaren.</t>
  </si>
  <si>
    <t>Het zaaktype kunnen wijzigen openstaande zaak</t>
  </si>
  <si>
    <t xml:space="preserve">Het is mogelijk om het zaaktype van een openstaande zaak te wijzigen door geautoriseerde gebruikers. </t>
  </si>
  <si>
    <t xml:space="preserve">Het gaat er om dat zaken die verkeerd zijn ingeboekt op een bepaald zaaktype, kunnen worden omgezet naar het juiste proces. Het wijzigen van een zaaktype is een optie, maar de opdrachtnemer is vrij om hier andere werkwijzes voor te stellen. </t>
  </si>
  <si>
    <t>Toevoegen van nagekomen stukken</t>
  </si>
  <si>
    <t>Kunnen aanbrengen van relatie tussen DSO-LV Verzoeknummer met de zaaknummer(s) van het betreffende bevoegd gezag</t>
  </si>
  <si>
    <t xml:space="preserve">Het zaaknummer bij een bevoegd gezag is een uniek nummer. Het DSO-LV Verzoeknummer is ook een uniek nummer dat de aanvrager vanuit het Omgevingsloket heeft ontvangen. Voor zowel aanvrager, bevoegd gezag en alle betrokkenen bij de behandeling is het daarom noodzakelijk dat er een relatie kan worden gelegd tussen het DSO-LV Verzoeknummer en het eigen interne zaaknummeer, o.a. voor heldere communicatie en goede koppeling naar andere gerelateerde zaken. Opdrachtgever vraagt geen koppeling uit met een centraal of generiek DMS. Het eigen zaaknummer is dus afkomstig uit het systeem / de oplossing zelf. 
</t>
  </si>
  <si>
    <t>Kunnen doorsturen van het Verzoek via DSO-LV naar ander bevoegd gezag</t>
  </si>
  <si>
    <t>Indien het verzoek niet bij het juiste bevoegd gezag is ingediend, moet het verzoek door de behandelaar onverwijld kunnen worden overgedragen aan een ander bevoegd gezag. Het is mogelijk om vanuit de oplossing / het systeem een verzoek direct te routeren naar een ander bevoegd gezag. Dit verloopt via het DSO-LV. Het koppelvlak die het DSO-LV hiervoor beschikbaar stelt, wordt daarbij gebruikt.</t>
  </si>
  <si>
    <t>Kunnen versturen van  berichten aan initiatiefnemer, indiener en belanghebbende</t>
  </si>
  <si>
    <t>Het moet mogelijk zijn om vanuit de oplossing een digitaal bericht te versturen vanuit een zaak, naar bijvoorbeeld de aanvrager of andere belanghebbende. De verstuurde berichten worden automatisch toegevoegd aan het zaakdossier. De verstuurde berichten kunnen bijlages bevatten.</t>
  </si>
  <si>
    <t>Automatisch starten van workflow stappen</t>
  </si>
  <si>
    <t xml:space="preserve">Het systeem / de oplossing biedt de mogelijkheid om processtappen automatisch uit te voeren, zonder tussenkomst van de behandelaar. </t>
  </si>
  <si>
    <t>Automatisch kunnen versturen van de ontvangstbevestiging</t>
  </si>
  <si>
    <t>Het systeem / de oplossing kan automatisch zonder tussenkomst van een behandelaar een ontvangstbevestiging versturen per e-mail bij het aanmaken van een nieuwe zaak naar de indiener. De ontvangstbevestiging kan voorzien worden van specifieke zaakkenmerken, zodat voldaan kan worden aan de wettelijke vereisten (WMEBV, Omgevingswet etc.).</t>
  </si>
  <si>
    <t>Kunnen geheel of gedeeltelijk buiten behandeling stellen van een aanvraag</t>
  </si>
  <si>
    <t>Een zaak moet geheel of gedeeltelijk buiten behandeling gesteld kunnen worden. Dit kan voorkomen als er bijvoorbeeld voor het ingediende aanvraag geen vergunningsplicht is of als niet of in onvoldoende mate aan de gestelde aanvraagvereisten is voldaan.</t>
  </si>
  <si>
    <t>Kunnen vastleggen van resultaten van inhoudelijke toetsing van de activiteiten</t>
  </si>
  <si>
    <t>Bij de inhoudelijke toetsing worden de activiteiten waarvoor de vergunning wordt aangevraagd door het bevoegd gezag vergeleken met de kaders van de geldende regelgeving. Daartoe wordt op alle relevante deelgebieden van de regelgeving getoetst of het initiatief binnen de kaders blijft. De resultaten van de toetsing kunnen in een risicogericht toetsingsprotocol worden vastgelegd. Het systeem / de oplossing bevat mogelijkheden om de toetsing te registreren.</t>
  </si>
  <si>
    <t xml:space="preserve">Indien de opdrachtnemer kan voorzien in het leveren van bijv. de landelijke vastgestelde en beheerdere toetsingscriteria, dan de kosten voor deze voorziening opnemen op het prijzenblad. </t>
  </si>
  <si>
    <t>Agenderen van zaken t.b.v. bestuurlijk besluitvorming, advies, intaketafel en omgevingstafel</t>
  </si>
  <si>
    <t xml:space="preserve">Bij complexe en/of beleidsgevoelige vergunningaanvragen of vooroverleggen, zijn er verschillende afstem- of besluitvormingsgremia waar de zaak besproken dient te worden. Een aantal (niet limitatieve) voorbeelden zijn: 
- het college dat een vergunningaanvraag moet accorderen;
- het informeren van bewindspersonen over politiek gevoelige ontwikkelingen;
- het vragen van advies aan de gemeenteraad;
- het bespreken van een voorstel of aanvraag op een intaketafel of omgevingstafel.
Het systeem / de oplossing maakt het mogelijk om zaken te agenderen voor deze overleggen. Het systeem / de oplossing voorziet in een mogelijkheid om overzichten te genereren van zaken die besproken dienen te worden bij een overleg. De terugkoppeling, integrale afweging of besluit uit de overleggremia dient tevens geregistreerd te kunnen worden in het systeem / de oplossing. </t>
  </si>
  <si>
    <t>Kunnen laten toetsen van de beschikking inclusief legesberekening c.q. -beschikking</t>
  </si>
  <si>
    <t xml:space="preserve">Bij eenvoudige vergunningaanvragen wordt op ambtelijk niveau besloten. Uit oogpunt van zorgvuldigheid is het belangrijk de beschikking inclusief legesberekening c.q. -beschikking in elk geval door een tweede persoon (een collega of teamleider) te laten toetsen. Het systeem / de oplossing biedt een mogelijkheid om accorderings taken in de workflow in te bouwen. 
</t>
  </si>
  <si>
    <t>Kunnen opschorten van de beslistermijn</t>
  </si>
  <si>
    <t xml:space="preserve">Conform art. 4.5 Awb stelt de gemeente een (redelijke) termijn voor het aanleveren van gegevens en bescheiden: de beslistermijn wordt opgeschort tot de dag waarop de aanvraag is aangevuld of de gestelde termijn daarvoor is verstreken. Het systeem / de oplossing biedt de mogelijkheid voor behandelaren om de termijnen van een specifieke zaak op te schorten. </t>
  </si>
  <si>
    <t>Kunnen verlengen van het termijn van de te volgen procedure</t>
  </si>
  <si>
    <t xml:space="preserve">In overeenstemming met geldende Wet- en regelgeving, moet het in het systeem / de oplossing mogelijk zijn om de termijnen van een specifieke zaak te verlengen. </t>
  </si>
  <si>
    <t>Flexibel kunnen inrichten van de werkprocessen</t>
  </si>
  <si>
    <t xml:space="preserve">Het systeem / de oplossing beschikt over een workflowmanagement component waarmee werkprocessen ingericht kunnen worden. Het systeem / de oplossing ondersteunt in de uitvoering van de algemene wet bestuursrecht, Wkb, omgevingswet, algemene plaatselijke verordening en bijzondere wetten. De ingerichte workflow kan indien nodig door de functioneel beheerder van de opdrachtgever worden aangepast zonder tussenkomst van Opdrachtnemer.
Afhandeling van zaken volgt lang niet altijd de 'happy flow' c.q. is lang niet altijd en lineair proces. Soms moeten delen van het proces worden herhaald/opnieuw. Uitgangspunt is dat de hoofdbehandelaar deskundig is, goed kan bepalen hoe het proces verder moet en daarbij dus flexibel keuzes kan maken. Processen moeten dus slim modulair kunnen worden geïmplementeerd. Het is wel mogelijk om processtappen of subprocessen verplicht te stellen door de functioneel beheerder, voordat gestart kan worden met vervolgstappen in de workflow. </t>
  </si>
  <si>
    <t>Kunnen aanwijzen van hoofdbehandelaar</t>
  </si>
  <si>
    <t xml:space="preserve">Een zaak moet kunnen worden toegewezen aan een specifieke medewerker als hoofdbehandelaar, zodat de zaak in zijn/haar werkvoorraad wordt opgenomen. </t>
  </si>
  <si>
    <t>Kunnen aanwijzen van deelbehandelaren en adviseurs</t>
  </si>
  <si>
    <t xml:space="preserve">Het is naast de hoofdbehandelaar mogelijk om meerdere behandelaren of adviseurs te koppelen aan de zaak, zodat overzicht ontstaat wie betrokken is bij de afhandeling van een zaak. </t>
  </si>
  <si>
    <t>Kunnen bewaken van de status van (interne en externe) adviesaanvraag</t>
  </si>
  <si>
    <t xml:space="preserve">De hoofdbehandelaar kan zien wat de voortgang is bij gevraagde adviezen (intern en extern) om op tijd te kunnen zien of er een knelpunt in de planning van een zaak ontstaat. Het totaaloverzicht van de eindstatussen van de adviesvragen geeft een beeld op hoofdlijnen of er inhoudelijke knelpunten zijn en of daarop moet worden geschakeld.
</t>
  </si>
  <si>
    <t>Inzage statusinformatie en zaakinformatie door middel van portaal</t>
  </si>
  <si>
    <t>Het systeem / de oplossing biedt de mogelijkheid tot een portaal of andere veilige voorziening waarop aanvragers (inwoners, indieners, betrokkenen) de status, voortgang en documenten van hun zaak kunnen raadplegen. Het systeem / de oplossing biedt de mogelijkheid om te bepalen welke documenten of informatie uit een zaak wel of niet zichtbaar is voor externen. De oplossing voldoet aan de eisen m.b.t. digitale toegankelijkheid en WMEBV</t>
  </si>
  <si>
    <t xml:space="preserve">Indien de opdrachtgever beschikt over bewijsmateriaal waarmee de digitale toegankelijkheid of WMEBV wordt bewezen, dan ontvangen we die graag bij de inschrijving. </t>
  </si>
  <si>
    <t>Versturen van statusvoortgang berichten</t>
  </si>
  <si>
    <t xml:space="preserve">Klant(en) hebben behoefte aan inzicht in de voortgang van de eigen zaak. Afhankelijk van het type zaak, kan het daarbij gaan om een aanvrager, gemachtigde, overtreder en/of belanghebbende. Het systeem / de oplossing biedt de mogelijkheid tot het versturen van statusvoortgangsberichten  op basis van bepaalde processtappen of triggers. </t>
  </si>
  <si>
    <t>Kunnen agenderen van een nieuwe (gerelateerde) zaak</t>
  </si>
  <si>
    <t xml:space="preserve">De uitkomst van een zaak kan aanleiding zijn om een nieuw proces cq zaak in de toekomst te starten. De oplossing maakt het mogelijk om zaken met een startdatum in de toekomst aan te maken. </t>
  </si>
  <si>
    <t>Kunnen doen van verzoek om wijziging in omgevingsplan</t>
  </si>
  <si>
    <t>In de Omgevingswet zijn gevallen aangewezen waarin een omgevingsvergunning voor een buitenplanse omgevingsplanactiviteit (BOPA) binnen uiterlijk vijf jaar moet worden verwerkt in het omgevingsplan. Het systeem / de oplossing biedt mogelijkheden om deze omgevingsvergunningen uit de beschikbare informatie te halen, zodat het omgevingsplan aangepast kan worden</t>
  </si>
  <si>
    <t>Kunnen relateren van een zaak aan één of meer andere gerelateerde zaken</t>
  </si>
  <si>
    <t>Verschillende zaken kunnen met elkaar samenhangen en dat moet voor een hoofdbehandelaar in één oogopslag duidelijk zijn, inclusief de actuele status. Bijvoorbeeld: een melding incident leidt tot het opleggen van een sanctie, waarbij toezicht wordt gehouden en uiteindelijk een sanctie wordt toegepast. Dan zijn er vier zaken aan elkaar gerelateerd. Of er worden voor één bouwproject meldingen en informatieplichten door verschillende personen ingediend met verschillende verzoeknummers, dan moeten deze verschillende verzoeken/zaken aan elkaar gerelateerd kunnen worden door de behandelaar.</t>
  </si>
  <si>
    <t>Notificeren voor wijzigingen in de DSO samenwerking</t>
  </si>
  <si>
    <t xml:space="preserve">De behandelaren kunnen in de oplossing genotificeerd worden bij wijzigingen in de DSO samenwerking (SWF), bijvoorbeeld als er documenten zijn toegevoegd of gewijzigd, of als er een actieverzoek is aangemaakt. </t>
  </si>
  <si>
    <t>Kunnen verwerken van meerdere activiteiten van hetzelfde type in het DSO Verzoek</t>
  </si>
  <si>
    <t>In het DSO Verzoek kunnen meerdere activiteiten van hetzelfde type worden opgenomen. Het systeem / de oplossing moet deze verschillende activiteiten kunnen onderscheiden en kunnen verwerken.</t>
  </si>
  <si>
    <t>Kunnen tonen van vragen en antwoorden uit de DSO vragenboom die meegestuurd zijn in het Verzoek-bericht</t>
  </si>
  <si>
    <t xml:space="preserve">De DSO antwoorden bij de indieningsvereisten van de aanvrager geven belangrijke informatie over vergunningplichten in relatie tot de voorgenomen activiteiten. Dit is elementaire informatie bij de intake van de aanvraag en de start van de behandeling. Het systeem / de oplossing is in staat de antwoorden en vragen uit de vragenboom vanuit het systeem / de oplossing bij het verzoek te tonen.  </t>
  </si>
  <si>
    <t xml:space="preserve">De opdrachtnemer laat tijdens de POC deze functionaliteit zien. Opdrachtnemer is vrij in de wijze waarop de vragenboom wordt weergegeven. Gebruiksvriendelijkheid en mate van overzicht wordt beoordeeld in de POC. </t>
  </si>
  <si>
    <t>Kunnen registreren van de aanvraag of melding buiten het omgevingsloket om</t>
  </si>
  <si>
    <t>Als een aanvraag buiten het Omgevingsloket om, bijvoorbeeld op papier of via e-mail,  is ingediend, moet deze inclusief alle gegevens alsnog in de oplossing geregistreerd worden, zodat deze gegevens benut kunnen worden bij de verdere behandeling van de aanvraag. Het systeem / de oplossing beschikt hiervoor over een dergelijke registratiefunctie.</t>
  </si>
  <si>
    <t>Kunnen toetsen van nadeel compensatie</t>
  </si>
  <si>
    <t xml:space="preserve">Wanneer op basis van de toetsingsadviezen een planschaderisico of nadeel compensatie geconstateerd wordt en er is geen onderliggend plan of overeenkomst, is het afsluiten van een planschadeovereenkomst met de initiatiefnemer wenselijk. Bij de inhoudelijke toetsing wordt ook onderzocht in hoeverre er planschaderisico bestaat. Het syteem / de oplossing maakt het mogelijk om het proces van nadeel compensatie in te richten. 
</t>
  </si>
  <si>
    <t>Kunnen aanmaken van zaken op basis van e-formulier</t>
  </si>
  <si>
    <t xml:space="preserve">Voorkeur gaat uit naar beschikbare e-diensten of eigen formulieren editor van opdrachtnemer. Indien deze niet beschikt over eigen e-formulieren voorzieningen, dan graag kosteninschatting voor het realiseren van een formcycle koppeling opnemen op prijzenblad. </t>
  </si>
  <si>
    <t>Kunnen afronden van de aanvraag</t>
  </si>
  <si>
    <t xml:space="preserve">Als de behandeling van de vergunningaanvraag is overgedragen aan een ander bestuursorgaan, als de aanvrager de aanvraag heeft ingetrokken of wanneer de vergunningaanvraag buiten behandeling is gesteld omdat er geen vergunningplicht is of omdat niet in voldoende mate aan de aanvraagvereisten is voldaan, eindigt het bedrijfsproces na de intakefase en wordt de aanvraag afgerond. Het systeem / de oplossing biedt een functionaliteit om zaken af te breken of af te ronden. </t>
  </si>
  <si>
    <t>Kunnen tonen van verschil van inhoud tussen ingediende verzoeken met hetzelfde DSO verzoeknummer</t>
  </si>
  <si>
    <t xml:space="preserve">Een initiatiefnemer kan na het indienen van de initiele aanvraag via het loket nog aanvullingen op de aanvraag indienen. Reeds ingevulde gegevens kunnen daarbij aangepast zijn, documenten kunnen toegevoegd, aangepast of verwijderd zijn of er kunnen werkzaamheden aan toegevoegd of verwijderd zijn. Het systeem / de 0oplossing beschikt over de mogelijkheid om het verschil van de inhoud (bijvoorbeeld op veldniveau) tussen de ontvangen verzoeken met hetzelfde verzoeknummer te tonen. </t>
  </si>
  <si>
    <t>Kunnen ophalen van alleen nieuwe bijlagen van een aanvullend DSO verzoek</t>
  </si>
  <si>
    <t xml:space="preserve">Een initiatiefnemer kan na het indienen van de initiele aanvraag via het DSO loket nieuwe of aangepaste bijlagen als aanvullingen op de aanvraag indienen. In het ontvangen aanvullende verzoek zijn verwijzigingen naar alle bijlagen opgenomen, ook de bijlagen die al bij het bevoegd gezag bekend zijn. Het systeem / de oplossing herkent welke bijlagen al zijn opgehaald, haalt alleen de nieuwe (of aangepaste) bijlagen op en geeft hier een melding van aan de gebruiker. Het is visueel herkenbaar wat de laatste versie van een document is. </t>
  </si>
  <si>
    <t>Kunnen verwerken van triggerberichten als niet-uitvoerende instantie</t>
  </si>
  <si>
    <t xml:space="preserve">Als de ontvangende organisatie van het DSO triggerbericht niet de uitvoerende instantie is, moet het systeem / de oplossing de keuze bieden aan de behandelaar om te beslissen hoe het verwerkt moet worden. </t>
  </si>
  <si>
    <t>Verzoek ter behandeling doorsturen naar behandeldienst</t>
  </si>
  <si>
    <t>Indien het DSO Verzoek behandeld moet worden door een behandeldienst maar deze daar niet is aangeboden, moet het DSO Verzoek onverwijld door de behandelaar kunnen worden doorgestuurd naar de behandeldienst. Dit verloopt via het DSO-LV. Het koppelvlak die het DSO-LV hiervoor beschikbaar stelt, wordt daarbij gebruikt.</t>
  </si>
  <si>
    <t>Kunnen tonen van gerelateerde verzoeken</t>
  </si>
  <si>
    <t>Kunnen opvagen van informatieproducten uit het monumentenregister bij de Rijksdienst voor het Cultureel Erfgoed</t>
  </si>
  <si>
    <t>Op basis van een aanvraag,  moet vanuit het systeem / de oplossing gecontroleerd kunnen worden in het monumentenregister bij het RCE of het om een Rijksmonument gaat of niet.</t>
  </si>
  <si>
    <t>Kunnen tonen van de kaartlocatie uit het DSO verzoek</t>
  </si>
  <si>
    <t xml:space="preserve">De aanvrager moet in het DSO tijdens het aanvraagproces een kaartlocatie aangeven bij een verzoek. Deze locatie aanduiding kan zichtbaar worden gemaakt in het systeem / de oplossing, zowel op basis van een puntlocatie als door de aanvrager een zelf getekende polygoon. </t>
  </si>
  <si>
    <t>Intrekken van een verzoek</t>
  </si>
  <si>
    <t xml:space="preserve">De aanvrager kan een verzoek in het DSO intrekken. Het systeem / de oplossing kan de intrekking verwerken en de behandelaar daarover notificeren. </t>
  </si>
  <si>
    <t>Kunnen tekenen/annoteren op documenten vanuit de oplossing</t>
  </si>
  <si>
    <t>Reageren op berichten door aanvrager</t>
  </si>
  <si>
    <t xml:space="preserve">Het systeem / oplossing maakt het mogelijk voor een aanvrager om te reageren op een verstuurd bericht van de behandelaar.  Deze reactie wordt automatisch toegevoegd aan het zaakdossier. </t>
  </si>
  <si>
    <t>Publicatie</t>
  </si>
  <si>
    <t xml:space="preserve">Genereren van een GML bestand </t>
  </si>
  <si>
    <t>Het systeem / de oplossing biedt de mogelijkheid om een GML bestand te ceëeren (geometrie conform GML in STOP/TP standaard, inclusief een unieke identificator die wordt uitgegeven door het bevoegd gezag) binnen het systeem / de oplossing.</t>
  </si>
  <si>
    <t xml:space="preserve">De GML wordt gebruikt binnen de plan- en regelbeheersoftware bij het aanpassen van het omgevingsplan. Aanvragers zijn niet altijd in staat om zelf een GML aan te leveren, als dienst naar de aanvrager wil de gemeente bekijken of het mogelijk is om zelf eenvoudig deze GML te kunnen maken in het systeem / de oplossing. </t>
  </si>
  <si>
    <t>Kunnen publiceren van een aanvraag en besluit via het officiele publicatiemechanisme (DROP)</t>
  </si>
  <si>
    <t xml:space="preserve">Het systeem / de oplossing biedt een functionaliteit om officiële publicaties te doen via het publicatiemechanisme (DROP). Het systeem / de oplossing kan werken met publicatie sjablonen en kan gegevens uit de zaak overnemen in de publicatie. Het systeem / de oplossing biedt de mogelijkheid om deze publicatie vanuit de oplossing te doen, zonder gebruik van andere applicaties. </t>
  </si>
  <si>
    <t>Kunnen publiceren van een Buitenplanse Omgevingsplanactiviteit (ook wel BOPA of afwijkvergunning genoemd) via het officiële publicatiemechanisme (DROP)</t>
  </si>
  <si>
    <t xml:space="preserve">Het bevoegd gezag levert een kennisgeving inclusief bijlagen (dossier) aan via DROP. De kennisgeving wordt geleverd met een vlakcontour (geometrie conform GML in STOP/TP standaard, inclusief een unieke identificator die wordt uitgegeven door het bevoegd gezag) van het gebied waarvoor de afwijkvergunning is verleend en (indien van toepassing) een verwijzing naar het plan waarop de afwijking van toepassing is. Het systeem / de oplossing biedt de mogelijkheid om deze publicatie vanuit het systeem / de oplossing te doen, zonder gebruik van andere applicaties. </t>
  </si>
  <si>
    <t>Kunnen beschikbaarstellen van aanvraag en besluit ten behoeve van publicatie en ter inzagelegging</t>
  </si>
  <si>
    <t xml:space="preserve">Aanvragen en besluiten moeten zowel analoog als digitaal ter inzage worden gelegd. Het systeem / de oplossing biedt een mogelijkheid om stukken digitaal ter inzage te leggen. </t>
  </si>
  <si>
    <t>Rapportages</t>
  </si>
  <si>
    <t xml:space="preserve">Kunnen genereren van de CBS WO1 1 export </t>
  </si>
  <si>
    <t xml:space="preserve">Het systeem / de oplossing kan een export genereren op basis van het CBS WO1 1 vastgestelde format. </t>
  </si>
  <si>
    <t>Overzicht werkvoorraad behandelaar</t>
  </si>
  <si>
    <t xml:space="preserve">In het systeem / de oplossing kunnen overzichten getoond worden waarmee de behandelaar inzicht krijgt in zijn eigen werkvoorraad, c.q. een overzicht van alle aan de behandelaar toegewezen zaken. </t>
  </si>
  <si>
    <t>Kunnen genereren van operationele en beheer rapportages (bv. overzicht werkvoorraad, voortgang)</t>
  </si>
  <si>
    <t>Voor de beheersing van de werkvoorraad en beheer, zowel op het niveau van een individuele medewerker als (een onderdeel van) de organisatie, moeten er binnen het systeem / de oplossing rapportages kunnen worden gegenereerd. 
Er zijn standaard rapportages voor minimaal de volgende punten:
- Er kan een overzicht worden gemaakt van niet toegewezen zaken;
- Er kan een overzicht worden gemaakt over openstaande zaken en taken, per team en per  medewerker;
- Er kan een overzicht worden gemaakt met doorlooptijden van zaken
- De functioneel beheerder kan binnen het systeem / de oplossing een overzicht genereren en exporteren met rollen, autorisaties en de leden van een rol of een autorisatie.
- De functioneel beheerder kan binnen het systeem / de oplossing een overzicht genereren  en exporteren van alle beschikbare en afgenomen licenties per geleverd onderdeel of module;
-Er kan een overzicht gemaakt worden van het aantal opschortingen, verlengingen en buiten behandeling gestelde zaken.
- Er kan een rapportage worden gemaakt over de opgelegde leges t.b.v. de rechtmatigheidscontrole van de accountant</t>
  </si>
  <si>
    <t>Samenwerken</t>
  </si>
  <si>
    <t>Kunnen werken op basis van de interbestuurlijke ZTC-Omgevingswet</t>
  </si>
  <si>
    <t>Voor samenwerking in de keten is de randvoorwaarde dat met een uniforme werkwijze zaakgericht wordt gewerkt op basis van de interbestuurlijke ZTC-Omgevingswet, zodat de VTH-componenten het berichtenverkeer op de juiste en uniforme manier verwerken. De VTH-component maakt gebruik van de ZTC-Omgevingswet. Bij de aanroepen van een actieverzoek via de SW-API wordt een productcode van het gevraagde product meegegeven.</t>
  </si>
  <si>
    <t>Delen van documenten met externen</t>
  </si>
  <si>
    <t>Het systeem / de oplossing biedt een functionaliteit om documenten te delen tussen en met derden/aanvragers die niet aangesloten zijn op de samenwerkingsfunctionaliteit van het DSO. Hierbij moet het mogelijk zijn om zowel voor de gemeente als voor de partij waarmee wordt samengewerkt op een veilige manier grote bestanden te delen (+25 mb)</t>
  </si>
  <si>
    <t>Kunnen starten, stoppen, wijzigen en verwijderen van een samenwerking in de Samenwerkfunctionaliteit van het DSO-LV</t>
  </si>
  <si>
    <t xml:space="preserve">Indien het ingediende DSO Verzoek leidt tot een samenwerking met een ketenpartner, moet het mogelijk zijn om direct vanuit de oplossing een samenwerking in de Samenwerkfunctionaliteit van het DSO-LV te kunnen starten. Naast het initiëren van een Samenwerking, moet het ook mogelijk zijn om Samenwerkingen te stoppen, te wijzigen als de samenstelling van de samenwerking verandert en te verwijderen als de documenten uit de samenwerking zijn gearchiveerd. </t>
  </si>
  <si>
    <t>Gebruik DSO samenwerkingsfunctionaliteit door bedrijven</t>
  </si>
  <si>
    <t>Het systeem / de oplossing maakt het mogelijk om via het DSO samen te werken met bedrijven die een account hebben voor de DSO samenwerkingsfunctionaliteit (o.b.v. KVK).</t>
  </si>
  <si>
    <t xml:space="preserve">Dit is bijvoorbeeld van toepassing bij adviesbureaus. De externe samenwerkingspartners hebben op basis van hun KVK-nummer een account aangemaakt in het DSO-SWF en kunnen daarmee gebruik maken van het DSO-SWF. In de oplossing is het mogelijk om deze bedrijven op te voeren als samenwerkingspartner. </t>
  </si>
  <si>
    <t>Kunnen uitzetten en ontvangen van actieverzoeken via de Samenwerkfunctionaliteit van het DSO-LV</t>
  </si>
  <si>
    <t xml:space="preserve">Adviesaanvragen worden bij een (keten)partner uitgezet in de vorm van een actieverzoek. Het systeem / de oplossing moet deze actieverzoeken in de Samenwerkfunctionaliteit kunnen uitzetten naar partners, maar ook kunnen ontvangen van partners. </t>
  </si>
  <si>
    <t>Kunnen opslaan en opvragen van documenten in de Samenwerkfunctionaliteit van het DSO-LV</t>
  </si>
  <si>
    <t>Documenten (adviezen/rapporten/etc) die ketenpartners nodig hebben, moeten gedeeld kunnen worden in de DSO Samenwerking. Het systeem / de oplossing kan hiervoor documenten opslaan in de Samenwerkfunctionaliteit. De documenten die door ketenpartners gedeeld worden via de Samenwerkfunctionaliteit van het DSO-LV moeten door de oplossing opgehaald kunnen worden. Dit kan nodig zijn bij het verder opstellen van het advies of bij het compleet maken van het dossier als de zaak is afgehandeld. Indien documenten worden gedownload, worden deze opgeslagen in de Documentregistratiecomponent.</t>
  </si>
  <si>
    <t>Toezicht en handhaving</t>
  </si>
  <si>
    <t>Kunnen uitvoeren van mobiel toezicht</t>
  </si>
  <si>
    <t>Het systeem / de oplossing biedt de mogelijkheid op locatie te werken(mobiel toezicht). De minimale eisen zijn:
- Het systeem / de oplossing is responsive voor mobiele devices zoals tablets en mobiele telefoons;
- Het kunnen registreren van waarnemingen, zowel tekstueel als beeldmateriaal; 
- Het kunnen invullen van controlelijsten of checklisten;
- Het raadplegen en kunnen muteren van de zaakinformatie of objectgegevens;
- Het kunnen raadplegen van één of meerdere documenten vanuit het dossier;</t>
  </si>
  <si>
    <t xml:space="preserve">Gebruiksgemak wordt getoetst bij de POC. </t>
  </si>
  <si>
    <t>Kunnen registreren van (geconstateerd) naleefgedrag gekoppeld aan (een) thema</t>
  </si>
  <si>
    <t>Het is noodzakelijk om in een toezichts- of handhavingszaak het naleefgedrag te kunnen registreren en te kunnen koppelen aan de thema's en wetgeving die zijn gecontroleerd om periodiek een goede risicoanalyse uit te kunnen voeren.</t>
  </si>
  <si>
    <t>Kunnen opstellen van een proces-verbaal</t>
  </si>
  <si>
    <t>Als een toezichthouder een overtreding constateert, moet de toezichthouder in tekst en beeldmateriaal vastleggen en ondertekenen wat hij/zij heeft gezien, heeft besproken en met wie (overtreder, getuigen, belanghebbenden, etc). Hieruit kan een formeel document - het proces-verbaal - worden gegenereerd.</t>
  </si>
  <si>
    <t>Kunnen categoriseren van geconstateerde situatie/overtreding m.b.t. landelijke handhavingsstrategie</t>
  </si>
  <si>
    <t>Vanuit de Kwaliteitscriteria is de landelijk handhavingstrategie als handreiking vastgesteld voor landelijke eenduidigheid in de uitvoering van toezicht en handhaving. Om de juiste sancties op te leggen en om de big-8-cyclus goed sluitend te maken, is het noodzakelijk dat de overtreding met de juiste categorie kan worden geregistreerd. Deze registratie wordt later door de data-analyse en monitoringcomponent gebruikt bij het monitoren en analiseren wat bij de uitvoering van toezicht (en handhaving) inhoudelijk wordt geconstateerd inclusief ernst en gedrag.</t>
  </si>
  <si>
    <t>Kunnen prioriteren van toezicht op basis van lokaal uitvoeringsbeleid</t>
  </si>
  <si>
    <t xml:space="preserve">Op basis van het uitvoeringsbeleid bepaalt het bevoegd gezag in welke volgorde toezicht wordt gehouden. De prioritering kan gebeuren op basis van inspecties op thema's, onderwerpen en prioriteit. In het systeem / de oplossing is het mogelijk om op basis van bijvoorbeeld een prioriteitenmatrix toezichtscontroles te prioriteren. </t>
  </si>
  <si>
    <t>Kunnen prioriteren van de geconstateerde overtredingen</t>
  </si>
  <si>
    <t>Een bevoegd gezag bepaalt op basis van de prioriteiten in het uitvoeringsbeleid welke overtredingen wel of niet worden opgepakt of in welke volgorde deze worden opgepakt. Bij de afweging biedt het systeem / de oplossing de mogelijkheid om bij de vastlegging te motiveren waarom overtreding niet, eerder of later wordt opgepakt.</t>
  </si>
  <si>
    <t>Zoeken en vinden</t>
  </si>
  <si>
    <t>Het prioriteren van de eigen werkvoorraad</t>
  </si>
  <si>
    <t xml:space="preserve">Het systeem / de oplossing biedt mogelijkheid om als behandelaar specifieke zaken te prioriteren of te labelen, zodat een persoonlijke prioritering gemaakt kan worden in de werkvoorraad. </t>
  </si>
  <si>
    <t>Centrale zoekingang kunnen gebruiken</t>
  </si>
  <si>
    <t>Het systeem / de oplossing heeft een centrale zoekingang waarmee gezocht kan worden op (meta-)data van zaken, documenten, subjecten en objecten. Het systeem / de oplossing ondersteunt het filteren en sorteren van de zoekresultaten, waarbij er meerdere filters toegepast kunnen worden (stapelfilters).</t>
  </si>
  <si>
    <t>Het kunnen instellen van persoonlijke filters en overzichten</t>
  </si>
  <si>
    <t xml:space="preserve">Het systeem / de oplossing moet aan individuele medewerkers de mogelijkheid bieden om persoonlijke zoekfilters of overzichten te maken, die opgeslagen kunnen worden voor volgende sessies. </t>
  </si>
  <si>
    <t>Non Functionele eisen en wensen Privacy</t>
  </si>
  <si>
    <t>Privacy / AVG</t>
  </si>
  <si>
    <t>Verdiepende vragen, functionele doelbeschrijving cq vragen t.a.v. validatie(wijze)</t>
  </si>
  <si>
    <t>AVG</t>
  </si>
  <si>
    <t>Opdrachtnemer voldoet aan de geldende wet- en regelgeving op het gebied van bescherming van persoonsgegevens, waaronder de Algemene Verordening Gegevensbescherming (“AVG”) en de Uitvoeringswet AVG.</t>
  </si>
  <si>
    <t xml:space="preserve">Opdrachtnemer dient passende technische en organisatorische maatregelen te nemen in overeenstemming met artikel 32 AVG en de nader gestelde (informatiebeveiligings)maatregelen zoals opgenomen in deze PvE. </t>
  </si>
  <si>
    <t>Leveranciersafspraken</t>
  </si>
  <si>
    <t>Afspraken over gegevensbescherming tussen Opdrachtnemer en Opdrachtgever worden afgesloten aan de hand van de standaard VNG-verwerkersovereenkomst (versie 2.42).</t>
  </si>
  <si>
    <t xml:space="preserve">K.O. </t>
  </si>
  <si>
    <t>Niet oké</t>
  </si>
  <si>
    <t xml:space="preserve">Aanvullende afspraken kunnen onderling worden afgestemd middels het addendum van de standaard VNG-verwerkersovereenkomst. </t>
  </si>
  <si>
    <t xml:space="preserve">Opdrachtnemer verleent bijstand bij het invullen van het register van verwerkingsactiviteiten van Opdrachtgever (bijlagen 1 en 2 van de standaard VNG-verwerkersovereenkomst, versie 2.42). </t>
  </si>
  <si>
    <t>Europese Economische Ruimte (EER)</t>
  </si>
  <si>
    <t>Systemen van Opdrachtnemer bevinden zich in de Europese Unie. Alle opslag en verwerking van gegevens vindt plaats binnen de Europese Economische Ruimte (EER).</t>
  </si>
  <si>
    <t>Dataminimalisatie en opslagbeperking</t>
  </si>
  <si>
    <t xml:space="preserve">De applicatie moet automatische bewaartermijnen ondersteunen en verlopen gegevens verwijderen conform de Archiefwet en nader gestelde eisen zoals opgenomen in deze PvE. </t>
  </si>
  <si>
    <t>DPIA</t>
  </si>
  <si>
    <t xml:space="preserve">Opdrachtnemer verleent medewerking bij het uitvoeren van een DPIA indien Opdrachtgever dit wenselijk acht. Indien Opdrachtnemer een DPIA heeft uitgevoerd, deelt deze de bevindingen met Opdrachtgever. </t>
  </si>
  <si>
    <t>Privacy by Design en Privacy by default</t>
  </si>
  <si>
    <t>De applicatie moet privacyvriendelijke standaardinstellingen hanteren en dataminimalisatie toepassen.</t>
  </si>
  <si>
    <t>Logging en auditing</t>
  </si>
  <si>
    <t>De applicatie moet uitgebreide logging en audit-trails ondersteunen, zonder gevoelige persoonsgegevens in logbestanden.</t>
  </si>
  <si>
    <t>Rechten van betrokkene (inzage, correctie, verwijdering)</t>
  </si>
  <si>
    <t>De applicatie moet ondersteuning bieden voor het recht op inzage, rectificatie en verwijdering van persoonsgegevens.</t>
  </si>
  <si>
    <t>Inbreuk in verband met Persoonsgegevens</t>
  </si>
  <si>
    <t xml:space="preserve">Opdrachtnemer zal Opdrachtgever zonder onredelijke vertraging, maar uiterlijk binnen 24 uur, informeren na vaststelling van een (vermoedelijke) inbreuk in verband met Persoonsgegevens (datalek). </t>
  </si>
  <si>
    <t>Medewerking en continuïteit</t>
  </si>
  <si>
    <t>Opdrachtnemer verleent alle benodigde assistentie wanneer zich een inbreuk in verband met persoonsgegevens (datalek) voordoet (ex artikel 33 en 34 AVG). Opdrachtnemer is in geval van een inbreuk in verband met persoonsgegevens (artikel 33 en 34 AVG) in staat alle benodige assistentie te verlenen, zonder dat dit afbreuk doet aan de standaard overeengekomen dienstverlening.</t>
  </si>
  <si>
    <t>Non Functionele eisen en wensen security en SOC</t>
  </si>
  <si>
    <t>Security &amp; SOC</t>
  </si>
  <si>
    <t>Assurancerapport</t>
  </si>
  <si>
    <t>Opdrachtnemer levert jaarlijks een assurancerapport over de dienstverlening aan Opdrachtgever conform een gezamenlijk af te stemmen controlframework in het ISAE 3402 Type II formaat.</t>
  </si>
  <si>
    <t>Audit</t>
  </si>
  <si>
    <t>Opdrachtnemer geeft het recht om de processen en beheersmaatregelen in verband met de Overeenkomst te mogen auditen.</t>
  </si>
  <si>
    <t>Het systeem beschikt over een volledige audit-trail conform ISO/NEN met functionele log waarbij de belangrijkste events voor Opdrachtgever inzichtelijk zijn. Alle activiteiten in het systeem zijn herleidbaar tot een natuurlijk persoon (gebruiker of burger).</t>
  </si>
  <si>
    <t>Opdrachtnemer gaat akkoord met het auditeren/right to audit door Opdrachtgever of een door haar aangewezen en betaalde derde partij op jaarlijkse basis.</t>
  </si>
  <si>
    <t>Opdrachtnemer heeft een 'right-to-audit' opgenomen in het contract met de cloudleverancier, indien zij daarvan gebruik maakt</t>
  </si>
  <si>
    <t>Audits
Pentesten</t>
  </si>
  <si>
    <t>Opdrachtnemer ondersteunt jaarlijks PEN testen en audits (geen kosten) en zorgt voor het voor zijn rekening verhelpen van gevonden kwetsbaarheden voor zover deze in haar invloedsfeer liggen</t>
  </si>
  <si>
    <t>Bedrijfsmiddelen</t>
  </si>
  <si>
    <t xml:space="preserve">Opdrachtnemer draagt zorg voor het detecteren en rapporteren van niet-geautoriseerde of onbekende bedrijfsmiddelen op wekelijkse basis. </t>
  </si>
  <si>
    <t xml:space="preserve">Opdrachtnemer identificeert, onderhoud een deelt een inventaris van bedrijfsmiddelen aan Opdrachtgever die samenhangen met informatie en informatieverwerkende faciliteiten welke onderdeel zijn van de dienstverlening. </t>
  </si>
  <si>
    <t>Beveiligingsmaatregelen</t>
  </si>
  <si>
    <t>Mitigeren van kwetsbaarheden moet zo snel mogelijk na detectie gedaan worden. Kwetsbaarheden moeten daarnaast altijd dezelfde dag na detectie gemeld worden door Opdrachtnemer aan Opdrachtgever.</t>
  </si>
  <si>
    <t xml:space="preserve">Opdrachtnemer draagt zorg dat procedures en maatregelen zijn geïmplementeerd voor het actief detecteren, tegengaan en mitigeren van kwetsbaarheden. </t>
  </si>
  <si>
    <t>Opdrachtnemer draagt zorg voor het implementeren van maatregelen, met als doel het tegengaan van informatie en/of dataextractie (zoals downloaden, lokaal opslaan etc.) uit de applicatie of dienst.</t>
  </si>
  <si>
    <t>Er zijn maatregelen genomen die het fysiek en/of logisch isoleren van informatie met specifiek belang waarborgen. </t>
  </si>
  <si>
    <t>Beveiligingsniveau</t>
  </si>
  <si>
    <t>Het systeem heeft een CIS level 2 beveiligingsniveau.</t>
  </si>
  <si>
    <t>BIV classificatie</t>
  </si>
  <si>
    <r>
      <t xml:space="preserve">De geeiste beschikbaarheid, integriteit en vertrouwlijkheid van gegevens, applicaties en diensten worden nageleefd volgens de eisen die gesteld worden in deze aanbesteding. </t>
    </r>
    <r>
      <rPr>
        <strike/>
        <sz val="9"/>
        <rFont val="Calibri"/>
        <family val="2"/>
      </rPr>
      <t xml:space="preserve">Neem hierbij voor beschikbaarheid dienstverlening en integriteit gegevens de RPO en RTO waarden op. </t>
    </r>
  </si>
  <si>
    <t>Opdrachtnemer garandeert dat bij eventuele transitie van de huidige aanbieder naar Opdrachtnemer dat er maatregelen zijn getroffen om de integriteit, vertrouwelijkheid en de beschikbaarheid te borgen conform de eisen van Opdrachtgever.</t>
  </si>
  <si>
    <t>Opdrachtnemer toont aan dat procedures zijn geïmplementeerd voor het beheren, verwijderen en overdragen van (verwijderbare) media en apparatuur in overeenstemming met het classificatieschema van Opdrachtgever alvorens de dienst in gebruik wordt genomen door Opdrachtgever.</t>
  </si>
  <si>
    <t>Broncode</t>
  </si>
  <si>
    <t>De toegang tot Broncode is beperkt om de code tegen onbedoelde wijzigingen te beschermen. Alleen geautoriseerde personen hebben toegang.</t>
  </si>
  <si>
    <t>Cryptografie</t>
  </si>
  <si>
    <t>Cryptografie dient altijd ‘in transit’en ‘at rest’ te worden toegepast. Opdrachtnemer moet aantonen hoe hieraan wordt voldaan</t>
  </si>
  <si>
    <t>Opdrachtnemer toont aan (gedocumenteerd) dat er aandacht is voor het correct en doeltreffend gebruik van cryptografie om de vertrouwelijkheid, authenticiteit en/of integriteit van informatie te beschermen in overeenstemming met de ‘best practices‘ en het beleid van Opdrachtgever alvorens de dienst in gebruik wordt genomen door Opdrachtgever.</t>
  </si>
  <si>
    <t>DDOS</t>
  </si>
  <si>
    <t xml:space="preserve">Opdrachtnemer heeft aantoonbaar afdoende maatregelen genomen om de impact van DDOS tegen te gaan. </t>
  </si>
  <si>
    <t>Opdrachtnemer maakt dit aantoonbaar door een korte omschrijving aan te leveren (max. 0,5 A4) van de genomen maatregel(en).</t>
  </si>
  <si>
    <t>End of Life (EOL) / End of Sale (EOS)</t>
  </si>
  <si>
    <t>Gedurende de initiële contractperiode is er geen mogelijkheid voor Opdrachtnemer om tussentijds een End Of Life (EOL) aan te kondigen welke binnen die initiële contractperiode valt. Wanneer de overeenkomst wordt verlengd informeert Opdrachtneemr minimaal één (1) jaar van te voren de EOL aan. Tot dit moment blijft Opdrachtnemer noodzakelijke updates doorvoeren om product / dienstverlening up to date te houden.</t>
  </si>
  <si>
    <t>ESCROW</t>
  </si>
  <si>
    <t xml:space="preserve">Opdrachtnemer garandeert dat Opdrachtgever ten alle eigenaar blijft van zijn gegevens en ten alle tijde beschikking heeft over zijn gegevens, ook ten tijde van een faillissement (ESCROW). </t>
  </si>
  <si>
    <t>Incidenten</t>
  </si>
  <si>
    <t>Opdrachtnemer volgt het incidentenproces voor het melden van gedetecteerde afwijkingen aan het SOC van Opdrachtgever.</t>
  </si>
  <si>
    <t>Informatiebeveiliging</t>
  </si>
  <si>
    <t>Opdrachtnemer toont de toereikendheid van zijn informatiebeveiliging aan, bij aanvang en daarna per 12 maanden, met de volgende verklaringen:
a. Periodieke externe controles zoals audits, pentesten of TPM’s;
b. Assurancerapport van een auditor die is aangesloten bij NOREA zoals ISAE3000, ISAE3402 of SOC2;
c. Certificaten
d. Eigen controles zoals de bij voorgaande punt omschreven risicoanalyse.
De som van deze verklaringen behoeft geen overlap maar dient de informatiebewerking uit deze bijlage volledig af te dekken.</t>
  </si>
  <si>
    <t>Inrichting van omgeving</t>
  </si>
  <si>
    <t>Opdrachtnemer toont aan middels een ontwerp of inrichting specificatie dat de inrichting van de omgeving op basis van best-practices en door de industrie aanbevolen hardening templates voor applicatie en infrastructuurcomponenten wordt gerealiseerd. Dit omvat servers, (netwerk)infrastructuur, databases en webservers, cloudcontainers, Platform as a Service (PaaS)-componenten en SaaS-componenten.</t>
  </si>
  <si>
    <t>Opdrachtnemer toont aan middels een ontwerp of inrichting specificatie dat het waarborgen van de informatiebeveiliging bij het gebruik van mobiele apparatuur en telewerken conform het beleid van Opdrachtgever wordt ingericht alvorens de dienst in gebruik wordt genomen door Opdrachtgever.</t>
  </si>
  <si>
    <t xml:space="preserve">Opdrachtnemer toont aan middels een ontwerp of inrichtingspecificatie dat er maatregelen zijn getroffen voor het beperken, toetsen van het aanvalsoppervlak en het tegengaan van ongewenste bewegingen binnen de dienst, en toont de werking aan middels een ontwerp. </t>
  </si>
  <si>
    <t>Opdrachtnemer toont aan via een ontwerp of inrichting specificatie dat er technische maatregelen zijn geïmplementeerd om ervoor te zorgen dat alleen geautoriseerde software kan worden geïnstalleerd, uitgevoerd of geopend.</t>
  </si>
  <si>
    <t>Kwetsbaarheden</t>
  </si>
  <si>
    <t>Opdrachtnemer zorgt dat vulnerabilitymanagement is ingericht inclusief een specifieke inrichting voor actief detecteren, rapporten en mitigeren van kwetsbaarheden en geeft schriftelijk aan hoe vulnerabilitymanagement is ingericht en wordt uitgevoerd</t>
  </si>
  <si>
    <t>Logging en Monitoring</t>
  </si>
  <si>
    <t>Logging vanuit de door de Opdrachtnemer geleverde software en/of server kan doorgezet worden naar een SIEM van de Opdrachtgever.</t>
  </si>
  <si>
    <t>Opdrachtnemer gaat akkoord met het kunnen monitoren door SOC van Opdrachtgever op basis van de verkregen logging.</t>
  </si>
  <si>
    <t>Opdrachtnemer levert Use Case beschrijvingen voor de reguliere (normale) gedragingen van de geleverde dienstverlening van Opdrachtgever.</t>
  </si>
  <si>
    <t>Opdrachtnemer is verantwoordelijk voor logging van toegang en activiteiten van gebruikers t.b.v. SOC van Opdrachtgever, tot op het niveau van individuele databasewijzigingen</t>
  </si>
  <si>
    <t>Logging en monitoring </t>
  </si>
  <si>
    <t>Applicaties behoren faciliteiten te bieden voor logging en monitoring om ongeoorloofde en/of onjuiste activiteiten van medewerkers en storingen binnen de applicatie tijdig te detecteren en vast te leggen.  </t>
  </si>
  <si>
    <t>Malwareprotectie</t>
  </si>
  <si>
    <t>De gebruikte anti-malwaresoftware en bijbehorende herstelsoftware is actueel en wordt ondersteund door periodieke updates. </t>
  </si>
  <si>
    <t>Opdrachtnemer toont aan middels een ontwerp of inrichting specificatie welke maatregelen worden getroffen om malware op te sporen, voorkomen en van te herstellen die van toepassing zijn op alle IT-middelen die onder deze opdracht vallen alvorens de dienst in gebruik wordt genomen door Opdrachtgever.</t>
  </si>
  <si>
    <t>Anti-virusscanning op uitgewisselde documenten is mogelijk binnen de applicatie.</t>
  </si>
  <si>
    <t>Ter bescherming tegen malware behoren beheersmaatregelen voor preventie, detectie en herstel te worden geïmplementeerd, in combinatie met het stimuleren van een passend bewustzijn van gebruikers.</t>
  </si>
  <si>
    <t>OTAP</t>
  </si>
  <si>
    <t>Het systeem / de oplossing kent een volledige Ontwikkel-, test-, Acceptatie- en Productieomgeving (OTAP-principe)</t>
  </si>
  <si>
    <t xml:space="preserve">Er is voor de gebruiker een duidelijk (visueel &amp; tekstueel) onderscheidt tussen de OTAP-omgevingen via bijv. een kleur </t>
  </si>
  <si>
    <t>In de productieomgeving wordt niet getest. Alleen met voorafgaande goedkeuring door de proceseigenaar en schriftelijke vastlegging hiervan, kan hiervan worden afgeweken.  </t>
  </si>
  <si>
    <t>Opdrachtgever kan een verzoek doen productiedata in een geanonimiseerde vorm over te zetten naar een acceptatie of testomgeving</t>
  </si>
  <si>
    <t>Voor ontwikkeling, testen en acceptatie stelt Opdrachtnemer specifieke geanonimiseerde gegevenssets beschikbaar, waaronder een geanonimiseerde kopie van productiegegevens.</t>
  </si>
  <si>
    <t>Wijzigingen in de productieomgeving worden altijd getest voordat zij in productie gebracht worden. Alleen met voorafgaande goedkeuring door de proceseigenaar en schriftelijke vastlegging hiervan, kan hiervan worden afgeweken.</t>
  </si>
  <si>
    <t>OWASP</t>
  </si>
  <si>
    <t>Bij de ontwikkeling van software worden de top-10 van de Open Web Application Security Project (OWASP) security risico’s van maatregelen voorzien voor in productiename.</t>
  </si>
  <si>
    <t>Patchmanagement</t>
  </si>
  <si>
    <t>Opdrachtnemer zorgt dat patchmanagement is ingericht inclusief een specifieke inrichting voor spoedpatches en geeft schriftelijk aan hoe patch management is ingericht en wordt uitgevoerd</t>
  </si>
  <si>
    <t>Hoge security-updates / patches (CVSS 7.0+)  worden binnen 10 werkdagen (na publicatie) door Opdrachtnemer geïnstalleerd, in afstemming met Opdrachtgever.</t>
  </si>
  <si>
    <t>Kritische security-updates / patches worden binnen 3 werkdagen (na publicatie) door Opdrachtnemer geïnstalleerd, in afstemming met Opdrachtgever.</t>
  </si>
  <si>
    <t>Processen</t>
  </si>
  <si>
    <t>Opdrachtnemer heeft een procedure voor het oplossen van defecten, conflicten en geschillen ingericht.</t>
  </si>
  <si>
    <t>Release management</t>
  </si>
  <si>
    <t>Opdrachtnemer informeert Opdrachtgever voorafgaand installatie over de wijzigingen en aanpassingen in een release.</t>
  </si>
  <si>
    <t>Risicomangement</t>
  </si>
  <si>
    <t xml:space="preserve">Opdrachtnemer herhaalt de risicoanalyse van bovengenoemd punt iedere zes maanden, zolang de opdracht voortduurt. </t>
  </si>
  <si>
    <t>Opdrachtnemer overlegt aan Opdrachtgever binnen 4 weken na aanvang van de werkzaamheden een afschrift van de risicoanalyses op alle informatieverwerkingen zoals omschreven in de Verwerkersovereenkomst. Het acceptabele restrisico zal daarbij niet hoger zijn dan: ‘laag risico’.</t>
  </si>
  <si>
    <t>Samenwerking met SOC</t>
  </si>
  <si>
    <t>Opdrachtgever beschikt over een centraal Security Operating Center (SOC), waar alle (vermoedens van) securityincidenten centraal worden gelogd. Opdrachtnemer committeert zich aan de samenwerking met dit SOC om de informatiebeveiliging van Opdrachtnemer en Opdrachtgever optimaal te kunnen bewaken. Deze samenwerking wordt in overleg geformaliseerd maar bestaat in ieder geval uit:
a. Rapportageverplichting over-en-weer over relevante informatiebeveiligings- en dreigingskenmerken.
b. Gezamenlijke dreigingsanalyses op specifieke thema’s zoals malware, kwetsbaarheden in software of frauduleus handelen;
c. Het (door-)ontwikkelen van de businesscontinuïteitsplanning;
d. Het maken van gezamenlijke afspraken over informatiebeveiligings-incidentafhandeling en (gericht) dreigingsonderzoek.
e. Het aansluiten op het informatiebeveiligings-incidentafhandeling proces en (gericht) dreigingsonderzoek van Opdrachtgever.
f. Alle maatregelen die voortkomen uit deze opdracht inclusief de beheersmaatregelen.</t>
  </si>
  <si>
    <t>SBOM</t>
  </si>
  <si>
    <t>Opdrachtnemer beschikt over een Software Bill of Materials (SBOM) van alle gebruikte software componenten met inbegrepen een lijst van herkomst. Opdrachtnemer heeft een VEX (vulnerability Exploitability exchange) analyse gedaan op de SBOM, niet langer dan 6 maanden geleden op het moment van inschrijving. Opdrachtnemer levert op eerste verzoek van Opdrachtgever het meest recente VEX document aan als bewijsstuk.</t>
  </si>
  <si>
    <t>Spoed</t>
  </si>
  <si>
    <t>Opdrachtnemer pakt door security aangegeven spoed zaken binnen 1 uur na melding op.</t>
  </si>
  <si>
    <t>Testgegevens</t>
  </si>
  <si>
    <t>Testgegevens behoren zorgvuldig te worden gekozen, beschermd en gecontroleerd.  </t>
  </si>
  <si>
    <t>Toegang en autorisatie</t>
  </si>
  <si>
    <t>Opdrachtnemer maakt gebruik van systeemtoegang zoals deze door Opdrachtgever beschikbaar wordt gesteld. Opdrachtgever behoudt het recht om deze eenzijdig aan te passen en zal Opdrachtnemer uiterlijk 2 weken voor aanvang hiervan in kennis stellen. Het is de gezamenlijke verantwoordelijkheid van de Opdrachtnemer en de Opdrachtgever om technische en organisatorische maatregelen te treffen zodat de dienstverlening voortgang kan blijven houden.</t>
  </si>
  <si>
    <t>Opdrachtnemer toont aan via een ontwerp, procesbeschrijving of inrichting specificatie dat conflicterende taken en verantwoordelijkheden worden gescheiden om de kans op onbevoegd of onbedoeld wijzigen of misbruik van de bedrijfsmiddelen (informatie) binnen de dienstverlening te verminderen.</t>
  </si>
  <si>
    <t>Opdrachtnemer toont aan via een ontwerp, procesbeschrijving of inrichting specificatie dat logische toegangsbeveiliging wordt geïmplementeerd in lijn met het beleid van Opdrachtgever alvorens de dienst in gebruik wordt genomen door Opdrachtgever.</t>
  </si>
  <si>
    <t>Opdrachtnemer toont aan via een ontwerp, procesbeschrijving of inrichting specificatie dat toegang tot informatie en informatieverwerkende faciliteiten worden beperkt op basis van eisen van Opdrachtgever volgens de principes 'need‐to‐know', 'least-access' en 'need-to-use'.</t>
  </si>
  <si>
    <t>Opdrachtnemer geeft op verzoek directe (lees-) toegang tot alle systemen (servers, netwerk, data, logging, monitoring) aan de security afdeling van Opdrachtgever.</t>
  </si>
  <si>
    <t>Versleuteling</t>
  </si>
  <si>
    <t>Alleen geautoriseerde systemen met PKIoverheid-certificaat met daarin een OIN kunnen aansluiten.</t>
  </si>
  <si>
    <t xml:space="preserve">Mail en overige berichtgeving naar gebruikers is voorzien van end to end versleuteling. </t>
  </si>
  <si>
    <t>Wachtwoordgebruik</t>
  </si>
  <si>
    <t>Opdrachtnemer toont aan dat de gestelde eisen ten aanzien sterk wachtwoord (zoals lengte, complexiteit, levensduur, opslag, transport en MFA) vanuit het beleid kan worden toegepast in de aangeboden systemen als onderdeel van de dienstverlening alvorens de dienst in gebruik wordt genomen door Opdrachtgever.</t>
  </si>
  <si>
    <t>Wijzigingsproces</t>
  </si>
  <si>
    <t>Opdrachtnemer toont aan middels een procesbeschrijving dat het wijzigingsproces ten aanzien van het tijdig communiceren, afstemmen, impact en risico beoordelen van eventuele veranderingen in de functionaliteit aan Opdrachtgever is ingericht.</t>
  </si>
  <si>
    <t>Non Functionele eisen en wensen Architectuur</t>
  </si>
  <si>
    <t xml:space="preserve">Punten per wens: </t>
  </si>
  <si>
    <t>Architectuur</t>
  </si>
  <si>
    <t>API</t>
  </si>
  <si>
    <t xml:space="preserve">De oplossing ondersteunt het meest actuele Oauth protocol voor toegang tot een ander systeem/oplossing </t>
  </si>
  <si>
    <t xml:space="preserve">Het Systeem / de plossing maakt het mogelijk om gegevens te wijzigen en/of beschikbaar te stellen middels een in de markt bewezen API. Van de API’s is een goede beschrijving beschikbaar. 
Aanvulling:
De applicatie zelf heeft ook via data-API’s toegang  tot de data. 
De applicatiefunctionaliteit is gescheiden van de dataopslag. </t>
  </si>
  <si>
    <t>Opdrachtnemer stelt een API beschikbaar waarmee  (near-)real-time tenminste de volgende gegevens aan Opdrachtgever beschikbaar worden gesteld:
• Logging van gebeurtenissen die beheer en gebruikersactiviteiten, uitzonderingen en informatiebeveiligingsgebeurtenissen registreren
• Mutatielogging van alle wijzigingen die in de data zijn doorgevoerd vanuit de Audittrailtabellen
• Mutatielogging van alle mutaties rond de gebruikersstamgegevens en toegekende rollen
De API moet de mogelijkheid bieden om de wijzigingen in de genoemde tabellen vanaf tijdstip T op te halen, zodat incrementeel laden naar het SOC-SIEM platform mogelijk is.</t>
  </si>
  <si>
    <t xml:space="preserve">Gegevensuitwisseling tussen (web)applicaties gebeurt via Restful API's REST API Design Rules. De broneigenaar levert API's die voldoen aan de moderne RESTful standaarden. </t>
  </si>
  <si>
    <t>Het systeem voorziet in een gestandaardiseerde API om alle transactieloggegevens aan te leveren aan Opdrachtgever</t>
  </si>
  <si>
    <t xml:space="preserve">Koppelingen dienen te worden gerealiseerd met API’s. </t>
  </si>
  <si>
    <t>Applicatiefunctionaliteit</t>
  </si>
  <si>
    <t>Informatiesystemen behoren zo te worden ontworpen, dat de invoerfuncties, verwerkingsfuncties en uitvoerfuncties van gegevens (op het juiste moment) in het proces worden gevalideerd op juistheid, tijdigheid en volledigheid om het bedrijfsproces optimaal te kunnen ondersteunen.  </t>
  </si>
  <si>
    <t>Identificatie online bronnen</t>
  </si>
  <si>
    <t>Standaard voor de identificatie van online bronnen van informatie wordt gebruik gemaakt van URI en IRI.</t>
  </si>
  <si>
    <t>Lifecyclemanagement</t>
  </si>
  <si>
    <t xml:space="preserve">Bij het overgaan op nieuwe standaarden, applicaties, diensten  worden afspraken over de periode waarin overgegaan wordt op een nieuwe versie. Specifiek wanneer een nieuwe versie van een standaard geïmplementeerd wordt, blijft de aanbieder de oude versie ondersteunen zolang als dat volgens afspraak nodig is. </t>
  </si>
  <si>
    <t>Processen worden digitaal en geautomatiseerd verwerkt.</t>
  </si>
  <si>
    <t>Functionele scheiding  / design</t>
  </si>
  <si>
    <t>In de implementatie van het systeem zijn data en applicatie fysiek (opslag en processing) en netwerktechnisch gescheiden.</t>
  </si>
  <si>
    <t>integratie/koppelingen/API's</t>
  </si>
  <si>
    <t>Kunnen bevragen van gegevens in de basis- of kernregistraties</t>
  </si>
  <si>
    <r>
      <rPr>
        <sz val="9"/>
        <color rgb="FF000000"/>
        <rFont val="Calibri"/>
      </rPr>
      <t xml:space="preserve">Gegevens en bescheiden waarover de gemeente al beschikt, hoeven niet door de aanvrager te worden geleverd. Het systeem / de oplossing heeft koppelingen naar relevante (landelijke) basisregistraties om dergelijke gegevens te raadplegen. De basisregistraties kunnen via de ESB van de opdrachtgever worden ontsloten (Makelaarssuite PinkRoccade)
</t>
    </r>
    <r>
      <rPr>
        <sz val="9"/>
        <color rgb="FF000000"/>
        <rFont val="Calibri"/>
        <scheme val="minor"/>
      </rPr>
      <t xml:space="preserve"> Concreet gaat het om de volgende minimale koppelingen: 
- HR (koppelen via een API-key op het handelsregister van de kvk)
- BRP (koppelen via de haal centraal API)
- BAG (koppelen rechtstreeks op de bron via de API standaard)
- BRK (Op basis van BRK-mutatieleveringen door het Kadaster of PDOK);
- GBA-V/BRP (koppelen via de haal centraal API, StuF 3.10)
- BGT-gegevens (koppelen rechtstreeks op de bron via de API standaard)</t>
    </r>
  </si>
  <si>
    <t>Kunnen koppelen op basis van de Standaard Zaakgericht Werken API (ZGW API)</t>
  </si>
  <si>
    <t>De standaard Zaakgericht Werken API volgt de landelijke URI en API strategie. Deze nieuwe standaard is gebaseerd op REST/JSON en wordt ingezet om geautomatiseerd Zaakgericht te kunnen werken met informatiesystemen van gemeenten of uitvoeringorganisaties. Minimaal de versie(s) zoals deze wordt beheerd door VNG Realisatie wordt hiervoor gebruikt. De Zaakgericht Werken standaard is de nieuwe standaard die per 1 april 2021 op de Pas-Toe-Of-Leg-Uit-lijst van de VNG staat.</t>
  </si>
  <si>
    <t>Kunnen uitwisselen van gegevens in de financieel component</t>
  </si>
  <si>
    <t xml:space="preserve">Het systeem / de oplossing beschikt over een werkende koppeling met het financiële pakket Key2Financiën, voor onder andere het factureren van opgelegde leges en verbeurd verklaarde dwangsommen. </t>
  </si>
  <si>
    <t>Kunnen ontvangen van het triggerbericht uit DSO-LV</t>
  </si>
  <si>
    <t>De DSO-LV stuurt een notificatiebericht dat er een Verzoek klaar staat. Dit bericht moet automatisch kunnen worden ingelezen in het systeem op basis van de STandaard Aanvragen en Meldingen (STAM). Het Verzoek wordt ingediend ten behoeve van een Omgevingsoverleg (Vooroverleg), als start van het behandelproces (Initiëren), als aanvulling op een eerder ingediend Verzoek (Aanvullen), of dat het Verzoek wordt ingetrokken (Intrekken). Er zijn 7 soorten Type Verzoek onderkend in de Omgevingswet, veelal zijnde een vergunningsaanvraag of melding:
Aanvraag vergunning
Melding
Informatie
Informatie ongewoon voorval
Aanvraag Maatwerkvoorschrift
Melding gelijkwaardige maatregel
Verken uw idee
Aanvraag toestemming gelijkwaardige maatregel.</t>
  </si>
  <si>
    <t>Kunnen ophalen van het Verzoek uit DSO-LV</t>
  </si>
  <si>
    <t>Nadat er een DSO notificatiebericht is ontvangen, kan het DSO Verzoek op basis van de standaard worden opgehaald uit het DSO-LV. Het Verzoek wordt ingediend ten behoeve van Vooroverleg (Omgevingsoverleg), als start van het behandelproces (Initiëren), als aanvulling op een eerder ingediend Verzoek (Aanvullen), of dat het Verzoek wordt ingetrokken (Intrekken).</t>
  </si>
  <si>
    <t>Kunnen ophalen van de bijlagen bij het Verzoek uit het DSO-LV</t>
  </si>
  <si>
    <t xml:space="preserve">	Nadat er een DSO notioficatiebericht is ontvangen, kunnen de bijlagen bij het Verzoek op basis van de standaard worden opgehaald uit het DSO-LV. De documenten worden vastgelegd in de Documentregistratiecomponent.</t>
  </si>
  <si>
    <t>Koppeling met Kofax</t>
  </si>
  <si>
    <t xml:space="preserve">Het systeem / de oplossing beschikt over een werkende koppeling met de scansoftware Kofax. Deze koppeling zorgt ervoor dat fysiek, documenten via Kofax in een nieuw of bestaand zaakdossier geplaatst kunnen worden binnen het systeem / de oplossing. </t>
  </si>
  <si>
    <t>Koppeling DROP</t>
  </si>
  <si>
    <t xml:space="preserve">Opdrachtgever zorgt voor een werkende koppeling met DROP, waarmee publicaties naar de landelijke voorziening gemaakt kunnen worden. </t>
  </si>
  <si>
    <t>Koppeling iBabs</t>
  </si>
  <si>
    <t xml:space="preserve">Ten behoeve van het bestuurlijke besluitvormingsproces of het agenderen van stukken voor de Raad, beschikt de oplossing over een werkende koppeling met iBabs. Documenten en zaakinformatie moet toegevoegd kunnen worden aan een agenda in iBabs. Eventuele notulen of besluiten vanuit iBabs moeten vervolgens ook weer toegevoegd kunnen worden aan de bijbehorende zaak in het systeem / de oplossing. </t>
  </si>
  <si>
    <t>Koppeling e-depot</t>
  </si>
  <si>
    <t>Het systeem / de oplossing beschikt over een werkende koppeling ten behoeve van het overbrengen van archief naar het e-depot van het Drents Archief.</t>
  </si>
  <si>
    <t>Koppeling Microsoft EntraID</t>
  </si>
  <si>
    <t>Het systeem / de oplossing beschikt over een werkende koppeling met Microsoft Entra ID (Azure) t.b.v. SSO en gebruikersbeheer</t>
  </si>
  <si>
    <t>Gebruik i-navigator</t>
  </si>
  <si>
    <t xml:space="preserve">Opdrachtgever maakt gebruik van de I-Navigator van SDU als leidraad voor het vullen en inrichten van de ZTC. De i-Navigator dient als standaardinrichting voor zaakdossiers en als tool om gemeentelijke werkprocessen van start tot en met archivering te faciliteren. Minimaal: 
- De export uit de i-Navigator dient het systeem / de oplossing te kunnen importeren. 
- Werkprocessen (zaaktypen) kunnen uitgelezen worden uit de export van i-Navigator. 
- Resultaattypen kunnen uitgelezen worden uit de export van i-Navigator en dit moet ingevoerd kunnen worden op dossierniveau. 
- Documenttypen kunnen worden uitgelezen uit de export van i-Navigator. </t>
  </si>
  <si>
    <t>Uitgaande e-mail</t>
  </si>
  <si>
    <t>Het systeem / de oplossing beschikt over een koppeling met Microsoft Exchange voor het kunnen versturen van e-mailberichten. Indien een koppeling met Microsoft Exchange niet mogelijk is moet e-mail altijd via ons eigen domein verzonden kunnen worden.</t>
  </si>
  <si>
    <t>Binnenkomende e-mail</t>
  </si>
  <si>
    <t>Het systeem / de oplossing beschikt over een koppeling en functionaliteit voor het importeren van ontvangen en verwerken van e-mailberichten op geselecteerde (gedeelde) postvakken. Ontvangen berichten en bijlages worden automatisch door de oplossing toegevoegd aan de betreffende zaak. De oplossing beschikt over een eigen import functionaliteit.</t>
  </si>
  <si>
    <t>Koppeling met anonimiseringstools</t>
  </si>
  <si>
    <t xml:space="preserve">Het systeem / de oplossing heeft werkende koppelingen met bijbehorende functionaliteiten met één of meerdere anonimiseringsapplicaties, waarmee persoons- en andere gevoelige gegevens geanonimiseerd kunnen worden. </t>
  </si>
  <si>
    <t>Toevoegen van eigen kaartlagen</t>
  </si>
  <si>
    <t>In de geïntegreerde kaartweergave kunnen eigen (externe) kaartlagen toegevoegd worden (o.b.v. van onder andere WMS en WFS)</t>
  </si>
  <si>
    <t>Gebruik in ArcGis</t>
  </si>
  <si>
    <t xml:space="preserve">Opdrachtgever maakt gebruik van ArcGis t.b.v. van Geo analyses en informatie producten. De oplossing beschikt over een mogelijkheid om de (geo-)data in het systeem / de oplossing te gebruiken binnen ArcGis. </t>
  </si>
  <si>
    <t>MijnServices</t>
  </si>
  <si>
    <t xml:space="preserve">De opdrachtgever is voornemens om in de toekomst een mijnservices (VNG) omgeving te implementeren. De VTH oplossing / het systeem kan koppelen met deze component en kan verzoeken vanuit de MijnServices standaard (https://vng.nl/omnichannel) verwerken, of opdrachtnemer kan dit binnen 2 jaar na inschrijving implementeren. </t>
  </si>
  <si>
    <t>Non Functionele eisen en wensen compliance &amp; audit</t>
  </si>
  <si>
    <t>Compliance &amp; audit</t>
  </si>
  <si>
    <t>Verdiepende vragen functionele doelbeschrijving cq vragen t.a.v. validatie(wijze)</t>
  </si>
  <si>
    <t>Beheersorganisatie</t>
  </si>
  <si>
    <t xml:space="preserve">Opdrachtnemer behoort voor de software-ontwikkelprojecten een beheersorganisatie te hebben ingericht waarin de structuur van de beheersprocessen en van de betrokken functionarissen de taken, verantwoordelijkheden en bevoegdheden zijn vastgesteld.   </t>
  </si>
  <si>
    <t>Beveiligde ontwikkelomgeving</t>
  </si>
  <si>
    <t>Opdrachtnemer stelt  beveiligde ontwikkelomgevingen vast en zorgt voor passende beveiliging voor verrichtingen op het gebied van systeemontwikkeling en integratie en die betrekking hebben op de gehele levenscyclus van de systeemontwikkeling.</t>
  </si>
  <si>
    <t xml:space="preserve">Beveiligde ontwikkelomgeving </t>
  </si>
  <si>
    <t>Systeemontwikkelomgevingen worden passend beveiligd op basis van een expliciete risicoafweging</t>
  </si>
  <si>
    <t>Compliance-management  </t>
  </si>
  <si>
    <t>Opdrachtnemer richt een compliance-managementproces in, waarmee zij de implicaties uit wet- en regelgeving en verplichtingen voortvloeiend uit overeenkomsten en beleid kan vaststellen.</t>
  </si>
  <si>
    <t>Configuratiebeheer</t>
  </si>
  <si>
    <t>De inrichting van het configuratiebeheer biedt  waarborgen  dat de vastgelegde gegevens van softwareconfiguratie-items in de configuratie-administratie (CMDB) juist en volledig zijn en blijven.</t>
  </si>
  <si>
    <t>Controle gegevensverwerking</t>
  </si>
  <si>
    <t>Het Informatiesysteem bevat functies waarmee vastgesteld kan worden of gegevens correct verwerkt zijn. Hiermee wordt een geautomatiseerde controle bedoeld waarmee (duidelijke) transactie- en verwerkingsfouten kunnen worden gedetecteerd.  </t>
  </si>
  <si>
    <t>Digitoegankelijkheid</t>
  </si>
  <si>
    <t xml:space="preserve">Het systeem dient te voldoen aan wettelijke digitoegankelijkheidseisen: standaard EN 301 549. Deze eisen omvatten toegankelijkheidsnorm WCAG 2.1, minimaal niveau B. </t>
  </si>
  <si>
    <t>Opdrachtnemer moet minimaal geldige een technische toegankelijkheidsverklaring met status B kunnen tonen.</t>
  </si>
  <si>
    <t>Intern kwaliteitssysteem</t>
  </si>
  <si>
    <t>Opdrachtnemer beschikt over een intern kwaliteitssysteem en/of een actueel geldig intern kwaliteitshandboek die gelijkwaardig is aan de ISO norm kwaliteitsmanagement om de kwaliteit van de eigen organisatie te bewaken, bedrijfsprocessen te beheersen en continu te zorgen voor het verhogen aan de klanttevredenheid. Opdrachtgever accepteert in deze een geldig ISO-9001 certificaat.</t>
  </si>
  <si>
    <t>ISO 27001</t>
  </si>
  <si>
    <t xml:space="preserve">Opdrachtnemer beschikt over een informatiebeveiligingsmanagementsysteem conform ISO 27001 of ISAE 3000. Door de Inschrijver wordt een beschreven managementsysteem voor informatiebeveiliging gebruikt. Bewijs hiervan kan worden geleverd door het beschikken over een certificering of verklaring zoals bijvoorbeeld ISO 27001 of ISAE 3000, dan wel op andere wijze waarmee de Inschrijver in staat is aan te tonen dat door hem maatregelen worden genomen op het gebied van procesmatige informatiebeveiliging en het periodiek vaststellen, uitvoeren, controleren, beoordelen, bijhouden en verbeteren van een gedocumenteerd managementsysteem. </t>
  </si>
  <si>
    <t>Ketenpartners</t>
  </si>
  <si>
    <t>Alle eisen, wensen en beheersmaatregelen zijn van toepassing verklaard op de door de leverancier ingezette ketenpartners, die ook toegang hebben tot de IV van Opdrachtgever. De leverancier dient aan te geven hoe zij erop toeziet dat de partners in de keten hier opvolging aan geven.</t>
  </si>
  <si>
    <t xml:space="preserve">Projectorganisatie  </t>
  </si>
  <si>
    <t>Binnen de (project-)organisatie behoort een beveiligingsfunctionaris te zijn benoemd die het systeem-ontwikkeltraject ondersteunt in de vorm van het bewaken van beveiligingsvoorschriften en die inzicht verschaft in de samenstelling van het applicatielandschap.  </t>
  </si>
  <si>
    <t>Quality assurance</t>
  </si>
  <si>
    <t>De projectorganisatie behoort een quality assurance-proces te hebben ingericht, waarmee zij de betrouwbare werking van het ontwikkel- en onderhoudsproces voor de applicatieontwikkeling kan vaststellen. </t>
  </si>
  <si>
    <t>In projecten zijn beveiligingsrisicoanalyses en maatregelbepalingen opgenomen als onderdeel van het ontwerp. Ook bij wijzigingen in het ontwerp zijn de beveiligingsconsequenties meegenomen. Deze zijn bij Wijziging en jaarlijks gecontroleerd op actualiteit.  </t>
  </si>
  <si>
    <t>TMP-verklaring</t>
  </si>
  <si>
    <t>De leverancier is bereid een TMP-verklaring te verstrekken ihkv Audit.</t>
  </si>
  <si>
    <t>Non Functionele eisen en wensen IAM</t>
  </si>
  <si>
    <t>IAM</t>
  </si>
  <si>
    <t>Authenticatie</t>
  </si>
  <si>
    <t xml:space="preserve">De applicatie ondersteunt authenticatiemiddelen zoals DIGID en E-herkenning. </t>
  </si>
  <si>
    <t>Certificatenbeheer</t>
  </si>
  <si>
    <t>De applicatie is in staat om de geldigheid van het domein, token signing of andere soorten certificaten te moniteren en tijdig te signaleren</t>
  </si>
  <si>
    <t>Debuggen</t>
  </si>
  <si>
    <t xml:space="preserve">Debuggen: Het is mogelijk om in de logbestanden de activiteiten van een specifieke gebruiker in te zien. </t>
  </si>
  <si>
    <t>Gebruikersbeheer</t>
  </si>
  <si>
    <t>Bij de controle op actuele rechten wordt niet alleen bepaald, welke groepen aan een gebruiker zijn gekoppeld, maar worden ook eventuele wijzigingen van rechten in die groepen gedetecteerd.</t>
  </si>
  <si>
    <t>De applicatie ondersteunt delegated usermanagement icm de regiocodes</t>
  </si>
  <si>
    <t>Het moet voor de gebruikers(groepen)beheerder mogelijk zijn de toegang tot het systeem en functionaliteiten voor specifieke gebruikers direct te ontnemen, waarbij ook eventuele actieve sessies van die gebruiker worden beëindigd</t>
  </si>
  <si>
    <t>Het systeem beschikt over een mechanisme waarbij gebruikersaccounts van gebruikers die gedurende een door Opdrachtgever aan te geven periode niet hebben ingelogd automatisch worden uitgeschakeld.</t>
  </si>
  <si>
    <t>Het systeem biedt aan beheerders van Opdrachtgever de mogelijkheid om de koppeling tussen gebruikers en groepen voor meerdere gebruikers tegelijk aan te passen.</t>
  </si>
  <si>
    <t>OpenID (OIDC) protocol</t>
  </si>
  <si>
    <t>De applicatie ondersteunt het OpenID (OIDC) protocol</t>
  </si>
  <si>
    <t>Role-Based Access / Gebruikersmanagement</t>
  </si>
  <si>
    <t>Beheerders van Opdrachtgever hebben de mogelijkheid om de gebruikerstabel (het systeem van gebruikersgroepen en de daaraan gekoppelde rechten) te onderhouden. Daarbij kunnen gebruikers worden toegevoegd, kunnen gebruikers aan groepen worden gekoppeld of kan de groepskoppeling worden aangepast en kunnen gebruikers op niet-actief worden gezet.</t>
  </si>
  <si>
    <t>Het systeem / de oplossing dwingt de door Opdrachtgever voorgeschreven beperkende set van rechten en privileges af met alleen de voor de gebruiker en systemen noodzakelijke toegang.</t>
  </si>
  <si>
    <t>Het systeem / de oplossing kan omgaan met veiligheidsgroepen/rollen voor het verlenen van toegang aan gebruikers</t>
  </si>
  <si>
    <t>De rechten die gebruikers hebben binnen een applicatie (inclusief beheerders) zijn zo ingericht dat autorisaties kunnen worden toegewezen aan organisatorische functies en scheiding van niet verenigbare autorisaties mogelijk is. </t>
  </si>
  <si>
    <t xml:space="preserve">De samenstelling van een rol en de toegang die deze geeft tot de appplicatie kan door Opdrachtgever zelf release onafhankelijk worden geconfigureerd. </t>
  </si>
  <si>
    <t>Het systeem / de oplossing heeft een fijnmazig autorisatie-schema, op basis van rollen (RBAC) voor functiescheiding tussen de gebruikers waarbij acties aan bepaalde gebruikersgroepen kunnen worden gekoppeld. Daarbij kan per actie of set acties ook worden aangegeven of iemand het recht heeft om:
- gegevens toe te voegen en/of
- gegevens in te zien en /of
- gegevens te wijzigen en/of
- gegevens te verwijderen
Wijzigingen in rechten van gebruikers moeten worden gelogd.</t>
  </si>
  <si>
    <t>Het systeem / de oplossing ondersteunt user provisioning waarbij gebruikersaccounts automatisch worden aangemaakt, bijgewerkt of verwijderd op basis van informatie uit Entra ID of Active Directory</t>
  </si>
  <si>
    <t>SAML protocol</t>
  </si>
  <si>
    <t>Het systeem / de oplossing ondersteunt het Saml protocol</t>
  </si>
  <si>
    <t>SCIM protocol</t>
  </si>
  <si>
    <t>Het systeem / de oplossing ondersteunt lifetime management via het Scim protocol</t>
  </si>
  <si>
    <t>SSO</t>
  </si>
  <si>
    <t>Het systeem / de oplossing ondersteunt authenticatie d.m.v. Single Sign On (SSO).</t>
  </si>
  <si>
    <t xml:space="preserve">Opdrachtnemer draagt zorg voor het technisch integreren van de Instroom, Doorstroom en Uitstroom processen d.m.v. verlenen, wijzingen of verwijderen van autorisaties en/of accounts binnen de applicatie of dienst. </t>
  </si>
  <si>
    <t>Voortgang / Rapportage</t>
  </si>
  <si>
    <t>Het systeem / de oplossing kan rapporteren over de volgende onderdelen:
* Aantal ingeregelde veiligheidsgroepen/rollen;
* Aantal gekoppelde gebruikers aan een rol
* Per gebruiker de toegekende rollen (Autorisatiematrix)
* Per rol een functionele beschrijving
* Per rol de toegekende functionaliteiten
* Status van een rol
* Status van een account/profiel
* Wanneer een rol aangemaakt is
* Wanneer een rol gedeactiveerd
* Wanneer een account/profiel aangemaakt is
* Wanneer een account/profiel deactiveerd is
* Wanneer een gebruiker zich aangemeld heeft
* Wanneer een gebruiker zich afgemeld heeft
* Het aantal aanmeldingen per jaar, per kwartaal, per maand, per dag en per uur
* De performance per jaar, per kwartaal, per maand, per dag en per uur 
De bovenstaande rapportages kunnen voor de gehele historie of een specifieke periode aangevraagd worden.</t>
  </si>
  <si>
    <t>Non Functionele eisen en wensen Datadiensten</t>
  </si>
  <si>
    <t>Datadiensten</t>
  </si>
  <si>
    <t>Data ontsluiting</t>
  </si>
  <si>
    <t>Het systeem/de oplossing is in staat om binnen een periode van 2 weken datasets uit bij integraties genoemde bronsystemen te ontsluiten.</t>
  </si>
  <si>
    <t>Het systeem/de oplossing ontsluit de bestaande dataset via een standaard interface, correct en beveiligd (inclusief metadata) met volledige historie en met minimaal 3 verladingen per dag.</t>
  </si>
  <si>
    <t>Datafeeds</t>
  </si>
  <si>
    <t>Datafeeds hebben een specifieke dataset met een bepaald aggregatieniveau waar gewenst o.b.v. de grondslag, nut en noodzaak van de gevraagde datalevering alsmede de doelbinding per dataveld (minimalisatieprincipe)</t>
  </si>
  <si>
    <t>Het systeem/de oplossing levert datafeeds richting afnemers van data in de vorm van een dataserver met beperkte query mogelijkheden om tabellen geheel of gedeeltelijk over te halen</t>
  </si>
  <si>
    <t>Datalandschap as a Service (DaaS)</t>
  </si>
  <si>
    <t>Het systeem/de oplossing wordt aangeboden als "Datalandschap as a Service" (DaaS).  "DaaS" is gedefinieerd als: "Datalandschap dat als dienst wordt aangeboden aan Opdrachtgever en waarbij Opdrachtnemer verantwoordelijkheid draagt voor de vertrouwelijkheid, integriteit, beschikbaarheid, beheer, en overige technische werking en verdere ontwikkeling van de het Datalandschap (incl. alle daarvoor benodigde overige software en hardware en netwerkverbindingen voor zover deze binnen het domein van Opdrachtnemer liggen)</t>
  </si>
  <si>
    <t>Datamigratie</t>
  </si>
  <si>
    <t>Het systeem/de oplossing moet in staat zijn gegevens uit eerder gebruikte systeemsoftware te importeren. Hierbij gaat het om imports in een gezamenlijk (Opdrachtgever &amp; Opdrachtnemer) te definiëren bestandsformaat.</t>
  </si>
  <si>
    <t>Data integriteit</t>
  </si>
  <si>
    <t>Het systeem / de oplossing biedt de mogelijkheid om foutieve registraties door Opdrachtgever te laten corrigeren (evt. met breaking-the-glass).</t>
  </si>
  <si>
    <t>Dataminimalisatie</t>
  </si>
  <si>
    <t>Het systeem / de oplossing is zo ingericht dat aan het vereiste van dataminimalisatie op eenvoudige wijze kan worden vormgegeven.</t>
  </si>
  <si>
    <t>Metadata</t>
  </si>
  <si>
    <t xml:space="preserve">Autorisaties voor het verstrekken en gebruik van gegevens kan worden bepaald op basis van metadata. De beheerder die het gegeven beheert en het wil verstrekken voor verdere bewerking, moet de mogelijkheid hebben om metadata toe te voegen aan de hand waarvan de beheerder en de afnemer een autorisatiebeslissing kan nemen. </t>
  </si>
  <si>
    <t>Data- en intellectueel eigendom</t>
  </si>
  <si>
    <t xml:space="preserve">Alle data blijft te allen tijde eigendom van Opdrachtgever. </t>
  </si>
  <si>
    <t xml:space="preserve">Opdrachtgever en Opdrachtnemer maken afspraken over de beschikbaarheid van de data voor de decharge op de exit heeft plaats gevonden. </t>
  </si>
  <si>
    <t>Opdrachtnemer regelt dat overdracht van activa (zoals eigendomsrechten op zaken gebruikt in het kader van de werkzaamheden in de onderhavige Overeenkomst) is geregeld.</t>
  </si>
  <si>
    <t>Opdrachtnemer regelt dat overdracht van intellectuele eigendomsrechten of licentieverstrekking (verstrekking van gebruiksrechten) ten aanzien van andere relevante objecten is geregeld.</t>
  </si>
  <si>
    <t>Opdrachtnemer stelt alle relevante data in het kader ter uitvoering van de Overeenkomst die in het bezit is van Opdrachtnemer of derden Partijen (onderaannemer of deelnemers van een samenwerkingsverband) beschikbaar t.b.v. de exit.</t>
  </si>
  <si>
    <t>Gebruik van AI</t>
  </si>
  <si>
    <t xml:space="preserve">Als de oplossing / het systeem een algoritme bevat, dan moet de leverancier de benodigde informatie aanleveren, zodat de gemeente het Algoritme-register kan vullen. De leverancier moet aangeven welke AI toepassingen de applicatie bevat en voldoen aan landelijk geldende wet- een regelgeving op het gebied van AI en algoritmes. </t>
  </si>
  <si>
    <t>Door Functioneel Beheerder toegevoegde datavelden moeten worden meegenomen in de datafeed.</t>
  </si>
  <si>
    <t>Aanpassingen aan datasets dienen tijdig, minimaal 1 week, gecommuniceerd te worden met de Functioneel beheerder van de Opdrachtgever.</t>
  </si>
  <si>
    <t>Dataontsluiting</t>
  </si>
  <si>
    <t>Het systeem/de oplossing is in staat om datasets in GGM indeling aan te bieden.</t>
  </si>
  <si>
    <t>Geo</t>
  </si>
  <si>
    <t>Gegevens aanleveren volgens BIM (Building Information Model) / 3D model aangeleverd kunnen worden.</t>
  </si>
  <si>
    <t xml:space="preserve">De mogelijkheid om een digital twin te bouwen t.b.v. het inlezen in het 3D model van streetsmart
</t>
  </si>
  <si>
    <t xml:space="preserve">Als er een kaartintegratie in het pakket zit moet deze services van ArcGisEnterprice en PDOK in kunnen lezen.
</t>
  </si>
  <si>
    <t xml:space="preserve">Uitwisseling bestanden via GeoJson/Geodatabase/shape.
</t>
  </si>
  <si>
    <t>FAIR dataprincipes</t>
  </si>
  <si>
    <t xml:space="preserve">Pas de implicaties van de FAIR dataprincipes toe. </t>
  </si>
  <si>
    <t xml:space="preserve">Opdrachtnemer garandeerd berichtaflevering bij verstoringen in de koppelingen. </t>
  </si>
  <si>
    <t>Non Functionele eisen en wensen Beheer en Onderhoud</t>
  </si>
  <si>
    <t>Beheer en Onderhoud</t>
  </si>
  <si>
    <t>Beschikbaarheid</t>
  </si>
  <si>
    <t>Opdrachtnemer is verantwoordelijk voor 24x7 monitoring van de beschikbaarheid.</t>
  </si>
  <si>
    <t xml:space="preserve">De opdrachtgever levert een concept SLA aan waarin de wijze van monitoring wordt verantwoord. </t>
  </si>
  <si>
    <t>Continue verbetering</t>
  </si>
  <si>
    <t>Opdrachtnemer zorgt, in samenwerking met Opdrachtgever, voor continue verbetering van producten en diensten (contual service improvement).</t>
  </si>
  <si>
    <t xml:space="preserve">Leg uit op welke wijze samenwerking en afstemming tussen opdrachtnemer en opdrachtgever plaatsvindt. Daarnaast levert de opdrachtgever ook de releasekalender aan. </t>
  </si>
  <si>
    <t>Fall back scenario</t>
  </si>
  <si>
    <t>Opdrachtnemer is in staat om een fall back scenario uitvoeren bij een ernstige storing binnen een door Opdrachtgever nader te bepalen RPO.</t>
  </si>
  <si>
    <t xml:space="preserve">De opdrachtgever levert een concept SLA aan waarin een voorstel staat voor de RPO. </t>
  </si>
  <si>
    <t>Infrastructuur</t>
  </si>
  <si>
    <t>Infrastructuur is toekomstbestendig, volgt nieuwe ontwikkelingen en is zodanig ontworpen dat zowel op infrastructuur- als applicatie niveau kan worden opgeschaald</t>
  </si>
  <si>
    <t>Kennis overdracht / trainingen</t>
  </si>
  <si>
    <t>Opdrachtnemer faciliteert Opdrachtgever in trainingen voor het juist gebruik én beheer van het systeem. Er moet zowel online als onsite training aangeboden kunnen worden aan zowel behandelaren als beheerders van het systeem.</t>
  </si>
  <si>
    <t>Klachtenregistratie en -afhandeling</t>
  </si>
  <si>
    <t>Opdrachtnemer dient te beschikken over een procedure voor het afhandelen van klachten. In geval van klachten zal de klacht in eerste instantie tussen de klager en de contactpersoon van Opdrachtnemer ter plekke worden opgelost. Onder een correcte klachtafhandeling verstaat Opdrachtgever dat Opdrachtnemer de klacht voor het einde van de eerstvolgende werkdag heeft afgehandeld dan wel heeft hersteld en Opdrachtgever heeft aangegeven tevreden te zijn met de oplossing. Afgehandeld houdt in dat Opdrachtgever schriftelijk (per email) terugkoppeling ontvangt van de wijze waarop de betreffende klacht is omgezet naar een concrete actie of oplossing en de klager tevreden is met de voorgestelde actie of geboden oplossing (uiteraard met inachtneming van proportionaliteit).</t>
  </si>
  <si>
    <t>Materiaal</t>
  </si>
  <si>
    <t xml:space="preserve">Opdrachtnemer zorgt minimaal elk jaar voor updates van handleidingen en instructies zodat e.e.a. actueel blijft en conform trends en ontwikkelingen is. </t>
  </si>
  <si>
    <t>Opdrachtnemer kan voorbeelden aanleveren om aan te tonen of materiaal actueel is. Tevens levert Opdrachtnemer aan op welke wijze proces rondom actualisatie is geborgd.</t>
  </si>
  <si>
    <t>Ontwerp</t>
  </si>
  <si>
    <t>Er is een functioneel en technisch ontwerp van de systemen, applicaties en/of dienst beschikbaar</t>
  </si>
  <si>
    <t>Ontwikkelactiviteiten</t>
  </si>
  <si>
    <t>Ontwikkelactiviteiten zijn gedocumenteerd, ontwikkeling gebeurd conform opgestelde standaarden, relevante wet- en regelgeving en protocollen</t>
  </si>
  <si>
    <t>Oplevering applicatie</t>
  </si>
  <si>
    <t>Applicatie wordt webbased of middels "modern app" geleverd, er is dus geen client installatie noodzakelijk voor het gebruik van de applicatie</t>
  </si>
  <si>
    <t>Moeten we hier ook middleware noemen (als bijv Java)?</t>
  </si>
  <si>
    <t>RPO / Back-up</t>
  </si>
  <si>
    <t>Opdrachtnemer draagt zorg voor het regelmatig uitvoeren en testen van back‐upkopieën van informatie, software en systeemafbeeldingen  in overeenstemming met het back-up beleid van Opdrachtgever en toont de werking en borging aan middels procesbeschrijving en (test)rapportages.</t>
  </si>
  <si>
    <t>De opdrachtgever levert een concept SLA aan waarin een concretisering genoemd wordt over de back-up frequentie.</t>
  </si>
  <si>
    <t>Opdrachtnemer is verantwoordelijk voor back-ups van de omgeving.</t>
  </si>
  <si>
    <t>Servicedesk</t>
  </si>
  <si>
    <t>Opdrachtnemer biedt een online toegang tot de Servicedesk voor geautoriseerde personen van Opdrachtgever. Deze geautoriseerde personen hebben toegang tot alle specifieke informatie van Opdrachtgever in het incidentregistratiesysteem van Opdrachtnemer.</t>
  </si>
  <si>
    <t>Opdrachtnemer heeft een Servicedesk waarin melding en registratie plaatsvindt van incidenten, Problemen, Wijzigingen en (informatie)verzoeken die betrekking hebben op bestellingen, leveringen, facturen, opheffingen, wijzigingen en offertes. Al het contact verloopt via één loket (interface), waarbij verscheidene communicatievormen (minimaal: telefoon en e-mail) mogelijk zijn.</t>
  </si>
  <si>
    <t xml:space="preserve">De opdrachtgever levert een concept SLA aan waarin openingstijden en responstijden worden voorgesteld. </t>
  </si>
  <si>
    <t>Samenwerking derden</t>
  </si>
  <si>
    <t xml:space="preserve">Indien Opdrachtgever besluit om externe adviseurs in te huren, dan verbindt opdrachtnemer zich in alle redelijkheid om met deze adviseurs samen te werken. Er wordt in overleg afspraken gemaakt over wederzijdse aftemming en verantwoordelijkheden. </t>
  </si>
  <si>
    <t>SLA</t>
  </si>
  <si>
    <t>Opdrachtnemer doet een voorstel voor een DAP en SLA en de frequentie waarover hierop gerapporteerd wordt naar de opdrachtgever. Hierin wordt minimaal meegenomen:
- Inrichting van het wijzigingen en incidentenbeheer  (incl. prioritering)
- Beschikbaarheid van de oplossing / het systeem
- Omgang met informatiebeveiligingsincidenten</t>
  </si>
  <si>
    <t>Toevoegen URL</t>
  </si>
  <si>
    <t>Opdrachtnemer stelt de online omgeving ter beschikking met gebruik van één van de volgende verplichte URL-formats: (1)   middendrenthe.nl/satellietnaam
(2) satellietnaam.middendrenthe.nl of 
(3) satellietnaam.middendrenthe</t>
  </si>
  <si>
    <t>Non Functionele eisen en wensen Archivering</t>
  </si>
  <si>
    <t>Algemeen</t>
  </si>
  <si>
    <t>Het systeem / de oplossing voldoet aan NEN-ISO 16175-1.</t>
  </si>
  <si>
    <t xml:space="preserve">Het systeem / de oplossing voldoet aan de MDTO (Metagegevens voor Duurzame Toegankelijke Overheidsinformatie). </t>
  </si>
  <si>
    <t xml:space="preserve">Het systeem / de oplossing is in staat unieke identificatiecodes toe te wijzen aan elk uniek archiefstuk en aan elke unieke aggregatie van archiefstukken </t>
  </si>
  <si>
    <t>Het systeem / de oplossing is in staat metagegevens op te nemen die handmatig worden ingevoerd door een actor</t>
  </si>
  <si>
    <t>Het systeem / de oplossing moet compatibel zijn met standaard duurzame bestandsformaten zoals zijn opgenomen op de lijst van voorkeursformaten van het Nationaal Archief, zoals PDF/A, XML en CSV. Dit houdt in dat het systeem bestanden kan importeren, exporteren en opslaan in deze formaten zonder verlies van gegevensintegriteit of functionaliteit.</t>
  </si>
  <si>
    <t xml:space="preserve">Informatieobjecten/Documenten kunnen in de context worden beheerd van een zaakdossier. </t>
  </si>
  <si>
    <t xml:space="preserve">Informatie opgeslagen in het systeem / de oplossing blijft duurzaam toegankelijk gedurende het gebruik van de applicatie, tenzij informatie volgens protocol vernietigd wordt. </t>
  </si>
  <si>
    <t>Toegankelijkheid</t>
  </si>
  <si>
    <t xml:space="preserve">Het systeem / de oplossing biedt een gedetailleerde zoekfunctie op alle ingevoerde en automatisch gegenereerde metadata en combinaties hiervan op basis van rol en rechten. </t>
  </si>
  <si>
    <t>Beveiligings- en toegangsprotocollen toepassen om de inhoud van de archiefstukken en de metagegevens voor die archiefstukken te beschermen tegen toegang, wijziging of vernietiging door onbevoegden</t>
  </si>
  <si>
    <t>De zoekfunctie ondersteunt zoeken door specifieke metagegevens ('advanced search' of 'faceted search')</t>
  </si>
  <si>
    <t xml:space="preserve">Informatie moet toegankelijk zijn voor gebruikers, zowel mens als machine. Hiervoor moeten de gebruikers geen speciale toepassingen of hulpmiddelen nodig hebben. </t>
  </si>
  <si>
    <t>De zoekfunctie ondersteunt zoeken door alle tekstgegevens van informatieobjecten ('full tekst search')</t>
  </si>
  <si>
    <t>Waardering en selectie</t>
  </si>
  <si>
    <t xml:space="preserve">Aan de informatieobjecten moeten metagegevens over de bewaartermijn, de grondslag voor de bewaring, resultaat van de zaak en de einddatum van de zaak kunnen worden toegevoegd. De verschillende informatieobjecten die tot 1 zaakdossier behoren moeten daarbij dezelfde termijn krijgen. </t>
  </si>
  <si>
    <t>De waardering kan op verschillende aggregatieniveaus worden aangegeven (werkproces, zaakdossier, document). De waardering overerft daarbij van een hoog, naar een laag aggregatieniveau</t>
  </si>
  <si>
    <t>De bewaartermijn van informatieobjecten kan worden afgeleid door het identificeren van een werkproces, waardering van het werkproces en einddatum van de behandeling van de zaak</t>
  </si>
  <si>
    <t>De toekomstige actie die volgt uit de waardering van informatieobjecten (na het verstrijken van de bewaar- of overdrachtstermijn) moet kunnen worden vastgelegd als metadata, zoals bijv. vernietigen of overbrengen</t>
  </si>
  <si>
    <t>Binnen een bepaalde applicatierol moet het mogelijk zijn de metadata m.b.t. waardering en/ of de bewaartermijn aan te passen op het aggregatieniveau van werkproces/zaaktype</t>
  </si>
  <si>
    <t>Indien waardering of bewaartermijn wordt aangepast op het aggregatieniveau van werkproces/zaaktype, moet het mogelijk zijn om de waardering van historische informatie uit te zonderen van deze aanpassing. Dit is vooral belangrijk voor informatie die als "hotspot" wordt beschouwd.</t>
  </si>
  <si>
    <t xml:space="preserve">De datum voor het vernietigen of overbrengen (naar e-depot) van informatie moet automatisch berekend kunnen worden. </t>
  </si>
  <si>
    <t>Van informatieobjecten die voor vernietiging of overbrenging in aanmerking komen, moeten op basis van het jaar van vernietiging of overbrenging overzichten kunnen worden gecreëerd</t>
  </si>
  <si>
    <t>Archiefvernietiging</t>
  </si>
  <si>
    <t>Informatieobjecten en bijbehorende metadata op (verschillende aggregatieniveaus: dossier en onderliggende documenten, bestanden) moeten onherstelbaar kunnen worden vernietigd op basis van de als zoekcriteria (metadata) opgegeven waardering/vernietigingstermijn</t>
  </si>
  <si>
    <t>Wanneer voor het zoeken en vinden gebruik wordt gemaakt van indexering, moet de index na de vernietiging worden geactualiseerd zodat vernietigde informatieobjecten niet meer kunnen worden gevonden</t>
  </si>
  <si>
    <t>Van de vernietiging moet een verklaring kunnen worden opgeleverd waarin minimaal wordt aangegeven om welke informatie het gaat, dat de vernietiging volledig is uitgevoerd en om hoeveel data het gaat (TB, MB, etc.)</t>
  </si>
  <si>
    <t>Het systeem / de oplossing biedt de mogelijkheid om zaakdossiers van de vernietiging uit te stellen. Hiervoor moet het systeem / de oplossing aan de volgende voorwaarden voldoen:
1. Flexibiliteit in uitstel: Het systeem moet de mogelijkheid bieden om de vernietiging van zaakdossiers voor een vooraf bepaalde periode uit te stellen, met opties voor verlenging indien nodig.
2. Beheerdersrechten: Alleen geautoriseerde beheerders mogen de vernietiging van zaakdossiers uitstellen. Het systeem moet een duidelijk autorisatieproces hebben om deze rechten toe te kennen en te beheren.</t>
  </si>
  <si>
    <t xml:space="preserve">Opdrachtnemer garandeert dat bij een backup-recovery geen gegevens terug in productie worden gezet die formeel al vernietigd zijn. </t>
  </si>
  <si>
    <t>Overbrenging / export</t>
  </si>
  <si>
    <t>Het moet mogelijk zijn, zonder additionele ontwikkeling en/of kosten, om een import en export te maken van bestanden en bijbehorende metadata op basis van opgegeven zoekcriteria, ten behoeve van bijvoorbeeld overbrenging naar een E-depot of een andere applicatie. Bij een export van bestanden kan de metadata meegeëxporteerd worden op een manier dat het verband tussen bestanden en metadata intact blijven (checksum, rollen, rechten etc.)</t>
  </si>
  <si>
    <t>In staat te zijn bronarchiefstukken te vernietigen nadat deze op succesvolle wijze naar de nieuwe applicatie zijn gemigreerd/ geëxporteerd</t>
  </si>
  <si>
    <t>Exports moeten voldoen aan standaarden van Forum Standaardisatie Rijksoverheid</t>
  </si>
  <si>
    <t>Bij een export kan de metadata in een gangbaar machinaal leesbaar bestandsformaat meegeleverd worden, zoals XML</t>
  </si>
  <si>
    <t xml:space="preserve">Voor zover bij overbrenging/ export gebruik wordt gemaakt van encryptietechniek, wordt aan de gemeente de bijbehorende encryptiesleutel meegeleverd. </t>
  </si>
  <si>
    <t>Bij een migratie van gegevens naar een ander systeem moet een verklaring kunnen worden opgeleverd waarin is opgenomen: dat de migratie zonder onacceptabel gegevensverlies heeft plaatsgevonden (informatieobjecten zijn volledig interpreteerbaar)</t>
  </si>
  <si>
    <t>Indien bij migratie gegevensverlies optreedt, dan wordt in de verklaring gespecificeerd welke gegevens verloren zijn gegaan. Dat kan bijvoorbeeld van toepassing zijn bij tekstvelden die het maximum aantal karakters overschrijden in de doelapplicaties</t>
  </si>
  <si>
    <t>Authenticiteit en integriteit</t>
  </si>
  <si>
    <t>Bij nieuwe releases van de applicatie moeten bestaande gegevens onder beheer van de applicatie toegankelijk blijven zonder verandering van inhoud en structuur en verlies van functionaliteit.</t>
  </si>
  <si>
    <t>Opdrachtnemer beschikt over vastgestelde procedures voor de vervanging van opslagmedia en/of hardware. Er moet kunnen worden gegarandeerd dat er, ruim voordat informatie onleesbaar dreigt te worden of dragers onbruikbaar zijn, wordt ingegrepen. Dit staat los van de beschreven bewaarstrategieën voor die informatie zelf.</t>
  </si>
  <si>
    <t xml:space="preserve">De applicatie beschikt over een niet-muteerbare audit-trail waarin automatisch registratie en opslag van de volgende gegevens plaats vindt: 1) alle handelingen (functionaliteiten) die door gebruikers met betrekking tot metagegevens, processen, documenten, dossiers of andere objecten worden verricht, 2) de gebruiker, datum en tijd van de uitvoering van de handeling. Voorkeur dat hij aan de voorkant inzichtelijk is. </t>
  </si>
  <si>
    <t>Na het definitief maken van een informatieobject en metadata is functionaliteit aanwezig om onbedoelde en/of ongeautoriseerde wijzigingen te voorkomen.</t>
  </si>
  <si>
    <t>Event geschiedenis</t>
  </si>
  <si>
    <t>Zaken als de toepassing van migratie, conversie, checksums, kopiëren, gescheiden opslag en de procesgeschiedenis moeten worden vastgelegd als beheerinformatie, zodat de betrouwbaarheid van de gegevens in het systeem kan worden aangetoond en gecontroleerd</t>
  </si>
  <si>
    <t>Ja/Nee</t>
  </si>
  <si>
    <t>Ja</t>
  </si>
  <si>
    <t>Deels</t>
  </si>
  <si>
    <t>Nee</t>
  </si>
  <si>
    <t>Het systeem / de oplossing moet de mogelijkheid bieden om metadatavelden toe te voegen via een configuratie-interface, zonder dat hiervoor programmeerwerk vereist is. Functioneel beheerder(s) moeten in staat zijn om nieuwe metadatavelden te definiëren, te bewerken en te verwijderen via een gebruiksvriendelijke interface.</t>
  </si>
  <si>
    <t xml:space="preserve">Het systeem / de oplossing voorziet in een functionaliteit voor het maken en publiceren van  e-formulieren en/of e-diensten in de huisstijl van de opdrachtgever. Opdrachtgever wil zo veel mogelijk gebruik maken van standaard sjablonen indien beschikbaar. Als e-formulieren zelf gemaakt moeten worden, dient de editor minimaal de volgende functionaliteiten te bevatten: 
- Mogelijkheid om kenmerken uit het zaaktype op te nemen in het formulier, zodat bij het invullen van het e-formulier deze kenmerken automatisch gevuld worden in de nieuwe zaak;
- Mogelijkheid om Digi-D en E-herkenning te koppelen aan de e-formulieren, zodat verificatie van indieners gegarandeerd kan worden
- De formulieren moeten via een link op de gemeentelijke website geplaatst kunnen worden;
- Het kunnen toevoegen van bijlages door de aanvrager;
- Het verplicht maken van vragen of bijlages in het formulier voor de indiener;
- Het prefillen van eventueel reeds bekende informatie uit de taakspecifieke applicatie.
Indien de opdrachtnemer niet beschikt over een eigen e-formulieren functionaliteit, dan dient gekoppeld te kunnen worden met de gemeentelijke e-formulieren voorziening FormCycle. </t>
  </si>
  <si>
    <t>Het systeem / de oplossing maakt het mogelijk om meerdere documenten in één keer te uploaden naar een zaak.</t>
  </si>
  <si>
    <t>Voor de behandeling van een verzoek is het relevant om te weten welke bij een andere bestuurslaag zijn ingediend in een bepaald gebied. Informatie over dergelijke verzoeken kan worden opgevraagd via de API van het verzoekenregister van DSO-LV. Het systeem / de oplossing kan het landelijke DSO verzoekenregister via de daarvoor beschikbaar gestelde API gebruiken om op basis van meegegeven zoekcriteria een overzicht te tonen van gerelateerde verzoeken bij andere organen.</t>
  </si>
  <si>
    <t xml:space="preserve">De behandelaar (zoals vergunningverlener en toezichthouder) moet op een plattegrond, tekening of ander document kunnen tekenen of andere annotaties kunnen plaatsen.  </t>
  </si>
  <si>
    <t xml:space="preserve">Een behandelaar kan in een openstaande zaak documenten aanmerken dat deze vervallen zijn, zodat overzicht ontstaat in het zaakdossier. </t>
  </si>
  <si>
    <t xml:space="preserve">Het systeem / de oplossing biedt mogelijkheden om nagekomen stukken in te boeken en op en manier te relateren aan een afgeronde zaak.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</si>
</sst>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40"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color indexed="8"/>
      <name val="Calibri"/>
      <family val="2"/>
      <scheme val="minor"/>
    </font>
    <font>
      <b/>
      <sz val="10"/>
      <color theme="0"/>
      <name val="Calibri"/>
      <family val="2"/>
      <scheme val="minor"/>
    </font>
    <font>
      <sz val="10"/>
      <color theme="0"/>
      <name val="Calibri"/>
      <family val="2"/>
      <scheme val="minor"/>
    </font>
    <font>
      <sz val="11"/>
      <color theme="1"/>
      <name val="Calibri"/>
      <family val="2"/>
      <scheme val="minor"/>
    </font>
    <font>
      <sz val="8"/>
      <name val="Calibri"/>
      <family val="2"/>
      <scheme val="minor"/>
    </font>
    <font>
      <sz val="12"/>
      <color theme="1"/>
      <name val="Calibri"/>
      <family val="2"/>
      <scheme val="minor"/>
    </font>
    <font>
      <sz val="11"/>
      <color theme="0"/>
      <name val="Calibri"/>
      <family val="2"/>
      <scheme val="minor"/>
    </font>
    <font>
      <sz val="14"/>
      <color theme="0"/>
      <name val="Calibri"/>
      <family val="2"/>
      <scheme val="minor"/>
    </font>
    <font>
      <b/>
      <sz val="14"/>
      <color theme="0"/>
      <name val="Calibri"/>
      <family val="2"/>
      <scheme val="minor"/>
    </font>
    <font>
      <b/>
      <sz val="10"/>
      <name val="Calibri"/>
      <family val="2"/>
      <scheme val="minor"/>
    </font>
    <font>
      <sz val="9"/>
      <name val="Century Gothic"/>
      <family val="2"/>
    </font>
    <font>
      <i/>
      <sz val="9"/>
      <color theme="1"/>
      <name val="Century Gothic"/>
      <family val="2"/>
    </font>
    <font>
      <i/>
      <sz val="9"/>
      <name val="Century Gothic"/>
      <family val="2"/>
    </font>
    <font>
      <i/>
      <sz val="10"/>
      <color theme="1"/>
      <name val="Calibri"/>
      <family val="2"/>
      <scheme val="minor"/>
    </font>
    <font>
      <sz val="10"/>
      <name val="Century Gothic"/>
      <family val="2"/>
    </font>
    <font>
      <sz val="9"/>
      <name val="Calibri"/>
      <family val="2"/>
    </font>
    <font>
      <sz val="10"/>
      <name val="Calibri"/>
      <family val="2"/>
    </font>
    <font>
      <sz val="8"/>
      <name val="Calibri"/>
      <family val="2"/>
    </font>
    <font>
      <sz val="10"/>
      <name val="Calibri"/>
      <family val="2"/>
      <scheme val="minor"/>
    </font>
    <font>
      <sz val="9"/>
      <color theme="1"/>
      <name val="Calibri"/>
      <family val="2"/>
    </font>
    <font>
      <b/>
      <sz val="11"/>
      <color rgb="FFFF0000"/>
      <name val="Calibri"/>
      <family val="2"/>
      <scheme val="minor"/>
    </font>
    <font>
      <i/>
      <sz val="9"/>
      <name val="Century Gothic"/>
    </font>
    <font>
      <sz val="9"/>
      <color rgb="FF000000"/>
      <name val="Calibri"/>
    </font>
    <font>
      <sz val="9"/>
      <color rgb="FF000000"/>
      <name val="Calibri"/>
      <scheme val="minor"/>
    </font>
    <font>
      <sz val="9"/>
      <name val="Calibri"/>
    </font>
    <font>
      <sz val="11"/>
      <name val="Calibri"/>
      <family val="2"/>
      <scheme val="minor"/>
    </font>
    <font>
      <sz val="9"/>
      <color theme="1"/>
      <name val="Calibri"/>
      <family val="2"/>
      <scheme val="minor"/>
    </font>
    <font>
      <strike/>
      <sz val="9"/>
      <name val="Calibri"/>
      <family val="2"/>
    </font>
    <font>
      <sz val="9"/>
      <color theme="1"/>
      <name val="Segoe UI"/>
    </font>
    <font>
      <sz val="10"/>
      <color rgb="FF000000"/>
      <name val="Calibri"/>
      <family val="2"/>
      <scheme val="minor"/>
    </font>
    <font>
      <sz val="9"/>
      <color rgb="FF000000"/>
      <name val="Calibri"/>
      <family val="2"/>
    </font>
    <font>
      <sz val="11"/>
      <color rgb="FF000000"/>
      <name val="Calibri"/>
      <family val="2"/>
      <scheme val="minor"/>
    </font>
    <font>
      <sz val="9"/>
      <color rgb="FF000000"/>
      <name val="Century Gothic"/>
      <family val="2"/>
    </font>
    <font>
      <i/>
      <sz val="9"/>
      <color rgb="FF000000"/>
      <name val="Century Gothic"/>
      <family val="2"/>
    </font>
    <font>
      <i/>
      <sz val="9"/>
      <color rgb="FF000000"/>
      <name val="Century Gothic"/>
    </font>
    <font>
      <i/>
      <sz val="9"/>
      <color theme="1"/>
      <name val="Century Gothic"/>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0070C0"/>
        <bgColor indexed="64"/>
      </patternFill>
    </fill>
    <fill>
      <patternFill patternType="solid">
        <fgColor theme="3" tint="-0.249977111117893"/>
        <bgColor indexed="64"/>
      </patternFill>
    </fill>
    <fill>
      <patternFill patternType="solid">
        <fgColor theme="0" tint="-0.499984740745262"/>
        <bgColor indexed="64"/>
      </patternFill>
    </fill>
  </fills>
  <borders count="17">
    <border>
      <left/>
      <right/>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249977111117893"/>
      </left>
      <right style="thin">
        <color theme="0" tint="-0.499984740745262"/>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top style="thin">
        <color theme="0" tint="-0.499984740745262"/>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rgb="FF000000"/>
      </bottom>
      <diagonal/>
    </border>
    <border>
      <left style="thin">
        <color auto="1"/>
      </left>
      <right style="thin">
        <color auto="1"/>
      </right>
      <top style="thin">
        <color auto="1"/>
      </top>
      <bottom/>
      <diagonal/>
    </border>
  </borders>
  <cellStyleXfs count="6">
    <xf numFmtId="0" fontId="0" fillId="0" borderId="0"/>
    <xf numFmtId="0" fontId="1" fillId="0" borderId="0"/>
    <xf numFmtId="164" fontId="1" fillId="0" borderId="0" applyFont="0" applyFill="0" applyBorder="0" applyAlignment="0" applyProtection="0"/>
    <xf numFmtId="9" fontId="7" fillId="0" borderId="0" applyFont="0" applyFill="0" applyBorder="0" applyAlignment="0" applyProtection="0"/>
    <xf numFmtId="0" fontId="9" fillId="0" borderId="0"/>
    <xf numFmtId="9" fontId="9" fillId="0" borderId="0" applyFont="0" applyFill="0" applyBorder="0" applyAlignment="0" applyProtection="0"/>
  </cellStyleXfs>
  <cellXfs count="146">
    <xf numFmtId="0" fontId="0" fillId="0" borderId="0" xfId="0"/>
    <xf numFmtId="0" fontId="2" fillId="0" borderId="0" xfId="0" applyFont="1"/>
    <xf numFmtId="0" fontId="2" fillId="0" borderId="0" xfId="0" applyFont="1" applyAlignment="1">
      <alignment horizontal="left" vertical="center"/>
    </xf>
    <xf numFmtId="0" fontId="2" fillId="0" borderId="0" xfId="0" applyFont="1" applyAlignment="1">
      <alignment vertical="center"/>
    </xf>
    <xf numFmtId="0" fontId="2" fillId="0" borderId="2" xfId="0" applyFont="1" applyBorder="1" applyAlignment="1">
      <alignment horizontal="left" vertical="top" wrapText="1"/>
    </xf>
    <xf numFmtId="0" fontId="4" fillId="4" borderId="2" xfId="0" applyFont="1" applyFill="1" applyBorder="1" applyAlignment="1">
      <alignment vertical="center" wrapText="1"/>
    </xf>
    <xf numFmtId="0" fontId="3" fillId="4" borderId="2" xfId="0" applyFont="1" applyFill="1" applyBorder="1" applyAlignment="1">
      <alignment vertical="center" wrapText="1"/>
    </xf>
    <xf numFmtId="0" fontId="6" fillId="5" borderId="3" xfId="0" applyFont="1" applyFill="1" applyBorder="1" applyAlignment="1">
      <alignment vertical="center"/>
    </xf>
    <xf numFmtId="0" fontId="5" fillId="5" borderId="1" xfId="0" applyFont="1" applyFill="1" applyBorder="1" applyAlignment="1">
      <alignment horizontal="left" vertical="center"/>
    </xf>
    <xf numFmtId="0" fontId="4" fillId="4" borderId="2" xfId="0" applyFont="1" applyFill="1" applyBorder="1" applyAlignment="1">
      <alignment horizontal="left" vertical="center" wrapText="1"/>
    </xf>
    <xf numFmtId="0" fontId="2" fillId="0" borderId="2" xfId="0" applyFont="1" applyBorder="1" applyAlignment="1">
      <alignment horizontal="left" vertical="top"/>
    </xf>
    <xf numFmtId="0" fontId="0" fillId="0" borderId="0" xfId="0" applyAlignment="1">
      <alignment horizontal="left"/>
    </xf>
    <xf numFmtId="0" fontId="2" fillId="0" borderId="0" xfId="0" applyFont="1" applyAlignment="1">
      <alignment horizontal="center" vertical="top"/>
    </xf>
    <xf numFmtId="0" fontId="0" fillId="0" borderId="0" xfId="0" applyAlignment="1">
      <alignment vertical="top"/>
    </xf>
    <xf numFmtId="0" fontId="2" fillId="0" borderId="5" xfId="0" applyFont="1" applyBorder="1" applyAlignment="1">
      <alignment horizontal="left"/>
    </xf>
    <xf numFmtId="0" fontId="2" fillId="0" borderId="5" xfId="0" applyFont="1" applyBorder="1"/>
    <xf numFmtId="0" fontId="11" fillId="6" borderId="8" xfId="0" applyFont="1" applyFill="1" applyBorder="1" applyAlignment="1">
      <alignment horizontal="left"/>
    </xf>
    <xf numFmtId="0" fontId="6" fillId="6" borderId="6" xfId="0" applyFont="1" applyFill="1" applyBorder="1"/>
    <xf numFmtId="0" fontId="6" fillId="6" borderId="7" xfId="0" applyFont="1" applyFill="1" applyBorder="1"/>
    <xf numFmtId="0" fontId="10" fillId="6" borderId="6" xfId="0" applyFont="1" applyFill="1" applyBorder="1"/>
    <xf numFmtId="3" fontId="12" fillId="6" borderId="9" xfId="0" applyNumberFormat="1" applyFont="1" applyFill="1" applyBorder="1"/>
    <xf numFmtId="0" fontId="5" fillId="5" borderId="3" xfId="0" applyFont="1" applyFill="1" applyBorder="1" applyAlignment="1">
      <alignment horizontal="right" vertical="center"/>
    </xf>
    <xf numFmtId="1" fontId="0" fillId="0" borderId="0" xfId="0" applyNumberFormat="1" applyAlignment="1">
      <alignment horizontal="center"/>
    </xf>
    <xf numFmtId="0" fontId="6" fillId="6" borderId="7" xfId="0" applyFont="1" applyFill="1" applyBorder="1" applyAlignment="1">
      <alignment horizontal="center"/>
    </xf>
    <xf numFmtId="1" fontId="2" fillId="0" borderId="0" xfId="0" applyNumberFormat="1" applyFont="1" applyAlignment="1">
      <alignment horizontal="center"/>
    </xf>
    <xf numFmtId="1" fontId="5" fillId="5" borderId="3" xfId="0"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xf>
    <xf numFmtId="0" fontId="2" fillId="0" borderId="2" xfId="0" applyFont="1" applyBorder="1" applyAlignment="1">
      <alignment horizontal="center" vertical="top"/>
    </xf>
    <xf numFmtId="9" fontId="2" fillId="0" borderId="2" xfId="3" applyFont="1" applyFill="1" applyBorder="1" applyAlignment="1" applyProtection="1">
      <alignment horizontal="center" vertical="top"/>
    </xf>
    <xf numFmtId="1" fontId="2" fillId="0" borderId="2" xfId="3" applyNumberFormat="1" applyFont="1" applyFill="1" applyBorder="1" applyAlignment="1" applyProtection="1">
      <alignment horizontal="center" vertical="top"/>
    </xf>
    <xf numFmtId="0" fontId="2" fillId="0" borderId="11" xfId="0" applyFont="1" applyBorder="1" applyAlignment="1">
      <alignment horizontal="left"/>
    </xf>
    <xf numFmtId="0" fontId="2" fillId="0" borderId="11" xfId="0" applyFont="1" applyBorder="1"/>
    <xf numFmtId="0" fontId="2" fillId="0" borderId="11" xfId="0" applyFont="1" applyBorder="1" applyAlignment="1">
      <alignment horizontal="right"/>
    </xf>
    <xf numFmtId="0" fontId="3" fillId="7" borderId="2" xfId="0" applyFont="1" applyFill="1" applyBorder="1" applyAlignment="1">
      <alignment horizontal="left" vertical="center"/>
    </xf>
    <xf numFmtId="0" fontId="2" fillId="7" borderId="2" xfId="0" applyFont="1" applyFill="1" applyBorder="1" applyAlignment="1">
      <alignment vertical="center"/>
    </xf>
    <xf numFmtId="0" fontId="2" fillId="2" borderId="2" xfId="0" applyFont="1" applyFill="1" applyBorder="1" applyAlignment="1">
      <alignment vertical="center"/>
    </xf>
    <xf numFmtId="0" fontId="13" fillId="7" borderId="2" xfId="0" applyFont="1" applyFill="1" applyBorder="1" applyAlignment="1">
      <alignment horizontal="center" vertical="center"/>
    </xf>
    <xf numFmtId="1" fontId="13" fillId="7" borderId="2" xfId="0" applyNumberFormat="1" applyFont="1" applyFill="1" applyBorder="1" applyAlignment="1">
      <alignment horizontal="center" vertical="center"/>
    </xf>
    <xf numFmtId="0" fontId="2" fillId="0" borderId="2" xfId="0" applyFont="1" applyBorder="1" applyAlignment="1">
      <alignment horizontal="center" vertical="top" wrapText="1"/>
    </xf>
    <xf numFmtId="0" fontId="0" fillId="0" borderId="2" xfId="0" applyBorder="1" applyAlignment="1">
      <alignment horizontal="center" vertical="top"/>
    </xf>
    <xf numFmtId="0" fontId="15" fillId="0" borderId="2" xfId="0" applyFont="1" applyBorder="1" applyAlignment="1">
      <alignment horizontal="left" vertical="top" wrapText="1"/>
    </xf>
    <xf numFmtId="0" fontId="16" fillId="0" borderId="2" xfId="0" applyFont="1" applyBorder="1" applyAlignment="1">
      <alignment horizontal="left" vertical="top" wrapText="1"/>
    </xf>
    <xf numFmtId="0" fontId="3" fillId="2" borderId="2" xfId="0" applyFont="1" applyFill="1" applyBorder="1" applyAlignment="1">
      <alignment horizontal="center" vertical="top"/>
    </xf>
    <xf numFmtId="0" fontId="13" fillId="2" borderId="2" xfId="0" applyFont="1" applyFill="1" applyBorder="1" applyAlignment="1">
      <alignment horizontal="center" vertical="top"/>
    </xf>
    <xf numFmtId="9" fontId="13" fillId="2" borderId="2" xfId="3" applyFont="1" applyFill="1" applyBorder="1" applyAlignment="1" applyProtection="1">
      <alignment horizontal="center" vertical="top"/>
    </xf>
    <xf numFmtId="1" fontId="13" fillId="2" borderId="2" xfId="3" applyNumberFormat="1" applyFont="1" applyFill="1" applyBorder="1" applyAlignment="1" applyProtection="1">
      <alignment horizontal="center" vertical="top"/>
    </xf>
    <xf numFmtId="0" fontId="0" fillId="0" borderId="0" xfId="0" applyAlignment="1">
      <alignment horizontal="center" vertical="top"/>
    </xf>
    <xf numFmtId="0" fontId="14" fillId="0" borderId="2" xfId="0" applyFont="1" applyBorder="1" applyAlignment="1">
      <alignment horizontal="left" vertical="top" wrapText="1"/>
    </xf>
    <xf numFmtId="9" fontId="18" fillId="0" borderId="2" xfId="3" applyFont="1" applyFill="1" applyBorder="1" applyAlignment="1" applyProtection="1">
      <alignment horizontal="center" vertical="top"/>
    </xf>
    <xf numFmtId="0" fontId="2" fillId="3" borderId="2" xfId="0" applyFont="1" applyFill="1" applyBorder="1" applyAlignment="1">
      <alignment horizontal="center" vertical="top"/>
    </xf>
    <xf numFmtId="0" fontId="19" fillId="0" borderId="2" xfId="0" applyFont="1" applyBorder="1" applyAlignment="1">
      <alignment horizontal="left" vertical="top" wrapText="1"/>
    </xf>
    <xf numFmtId="0" fontId="19" fillId="3" borderId="2" xfId="0" applyFont="1" applyFill="1" applyBorder="1" applyAlignment="1">
      <alignment horizontal="left" vertical="top" wrapText="1"/>
    </xf>
    <xf numFmtId="0" fontId="19" fillId="0" borderId="2" xfId="0" applyFont="1" applyBorder="1" applyAlignment="1">
      <alignment vertical="top" wrapText="1"/>
    </xf>
    <xf numFmtId="0" fontId="19" fillId="0" borderId="2" xfId="0" applyFont="1" applyBorder="1" applyAlignment="1">
      <alignment vertical="center" wrapText="1"/>
    </xf>
    <xf numFmtId="0" fontId="19" fillId="3" borderId="2" xfId="0" applyFont="1" applyFill="1" applyBorder="1" applyAlignment="1">
      <alignment vertical="center" wrapText="1"/>
    </xf>
    <xf numFmtId="0" fontId="19" fillId="3" borderId="2" xfId="0" applyFont="1" applyFill="1" applyBorder="1" applyAlignment="1">
      <alignment vertical="top" wrapText="1"/>
    </xf>
    <xf numFmtId="0" fontId="2" fillId="0" borderId="0" xfId="0" applyFont="1" applyAlignment="1">
      <alignment horizontal="left"/>
    </xf>
    <xf numFmtId="0" fontId="11" fillId="6" borderId="6" xfId="0" applyFont="1" applyFill="1" applyBorder="1" applyAlignment="1">
      <alignment horizontal="left"/>
    </xf>
    <xf numFmtId="0" fontId="5" fillId="5" borderId="3" xfId="0" applyFont="1" applyFill="1" applyBorder="1" applyAlignment="1">
      <alignment horizontal="left" vertical="center"/>
    </xf>
    <xf numFmtId="0" fontId="21" fillId="0" borderId="2" xfId="0" applyFont="1" applyBorder="1" applyAlignment="1">
      <alignment horizontal="center" vertical="top"/>
    </xf>
    <xf numFmtId="0" fontId="21" fillId="3" borderId="2" xfId="0" applyFont="1" applyFill="1" applyBorder="1" applyAlignment="1">
      <alignment horizontal="center" vertical="top"/>
    </xf>
    <xf numFmtId="0" fontId="19" fillId="3" borderId="2" xfId="0" applyFont="1" applyFill="1" applyBorder="1" applyAlignment="1">
      <alignment horizontal="center" vertical="top"/>
    </xf>
    <xf numFmtId="0" fontId="2" fillId="0" borderId="0" xfId="0" applyFont="1" applyAlignment="1">
      <alignment horizontal="left" vertical="top"/>
    </xf>
    <xf numFmtId="0" fontId="19" fillId="0" borderId="0" xfId="0" applyFont="1" applyAlignment="1">
      <alignment horizontal="left" vertical="top" wrapText="1"/>
    </xf>
    <xf numFmtId="9" fontId="2" fillId="0" borderId="0" xfId="3" applyFont="1" applyFill="1" applyBorder="1" applyAlignment="1" applyProtection="1">
      <alignment horizontal="center" vertical="top"/>
    </xf>
    <xf numFmtId="0" fontId="2" fillId="0" borderId="0" xfId="0" applyFont="1" applyAlignment="1">
      <alignment horizontal="left" vertical="top" wrapText="1"/>
    </xf>
    <xf numFmtId="0" fontId="2" fillId="0" borderId="0" xfId="0" applyFont="1" applyAlignment="1">
      <alignment horizontal="center" vertical="top" wrapText="1"/>
    </xf>
    <xf numFmtId="1" fontId="2" fillId="0" borderId="0" xfId="3" applyNumberFormat="1" applyFont="1" applyFill="1" applyBorder="1" applyAlignment="1" applyProtection="1">
      <alignment horizontal="center" vertical="top"/>
    </xf>
    <xf numFmtId="9" fontId="18" fillId="0" borderId="0" xfId="3" applyFont="1" applyFill="1" applyBorder="1" applyAlignment="1" applyProtection="1">
      <alignment horizontal="center" vertical="top"/>
    </xf>
    <xf numFmtId="0" fontId="16" fillId="0" borderId="0" xfId="0" applyFont="1" applyAlignment="1">
      <alignment horizontal="left" vertical="top" wrapText="1"/>
    </xf>
    <xf numFmtId="0" fontId="22" fillId="0" borderId="2" xfId="0" applyFont="1" applyBorder="1" applyAlignment="1">
      <alignment horizontal="center" vertical="top"/>
    </xf>
    <xf numFmtId="0" fontId="20" fillId="0" borderId="2" xfId="0" applyFont="1" applyBorder="1" applyAlignment="1">
      <alignment horizontal="center" vertical="top"/>
    </xf>
    <xf numFmtId="0" fontId="24" fillId="0" borderId="0" xfId="0" applyFont="1"/>
    <xf numFmtId="1" fontId="2" fillId="0" borderId="2" xfId="3" applyNumberFormat="1" applyFont="1" applyBorder="1" applyAlignment="1">
      <alignment horizontal="center" vertical="top"/>
    </xf>
    <xf numFmtId="0" fontId="25" fillId="0" borderId="2" xfId="0" applyFont="1" applyBorder="1" applyAlignment="1">
      <alignment horizontal="left" vertical="top" wrapText="1"/>
    </xf>
    <xf numFmtId="0" fontId="19" fillId="0" borderId="4" xfId="0" applyFont="1" applyBorder="1" applyAlignment="1">
      <alignment horizontal="left" vertical="top" wrapText="1"/>
    </xf>
    <xf numFmtId="9" fontId="2" fillId="0" borderId="2" xfId="3" applyFont="1" applyBorder="1" applyAlignment="1">
      <alignment horizontal="center" vertical="top"/>
    </xf>
    <xf numFmtId="0" fontId="23" fillId="0" borderId="2" xfId="0" applyFont="1" applyBorder="1" applyAlignment="1">
      <alignment vertical="top" wrapText="1"/>
    </xf>
    <xf numFmtId="0" fontId="2" fillId="0" borderId="16" xfId="0" applyFont="1" applyBorder="1" applyAlignment="1">
      <alignment horizontal="left" vertical="top"/>
    </xf>
    <xf numFmtId="0" fontId="23" fillId="0" borderId="14" xfId="0" applyFont="1" applyBorder="1" applyAlignment="1">
      <alignment vertical="top" wrapText="1"/>
    </xf>
    <xf numFmtId="9" fontId="22" fillId="0" borderId="2" xfId="3" applyFont="1" applyFill="1" applyBorder="1" applyAlignment="1" applyProtection="1">
      <alignment horizontal="center" vertical="top"/>
    </xf>
    <xf numFmtId="0" fontId="22" fillId="0" borderId="2" xfId="0" applyFont="1" applyBorder="1" applyAlignment="1">
      <alignment horizontal="left" vertical="top" wrapText="1"/>
    </xf>
    <xf numFmtId="0" fontId="22" fillId="0" borderId="2" xfId="0" applyFont="1" applyBorder="1" applyAlignment="1">
      <alignment horizontal="center" vertical="top" wrapText="1"/>
    </xf>
    <xf numFmtId="1" fontId="22" fillId="0" borderId="2" xfId="3" applyNumberFormat="1" applyFont="1" applyFill="1" applyBorder="1" applyAlignment="1" applyProtection="1">
      <alignment horizontal="center" vertical="top"/>
    </xf>
    <xf numFmtId="0" fontId="29" fillId="0" borderId="2" xfId="0" applyFont="1" applyBorder="1" applyAlignment="1">
      <alignment horizontal="center" vertical="top"/>
    </xf>
    <xf numFmtId="0" fontId="29" fillId="0" borderId="0" xfId="0" applyFont="1" applyAlignment="1">
      <alignment vertical="top"/>
    </xf>
    <xf numFmtId="0" fontId="2" fillId="3" borderId="0" xfId="0" applyFont="1" applyFill="1"/>
    <xf numFmtId="0" fontId="2" fillId="3" borderId="2" xfId="0" applyFont="1" applyFill="1" applyBorder="1" applyAlignment="1">
      <alignment horizontal="left" vertical="top"/>
    </xf>
    <xf numFmtId="9" fontId="2" fillId="3" borderId="2" xfId="3" applyFont="1" applyFill="1" applyBorder="1" applyAlignment="1" applyProtection="1">
      <alignment horizontal="center" vertical="top"/>
    </xf>
    <xf numFmtId="0" fontId="2" fillId="3" borderId="2" xfId="0" applyFont="1" applyFill="1" applyBorder="1" applyAlignment="1">
      <alignment horizontal="left" vertical="top" wrapText="1"/>
    </xf>
    <xf numFmtId="0" fontId="2" fillId="3" borderId="2" xfId="0" applyFont="1" applyFill="1" applyBorder="1" applyAlignment="1">
      <alignment horizontal="center" vertical="top" wrapText="1"/>
    </xf>
    <xf numFmtId="1" fontId="2" fillId="3" borderId="2" xfId="3" applyNumberFormat="1" applyFont="1" applyFill="1" applyBorder="1" applyAlignment="1" applyProtection="1">
      <alignment horizontal="center" vertical="top"/>
    </xf>
    <xf numFmtId="0" fontId="0" fillId="3" borderId="2" xfId="0" applyFill="1" applyBorder="1" applyAlignment="1">
      <alignment horizontal="center" vertical="top"/>
    </xf>
    <xf numFmtId="0" fontId="14" fillId="3" borderId="2" xfId="0" applyFont="1" applyFill="1" applyBorder="1" applyAlignment="1">
      <alignment horizontal="left" vertical="top" wrapText="1"/>
    </xf>
    <xf numFmtId="0" fontId="0" fillId="3" borderId="0" xfId="0" applyFill="1"/>
    <xf numFmtId="0" fontId="22" fillId="3" borderId="2" xfId="0" applyFont="1" applyFill="1" applyBorder="1" applyAlignment="1">
      <alignment horizontal="center" vertical="top"/>
    </xf>
    <xf numFmtId="0" fontId="30" fillId="0" borderId="0" xfId="0" applyFont="1" applyAlignment="1">
      <alignment wrapText="1"/>
    </xf>
    <xf numFmtId="0" fontId="28" fillId="0" borderId="2" xfId="0" applyFont="1" applyBorder="1" applyAlignment="1">
      <alignment vertical="center" wrapText="1"/>
    </xf>
    <xf numFmtId="0" fontId="26" fillId="0" borderId="2" xfId="0" applyFont="1" applyBorder="1" applyAlignment="1">
      <alignment vertical="center" wrapText="1"/>
    </xf>
    <xf numFmtId="0" fontId="19" fillId="0" borderId="2" xfId="0" applyFont="1" applyBorder="1" applyAlignment="1">
      <alignment horizontal="left" vertical="center" wrapText="1"/>
    </xf>
    <xf numFmtId="0" fontId="23" fillId="0" borderId="2" xfId="0" applyFont="1" applyBorder="1" applyAlignment="1">
      <alignment vertical="center" wrapText="1"/>
    </xf>
    <xf numFmtId="0" fontId="23" fillId="0" borderId="2" xfId="0" applyFont="1" applyBorder="1" applyAlignment="1">
      <alignment horizontal="left" vertical="top" wrapText="1"/>
    </xf>
    <xf numFmtId="0" fontId="0" fillId="0" borderId="10" xfId="0" applyBorder="1" applyAlignment="1">
      <alignment vertical="top"/>
    </xf>
    <xf numFmtId="0" fontId="0" fillId="0" borderId="12" xfId="0" applyBorder="1"/>
    <xf numFmtId="0" fontId="6" fillId="6" borderId="6" xfId="0" applyFont="1" applyFill="1" applyBorder="1" applyAlignment="1">
      <alignment horizontal="left" vertical="top"/>
    </xf>
    <xf numFmtId="0" fontId="2" fillId="0" borderId="11" xfId="0" applyFont="1" applyBorder="1" applyAlignment="1">
      <alignment horizontal="left" vertical="top"/>
    </xf>
    <xf numFmtId="0" fontId="2" fillId="7" borderId="2" xfId="0" applyFont="1" applyFill="1" applyBorder="1" applyAlignment="1">
      <alignment horizontal="left" vertical="top"/>
    </xf>
    <xf numFmtId="0" fontId="6" fillId="5" borderId="3" xfId="0" applyFont="1" applyFill="1" applyBorder="1" applyAlignment="1">
      <alignment horizontal="left" vertical="top"/>
    </xf>
    <xf numFmtId="0" fontId="4" fillId="4" borderId="2" xfId="0" applyFont="1" applyFill="1" applyBorder="1" applyAlignment="1">
      <alignment horizontal="left" vertical="top" wrapText="1"/>
    </xf>
    <xf numFmtId="0" fontId="0" fillId="0" borderId="0" xfId="0" applyAlignment="1">
      <alignment horizontal="left" vertical="top"/>
    </xf>
    <xf numFmtId="0" fontId="33" fillId="0" borderId="0" xfId="0" applyFont="1"/>
    <xf numFmtId="0" fontId="33" fillId="0" borderId="2" xfId="0" applyFont="1" applyBorder="1" applyAlignment="1">
      <alignment horizontal="left" vertical="top"/>
    </xf>
    <xf numFmtId="0" fontId="34" fillId="0" borderId="2" xfId="0" applyFont="1" applyBorder="1" applyAlignment="1">
      <alignment horizontal="left" vertical="top" wrapText="1"/>
    </xf>
    <xf numFmtId="0" fontId="33" fillId="0" borderId="2" xfId="0" applyFont="1" applyBorder="1" applyAlignment="1">
      <alignment horizontal="center" vertical="top"/>
    </xf>
    <xf numFmtId="9" fontId="33" fillId="0" borderId="2" xfId="3" applyFont="1" applyFill="1" applyBorder="1" applyAlignment="1" applyProtection="1">
      <alignment horizontal="center" vertical="top"/>
    </xf>
    <xf numFmtId="0" fontId="33" fillId="0" borderId="2" xfId="0" applyFont="1" applyBorder="1" applyAlignment="1">
      <alignment horizontal="left" vertical="top" wrapText="1"/>
    </xf>
    <xf numFmtId="0" fontId="33" fillId="0" borderId="2" xfId="0" applyFont="1" applyBorder="1" applyAlignment="1">
      <alignment horizontal="center" vertical="top" wrapText="1"/>
    </xf>
    <xf numFmtId="1" fontId="33" fillId="0" borderId="2" xfId="3" applyNumberFormat="1" applyFont="1" applyFill="1" applyBorder="1" applyAlignment="1" applyProtection="1">
      <alignment horizontal="center" vertical="top"/>
    </xf>
    <xf numFmtId="0" fontId="35" fillId="0" borderId="2" xfId="0" applyFont="1" applyBorder="1" applyAlignment="1">
      <alignment horizontal="center" vertical="top"/>
    </xf>
    <xf numFmtId="0" fontId="36" fillId="0" borderId="2" xfId="0" applyFont="1" applyBorder="1" applyAlignment="1">
      <alignment horizontal="left" vertical="top" wrapText="1"/>
    </xf>
    <xf numFmtId="0" fontId="35" fillId="0" borderId="0" xfId="0" applyFont="1"/>
    <xf numFmtId="0" fontId="37" fillId="0" borderId="2" xfId="0" applyFont="1" applyBorder="1" applyAlignment="1">
      <alignment horizontal="left" vertical="top" wrapText="1"/>
    </xf>
    <xf numFmtId="0" fontId="38" fillId="0" borderId="2" xfId="0" applyFont="1" applyBorder="1" applyAlignment="1">
      <alignment horizontal="left" vertical="top" wrapText="1"/>
    </xf>
    <xf numFmtId="0" fontId="35" fillId="0" borderId="2" xfId="0" applyFont="1" applyBorder="1" applyAlignment="1">
      <alignment horizontal="center" vertical="top" wrapText="1"/>
    </xf>
    <xf numFmtId="0" fontId="3" fillId="5" borderId="1" xfId="0" applyFont="1" applyFill="1" applyBorder="1" applyAlignment="1">
      <alignment horizontal="left" vertical="center"/>
    </xf>
    <xf numFmtId="0" fontId="2" fillId="5" borderId="3" xfId="0" applyFont="1" applyFill="1" applyBorder="1" applyAlignment="1">
      <alignment vertical="center"/>
    </xf>
    <xf numFmtId="0" fontId="3" fillId="5" borderId="3" xfId="0" applyFont="1" applyFill="1" applyBorder="1" applyAlignment="1">
      <alignment horizontal="right" vertical="center"/>
    </xf>
    <xf numFmtId="1" fontId="3" fillId="5" borderId="3" xfId="0" applyNumberFormat="1" applyFont="1" applyFill="1" applyBorder="1" applyAlignment="1">
      <alignment horizontal="center" vertical="center"/>
    </xf>
    <xf numFmtId="0" fontId="3"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30" fillId="0" borderId="2" xfId="0" applyFont="1" applyBorder="1" applyAlignment="1">
      <alignment vertical="top" wrapText="1"/>
    </xf>
    <xf numFmtId="0" fontId="30" fillId="0" borderId="2" xfId="0" applyFont="1" applyBorder="1" applyAlignment="1">
      <alignment horizontal="left" vertical="top" wrapText="1"/>
    </xf>
    <xf numFmtId="0" fontId="39" fillId="0" borderId="2" xfId="0" applyFont="1" applyBorder="1" applyAlignment="1">
      <alignment horizontal="left" vertical="top" wrapText="1"/>
    </xf>
    <xf numFmtId="0" fontId="0" fillId="0" borderId="16" xfId="0" applyBorder="1" applyAlignment="1">
      <alignment horizontal="left"/>
    </xf>
    <xf numFmtId="0" fontId="0" fillId="0" borderId="2" xfId="0" applyBorder="1" applyAlignment="1">
      <alignment horizontal="left"/>
    </xf>
    <xf numFmtId="0" fontId="23" fillId="0" borderId="15" xfId="0" applyFont="1" applyBorder="1" applyAlignment="1">
      <alignment wrapText="1"/>
    </xf>
    <xf numFmtId="0" fontId="0" fillId="0" borderId="4" xfId="0" applyBorder="1" applyAlignment="1">
      <alignment horizontal="left"/>
    </xf>
    <xf numFmtId="0" fontId="0" fillId="0" borderId="13" xfId="0" applyBorder="1" applyAlignment="1">
      <alignment horizontal="left"/>
    </xf>
    <xf numFmtId="0" fontId="23" fillId="0" borderId="14" xfId="0" applyFont="1" applyBorder="1" applyAlignment="1">
      <alignment horizontal="left" vertical="top" wrapText="1"/>
    </xf>
    <xf numFmtId="0" fontId="0" fillId="0" borderId="2" xfId="0" applyBorder="1" applyAlignment="1">
      <alignment vertical="top"/>
    </xf>
    <xf numFmtId="0" fontId="0" fillId="0" borderId="2" xfId="0" applyBorder="1"/>
    <xf numFmtId="0" fontId="32" fillId="0" borderId="2" xfId="0" applyFont="1" applyBorder="1" applyAlignment="1">
      <alignment horizontal="left" vertical="top" wrapText="1"/>
    </xf>
    <xf numFmtId="0" fontId="2" fillId="2" borderId="10"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2" xfId="0" applyFont="1" applyFill="1" applyBorder="1" applyAlignment="1">
      <alignment horizontal="left" vertical="top" wrapText="1"/>
    </xf>
  </cellXfs>
  <cellStyles count="6">
    <cellStyle name="Euro" xfId="2" xr:uid="{00000000-0005-0000-0000-000000000000}"/>
    <cellStyle name="Procent" xfId="3" builtinId="5"/>
    <cellStyle name="Procent 2" xfId="5" xr:uid="{00000000-0005-0000-0000-000003000000}"/>
    <cellStyle name="Standaard" xfId="0" builtinId="0"/>
    <cellStyle name="Standaard 2" xfId="1" xr:uid="{00000000-0005-0000-0000-000004000000}"/>
    <cellStyle name="Standaard 3" xfId="4" xr:uid="{00000000-0005-0000-0000-000005000000}"/>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9EEED"/>
      <color rgb="FFF0D5D4"/>
      <color rgb="FFFFFF99"/>
      <color rgb="FFFF7C80"/>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emble.ent.cgi.com/Desktop/Tijdelijk/RVB_BPM_Applicatie_Kwaliteitseisen_20180517_094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waliteitseisen"/>
      <sheetName val="Parameters"/>
      <sheetName val="Blad2"/>
      <sheetName val="Blad3"/>
    </sheetNames>
    <sheetDataSet>
      <sheetData sheetId="0" refreshError="1"/>
      <sheetData sheetId="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Bart de Roos" id="{74890B1E-C268-45FD-85A3-258540F1F446}" userId="S::b.deroos@middendrenthe.nl::ff551cf4-c42a-498d-a9df-8008fd10bcd2" providerId="AD"/>
  <person displayName="Frences Klappe" id="{B1F7636E-773F-43B7-B2A0-4FE89F261E44}" userId="S::f.klappe@middendrenthe.nl::0ac65260-c596-4fcf-8479-9214cc55b09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9" dT="2025-03-10T08:24:46.47" personId="{B1F7636E-773F-43B7-B2A0-4FE89F261E44}" id="{A2AD432A-F92F-42E4-970E-83CEC8141D8D}">
    <text>top!</text>
  </threadedComment>
  <threadedComment ref="F79" dT="2025-04-07T15:06:26.48" personId="{74890B1E-C268-45FD-85A3-258540F1F446}" id="{3DE85C0A-4CC8-4C3B-BBDE-9FB482F0B7A0}">
    <text xml:space="preserve">Deze wil de afdeling naar 1 hebben, maar niet duidelijk of dit overal geboden wordt.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7" Type="http://schemas.microsoft.com/office/2017/10/relationships/threadedComment" Target="../threadedComments/threadedComment1.xm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102"/>
  <sheetViews>
    <sheetView showGridLines="0" topLeftCell="A13" zoomScale="90" zoomScaleNormal="90" zoomScaleSheetLayoutView="110" workbookViewId="0">
      <selection activeCell="E14" sqref="E14"/>
    </sheetView>
  </sheetViews>
  <sheetFormatPr defaultRowHeight="14.4" x14ac:dyDescent="0.3"/>
  <cols>
    <col min="1" max="1" width="2.44140625" customWidth="1"/>
    <col min="2" max="2" width="7.33203125" style="11" customWidth="1"/>
    <col min="3" max="3" width="19.33203125" style="11" customWidth="1"/>
    <col min="4" max="4" width="24.44140625" customWidth="1"/>
    <col min="5" max="5" width="73.6640625" style="109" customWidth="1"/>
    <col min="6" max="6" width="5.44140625" customWidth="1"/>
    <col min="7" max="7" width="7.44140625" customWidth="1"/>
    <col min="8" max="8" width="13.44140625" hidden="1" customWidth="1"/>
    <col min="9" max="9" width="9.44140625" customWidth="1"/>
    <col min="10" max="11" width="7.6640625" style="22" bestFit="1" customWidth="1"/>
    <col min="12" max="12" width="49.6640625" style="13" customWidth="1"/>
    <col min="13" max="13" width="56.33203125" customWidth="1"/>
  </cols>
  <sheetData>
    <row r="1" spans="1:13" x14ac:dyDescent="0.3">
      <c r="A1" s="1"/>
      <c r="B1" s="14"/>
      <c r="C1" s="56"/>
      <c r="D1" s="1"/>
      <c r="E1" s="62"/>
      <c r="F1" s="1"/>
      <c r="G1" s="15"/>
      <c r="H1" s="15"/>
      <c r="I1" s="15"/>
    </row>
    <row r="2" spans="1:13" ht="18" x14ac:dyDescent="0.35">
      <c r="A2" s="1"/>
      <c r="B2" s="16" t="s">
        <v>0</v>
      </c>
      <c r="C2" s="57"/>
      <c r="D2" s="17"/>
      <c r="E2" s="104"/>
      <c r="F2" s="17"/>
      <c r="G2" s="18"/>
      <c r="H2" s="19"/>
      <c r="I2" s="20"/>
      <c r="J2" s="23"/>
      <c r="K2" s="23"/>
      <c r="L2"/>
    </row>
    <row r="3" spans="1:13" x14ac:dyDescent="0.3">
      <c r="A3" s="1"/>
      <c r="B3" s="30"/>
      <c r="C3" s="30"/>
      <c r="D3" s="31"/>
      <c r="E3" s="105"/>
      <c r="F3" s="31"/>
      <c r="G3" s="31"/>
      <c r="H3" s="31"/>
      <c r="I3" s="32" t="s">
        <v>1</v>
      </c>
      <c r="J3" s="24">
        <v>10</v>
      </c>
      <c r="K3" s="24"/>
      <c r="L3"/>
    </row>
    <row r="4" spans="1:13" x14ac:dyDescent="0.3">
      <c r="A4" s="1"/>
      <c r="B4" s="33" t="s">
        <v>2</v>
      </c>
      <c r="C4" s="33"/>
      <c r="D4" s="34"/>
      <c r="E4" s="106"/>
      <c r="F4" s="34"/>
      <c r="G4" s="34"/>
      <c r="H4" s="35"/>
      <c r="I4" s="36" t="s">
        <v>3</v>
      </c>
      <c r="J4" s="37" t="s">
        <v>4</v>
      </c>
      <c r="K4" s="37" t="s">
        <v>5</v>
      </c>
      <c r="L4" s="72"/>
    </row>
    <row r="5" spans="1:13" s="46" customFormat="1" ht="14.4" customHeight="1" x14ac:dyDescent="0.3">
      <c r="A5" s="12"/>
      <c r="B5" s="42">
        <v>1</v>
      </c>
      <c r="C5" s="142" t="s">
        <v>6</v>
      </c>
      <c r="D5" s="143"/>
      <c r="E5" s="143"/>
      <c r="F5" s="143"/>
      <c r="G5" s="143"/>
      <c r="H5" s="144"/>
      <c r="I5" s="43" t="s">
        <v>7</v>
      </c>
      <c r="J5" s="43" t="s">
        <v>8</v>
      </c>
      <c r="K5" s="43" t="s">
        <v>9</v>
      </c>
    </row>
    <row r="6" spans="1:13" s="46" customFormat="1" ht="14.4" customHeight="1" x14ac:dyDescent="0.3">
      <c r="A6" s="12"/>
      <c r="B6" s="42">
        <v>2</v>
      </c>
      <c r="C6" s="142" t="s">
        <v>10</v>
      </c>
      <c r="D6" s="143"/>
      <c r="E6" s="143"/>
      <c r="F6" s="143"/>
      <c r="G6" s="143"/>
      <c r="H6" s="144"/>
      <c r="I6" s="44">
        <v>1</v>
      </c>
      <c r="J6" s="45">
        <f>+$J$3*1</f>
        <v>10</v>
      </c>
      <c r="K6" s="45" t="s">
        <v>11</v>
      </c>
    </row>
    <row r="7" spans="1:13" s="46" customFormat="1" ht="14.4" customHeight="1" x14ac:dyDescent="0.3">
      <c r="A7" s="12"/>
      <c r="B7" s="42">
        <v>3</v>
      </c>
      <c r="C7" s="142" t="s">
        <v>12</v>
      </c>
      <c r="D7" s="143"/>
      <c r="E7" s="143"/>
      <c r="F7" s="143"/>
      <c r="G7" s="143"/>
      <c r="H7" s="144"/>
      <c r="I7" s="44">
        <v>0.5</v>
      </c>
      <c r="J7" s="45">
        <f>+$J$3*0.5</f>
        <v>5</v>
      </c>
      <c r="K7" s="45" t="s">
        <v>13</v>
      </c>
    </row>
    <row r="8" spans="1:13" s="46" customFormat="1" ht="14.4" customHeight="1" x14ac:dyDescent="0.3">
      <c r="A8" s="12"/>
      <c r="B8" s="42">
        <v>4</v>
      </c>
      <c r="C8" s="142" t="s">
        <v>14</v>
      </c>
      <c r="D8" s="143"/>
      <c r="E8" s="143"/>
      <c r="F8" s="143"/>
      <c r="G8" s="143"/>
      <c r="H8" s="144"/>
      <c r="I8" s="44">
        <v>0.2</v>
      </c>
      <c r="J8" s="45">
        <f>+$J$3*0.2</f>
        <v>2</v>
      </c>
      <c r="K8" s="45" t="s">
        <v>15</v>
      </c>
    </row>
    <row r="9" spans="1:13" x14ac:dyDescent="0.3">
      <c r="A9" s="1"/>
      <c r="B9" s="2"/>
      <c r="C9" s="2"/>
      <c r="D9" s="3"/>
      <c r="E9" s="62"/>
      <c r="F9" s="3"/>
      <c r="G9" s="3"/>
      <c r="H9" s="3"/>
      <c r="I9" s="3"/>
      <c r="L9" s="22"/>
    </row>
    <row r="10" spans="1:13" x14ac:dyDescent="0.3">
      <c r="A10" s="3"/>
      <c r="B10" s="8"/>
      <c r="C10" s="58"/>
      <c r="D10" s="7"/>
      <c r="E10" s="107"/>
      <c r="F10" s="7"/>
      <c r="G10" s="7"/>
      <c r="H10" s="7"/>
      <c r="I10" s="21" t="s">
        <v>16</v>
      </c>
      <c r="J10" s="25">
        <f>+SUM(J12:J99)</f>
        <v>0</v>
      </c>
      <c r="K10" s="25"/>
      <c r="L10" s="25"/>
      <c r="M10" s="25"/>
    </row>
    <row r="11" spans="1:13" ht="55.2" x14ac:dyDescent="0.3">
      <c r="A11" s="1"/>
      <c r="B11" s="9" t="s">
        <v>17</v>
      </c>
      <c r="C11" s="9" t="s">
        <v>18</v>
      </c>
      <c r="D11" s="5" t="s">
        <v>19</v>
      </c>
      <c r="E11" s="108" t="s">
        <v>20</v>
      </c>
      <c r="F11" s="6" t="s">
        <v>21</v>
      </c>
      <c r="G11" s="6" t="s">
        <v>3</v>
      </c>
      <c r="H11" s="6" t="s">
        <v>22</v>
      </c>
      <c r="I11" s="6" t="s">
        <v>23</v>
      </c>
      <c r="J11" s="26" t="s">
        <v>4</v>
      </c>
      <c r="K11" s="26" t="s">
        <v>5</v>
      </c>
      <c r="L11" s="26" t="s">
        <v>24</v>
      </c>
      <c r="M11" s="26" t="s">
        <v>25</v>
      </c>
    </row>
    <row r="12" spans="1:13" ht="36" x14ac:dyDescent="0.3">
      <c r="A12" s="1"/>
      <c r="B12" s="10"/>
      <c r="C12" s="50" t="s">
        <v>26</v>
      </c>
      <c r="D12" s="50" t="s">
        <v>27</v>
      </c>
      <c r="E12" s="51" t="s">
        <v>28</v>
      </c>
      <c r="F12" s="61">
        <v>1</v>
      </c>
      <c r="G12" s="80">
        <f t="shared" ref="G12:G47" si="0">IF(F12="",,VLOOKUP(F12,$B$5:$I$8,7,FALSE))</f>
        <v>0</v>
      </c>
      <c r="H12" s="81"/>
      <c r="I12" s="82"/>
      <c r="J12" s="83" t="str">
        <f t="shared" ref="J12:J47" si="1">IF(UPPER(I12)="X",IF(F12="",,VLOOKUP(F12,$B$5:$J$8,8,FALSE)),IF(F12=$B$5,"Niet oké",0))</f>
        <v>Niet oké</v>
      </c>
      <c r="K12" s="84"/>
      <c r="L12" s="41"/>
      <c r="M12" s="39"/>
    </row>
    <row r="13" spans="1:13" ht="36" x14ac:dyDescent="0.3">
      <c r="A13" s="1"/>
      <c r="B13" s="10"/>
      <c r="C13" s="50" t="s">
        <v>26</v>
      </c>
      <c r="D13" s="50" t="s">
        <v>29</v>
      </c>
      <c r="E13" s="51" t="s">
        <v>30</v>
      </c>
      <c r="F13" s="61">
        <v>2</v>
      </c>
      <c r="G13" s="80">
        <f t="shared" si="0"/>
        <v>0</v>
      </c>
      <c r="H13" s="81"/>
      <c r="I13" s="82"/>
      <c r="J13" s="83">
        <f t="shared" si="1"/>
        <v>0</v>
      </c>
      <c r="K13" s="84"/>
      <c r="L13" s="41"/>
      <c r="M13" s="39"/>
    </row>
    <row r="14" spans="1:13" ht="58.5" customHeight="1" x14ac:dyDescent="0.3">
      <c r="A14" s="1"/>
      <c r="B14" s="10"/>
      <c r="C14" s="50" t="s">
        <v>26</v>
      </c>
      <c r="D14" s="50" t="s">
        <v>31</v>
      </c>
      <c r="E14" s="51" t="s">
        <v>32</v>
      </c>
      <c r="F14" s="61">
        <v>1</v>
      </c>
      <c r="G14" s="80">
        <f t="shared" si="0"/>
        <v>0</v>
      </c>
      <c r="H14" s="81"/>
      <c r="I14" s="82"/>
      <c r="J14" s="83" t="str">
        <f t="shared" si="1"/>
        <v>Niet oké</v>
      </c>
      <c r="K14" s="84"/>
      <c r="L14" s="41"/>
      <c r="M14" s="39"/>
    </row>
    <row r="15" spans="1:13" ht="36" x14ac:dyDescent="0.3">
      <c r="A15" s="1"/>
      <c r="B15" s="10"/>
      <c r="C15" s="50" t="s">
        <v>26</v>
      </c>
      <c r="D15" s="50" t="s">
        <v>33</v>
      </c>
      <c r="E15" s="51" t="s">
        <v>34</v>
      </c>
      <c r="F15" s="61">
        <v>1</v>
      </c>
      <c r="G15" s="80">
        <f t="shared" si="0"/>
        <v>0</v>
      </c>
      <c r="H15" s="81"/>
      <c r="I15" s="82"/>
      <c r="J15" s="83" t="str">
        <f t="shared" si="1"/>
        <v>Niet oké</v>
      </c>
      <c r="K15" s="84"/>
      <c r="L15" s="41"/>
      <c r="M15" s="39"/>
    </row>
    <row r="16" spans="1:13" ht="47.25" customHeight="1" x14ac:dyDescent="0.3">
      <c r="A16" s="1"/>
      <c r="B16" s="10"/>
      <c r="C16" s="50" t="s">
        <v>35</v>
      </c>
      <c r="D16" s="50" t="s">
        <v>36</v>
      </c>
      <c r="E16" s="51" t="s">
        <v>37</v>
      </c>
      <c r="F16" s="61">
        <v>1</v>
      </c>
      <c r="G16" s="80">
        <f t="shared" si="0"/>
        <v>0</v>
      </c>
      <c r="H16" s="81"/>
      <c r="I16" s="82"/>
      <c r="J16" s="83" t="str">
        <f t="shared" si="1"/>
        <v>Niet oké</v>
      </c>
      <c r="K16" s="84"/>
      <c r="L16" s="41"/>
      <c r="M16" s="39"/>
    </row>
    <row r="17" spans="1:13" ht="36" x14ac:dyDescent="0.3">
      <c r="A17" s="1"/>
      <c r="B17" s="10"/>
      <c r="C17" s="50" t="s">
        <v>35</v>
      </c>
      <c r="D17" s="50" t="s">
        <v>38</v>
      </c>
      <c r="E17" s="51" t="s">
        <v>39</v>
      </c>
      <c r="F17" s="61">
        <v>1</v>
      </c>
      <c r="G17" s="80">
        <f t="shared" si="0"/>
        <v>0</v>
      </c>
      <c r="H17" s="81"/>
      <c r="I17" s="82"/>
      <c r="J17" s="83" t="str">
        <f t="shared" si="1"/>
        <v>Niet oké</v>
      </c>
      <c r="K17" s="84"/>
      <c r="L17" s="41"/>
      <c r="M17" s="39"/>
    </row>
    <row r="18" spans="1:13" ht="24" x14ac:dyDescent="0.3">
      <c r="A18" s="1"/>
      <c r="B18" s="10"/>
      <c r="C18" s="50" t="s">
        <v>35</v>
      </c>
      <c r="D18" s="50" t="s">
        <v>40</v>
      </c>
      <c r="E18" s="51" t="s">
        <v>600</v>
      </c>
      <c r="F18" s="61">
        <v>1</v>
      </c>
      <c r="G18" s="80">
        <f t="shared" si="0"/>
        <v>0</v>
      </c>
      <c r="H18" s="81"/>
      <c r="I18" s="82"/>
      <c r="J18" s="83" t="str">
        <f t="shared" si="1"/>
        <v>Niet oké</v>
      </c>
      <c r="K18" s="84"/>
      <c r="L18" s="41"/>
      <c r="M18" s="39"/>
    </row>
    <row r="19" spans="1:13" ht="24" x14ac:dyDescent="0.3">
      <c r="A19" s="1"/>
      <c r="B19" s="10"/>
      <c r="C19" s="50" t="s">
        <v>35</v>
      </c>
      <c r="D19" s="50" t="s">
        <v>41</v>
      </c>
      <c r="E19" s="51" t="s">
        <v>42</v>
      </c>
      <c r="F19" s="61">
        <v>1</v>
      </c>
      <c r="G19" s="80">
        <f t="shared" si="0"/>
        <v>0</v>
      </c>
      <c r="H19" s="81"/>
      <c r="I19" s="82"/>
      <c r="J19" s="83" t="str">
        <f t="shared" si="1"/>
        <v>Niet oké</v>
      </c>
      <c r="K19" s="84"/>
      <c r="L19" s="41"/>
      <c r="M19" s="39"/>
    </row>
    <row r="20" spans="1:13" ht="48" x14ac:dyDescent="0.3">
      <c r="A20" s="1"/>
      <c r="B20" s="10"/>
      <c r="C20" s="50" t="s">
        <v>35</v>
      </c>
      <c r="D20" s="50" t="s">
        <v>43</v>
      </c>
      <c r="E20" s="51" t="s">
        <v>44</v>
      </c>
      <c r="F20" s="61">
        <v>2</v>
      </c>
      <c r="G20" s="80">
        <f t="shared" si="0"/>
        <v>0</v>
      </c>
      <c r="H20" s="81"/>
      <c r="I20" s="82"/>
      <c r="J20" s="83">
        <f t="shared" si="1"/>
        <v>0</v>
      </c>
      <c r="K20" s="84"/>
      <c r="L20" s="41"/>
      <c r="M20" s="39"/>
    </row>
    <row r="21" spans="1:13" ht="24" x14ac:dyDescent="0.3">
      <c r="A21" s="1"/>
      <c r="B21" s="10"/>
      <c r="C21" s="50" t="s">
        <v>35</v>
      </c>
      <c r="D21" s="50" t="s">
        <v>45</v>
      </c>
      <c r="E21" s="51" t="s">
        <v>603</v>
      </c>
      <c r="F21" s="61">
        <v>2</v>
      </c>
      <c r="G21" s="80">
        <f t="shared" si="0"/>
        <v>0</v>
      </c>
      <c r="H21" s="81"/>
      <c r="I21" s="82"/>
      <c r="J21" s="83">
        <f t="shared" si="1"/>
        <v>0</v>
      </c>
      <c r="K21" s="84"/>
      <c r="L21" s="41"/>
      <c r="M21" s="39"/>
    </row>
    <row r="22" spans="1:13" ht="24" x14ac:dyDescent="0.3">
      <c r="A22" s="1"/>
      <c r="B22" s="10"/>
      <c r="C22" s="51" t="s">
        <v>35</v>
      </c>
      <c r="D22" s="51" t="s">
        <v>46</v>
      </c>
      <c r="E22" s="51" t="s">
        <v>47</v>
      </c>
      <c r="F22" s="61">
        <v>1</v>
      </c>
      <c r="G22" s="80">
        <f t="shared" si="0"/>
        <v>0</v>
      </c>
      <c r="H22" s="81"/>
      <c r="I22" s="82"/>
      <c r="J22" s="83" t="str">
        <f t="shared" si="1"/>
        <v>Niet oké</v>
      </c>
      <c r="K22" s="84"/>
      <c r="L22" s="41"/>
      <c r="M22" s="39"/>
    </row>
    <row r="23" spans="1:13" ht="36.6" customHeight="1" x14ac:dyDescent="0.3">
      <c r="A23" s="1"/>
      <c r="B23" s="10"/>
      <c r="C23" s="51" t="s">
        <v>35</v>
      </c>
      <c r="D23" s="51" t="s">
        <v>48</v>
      </c>
      <c r="E23" s="51" t="s">
        <v>47</v>
      </c>
      <c r="F23" s="61">
        <v>3</v>
      </c>
      <c r="G23" s="80">
        <f t="shared" si="0"/>
        <v>0</v>
      </c>
      <c r="H23" s="81"/>
      <c r="I23" s="82"/>
      <c r="J23" s="83">
        <f t="shared" si="1"/>
        <v>0</v>
      </c>
      <c r="K23" s="84"/>
      <c r="L23" s="41"/>
      <c r="M23" s="39"/>
    </row>
    <row r="24" spans="1:13" ht="48" customHeight="1" x14ac:dyDescent="0.3">
      <c r="A24" s="1"/>
      <c r="B24" s="10"/>
      <c r="C24" s="51" t="s">
        <v>35</v>
      </c>
      <c r="D24" s="51" t="s">
        <v>49</v>
      </c>
      <c r="E24" s="51" t="s">
        <v>50</v>
      </c>
      <c r="F24" s="61">
        <v>1</v>
      </c>
      <c r="G24" s="80">
        <f t="shared" si="0"/>
        <v>0</v>
      </c>
      <c r="H24" s="81"/>
      <c r="I24" s="82"/>
      <c r="J24" s="83" t="str">
        <f t="shared" si="1"/>
        <v>Niet oké</v>
      </c>
      <c r="K24" s="84"/>
      <c r="L24" s="41"/>
      <c r="M24" s="39"/>
    </row>
    <row r="25" spans="1:13" ht="96" x14ac:dyDescent="0.3">
      <c r="A25" s="1"/>
      <c r="B25" s="10"/>
      <c r="C25" s="51" t="s">
        <v>35</v>
      </c>
      <c r="D25" s="51" t="s">
        <v>51</v>
      </c>
      <c r="E25" s="51" t="s">
        <v>52</v>
      </c>
      <c r="F25" s="60">
        <v>1</v>
      </c>
      <c r="G25" s="80">
        <f t="shared" si="0"/>
        <v>0</v>
      </c>
      <c r="H25" s="81"/>
      <c r="I25" s="82"/>
      <c r="J25" s="83" t="str">
        <f t="shared" si="1"/>
        <v>Niet oké</v>
      </c>
      <c r="K25" s="84"/>
      <c r="L25" s="41"/>
      <c r="M25" s="39"/>
    </row>
    <row r="26" spans="1:13" ht="24" x14ac:dyDescent="0.3">
      <c r="A26" s="1"/>
      <c r="B26" s="10"/>
      <c r="C26" s="51" t="s">
        <v>35</v>
      </c>
      <c r="D26" s="51" t="s">
        <v>53</v>
      </c>
      <c r="E26" s="51" t="s">
        <v>54</v>
      </c>
      <c r="F26" s="60">
        <v>1</v>
      </c>
      <c r="G26" s="80">
        <f t="shared" si="0"/>
        <v>0</v>
      </c>
      <c r="H26" s="81"/>
      <c r="I26" s="82"/>
      <c r="J26" s="83" t="str">
        <f t="shared" si="1"/>
        <v>Niet oké</v>
      </c>
      <c r="K26" s="84"/>
      <c r="L26" s="85"/>
      <c r="M26" s="39"/>
    </row>
    <row r="27" spans="1:13" ht="165.6" customHeight="1" x14ac:dyDescent="0.3">
      <c r="A27" s="1"/>
      <c r="B27" s="10"/>
      <c r="C27" s="51" t="s">
        <v>35</v>
      </c>
      <c r="D27" s="51" t="s">
        <v>55</v>
      </c>
      <c r="E27" s="51" t="s">
        <v>56</v>
      </c>
      <c r="F27" s="60">
        <v>1</v>
      </c>
      <c r="G27" s="80">
        <f t="shared" si="0"/>
        <v>0</v>
      </c>
      <c r="H27" s="81"/>
      <c r="I27" s="82"/>
      <c r="J27" s="83" t="str">
        <f t="shared" si="1"/>
        <v>Niet oké</v>
      </c>
      <c r="K27" s="84"/>
      <c r="L27" s="41"/>
      <c r="M27" s="39"/>
    </row>
    <row r="28" spans="1:13" ht="243.6" customHeight="1" x14ac:dyDescent="0.3">
      <c r="A28" s="1"/>
      <c r="B28" s="10"/>
      <c r="C28" s="51" t="s">
        <v>35</v>
      </c>
      <c r="D28" s="51" t="s">
        <v>57</v>
      </c>
      <c r="E28" s="51" t="s">
        <v>58</v>
      </c>
      <c r="F28" s="60">
        <v>1</v>
      </c>
      <c r="G28" s="80">
        <f t="shared" si="0"/>
        <v>0</v>
      </c>
      <c r="H28" s="81"/>
      <c r="I28" s="82"/>
      <c r="J28" s="83" t="str">
        <f t="shared" si="1"/>
        <v>Niet oké</v>
      </c>
      <c r="K28" s="84"/>
      <c r="L28" s="41"/>
      <c r="M28" s="39"/>
    </row>
    <row r="29" spans="1:13" ht="48" x14ac:dyDescent="0.3">
      <c r="A29" s="1"/>
      <c r="B29" s="10"/>
      <c r="C29" s="51" t="s">
        <v>35</v>
      </c>
      <c r="D29" s="51" t="s">
        <v>59</v>
      </c>
      <c r="E29" s="51" t="s">
        <v>60</v>
      </c>
      <c r="F29" s="60">
        <v>1</v>
      </c>
      <c r="G29" s="80">
        <f t="shared" si="0"/>
        <v>0</v>
      </c>
      <c r="H29" s="81"/>
      <c r="I29" s="82"/>
      <c r="J29" s="83" t="str">
        <f t="shared" si="1"/>
        <v>Niet oké</v>
      </c>
      <c r="K29" s="84"/>
      <c r="L29" s="41"/>
      <c r="M29" s="39"/>
    </row>
    <row r="30" spans="1:13" ht="24" x14ac:dyDescent="0.3">
      <c r="A30" s="1"/>
      <c r="B30" s="10"/>
      <c r="C30" s="51" t="s">
        <v>35</v>
      </c>
      <c r="D30" s="51" t="s">
        <v>61</v>
      </c>
      <c r="E30" s="51" t="s">
        <v>62</v>
      </c>
      <c r="F30" s="60">
        <v>1</v>
      </c>
      <c r="G30" s="80">
        <f t="shared" si="0"/>
        <v>0</v>
      </c>
      <c r="H30" s="81"/>
      <c r="I30" s="82"/>
      <c r="J30" s="83" t="str">
        <f t="shared" si="1"/>
        <v>Niet oké</v>
      </c>
      <c r="K30" s="84"/>
      <c r="L30" s="41"/>
      <c r="M30" s="39"/>
    </row>
    <row r="31" spans="1:13" ht="36.6" customHeight="1" x14ac:dyDescent="0.3">
      <c r="A31" s="1"/>
      <c r="B31" s="10"/>
      <c r="C31" s="51" t="s">
        <v>35</v>
      </c>
      <c r="D31" s="51" t="s">
        <v>63</v>
      </c>
      <c r="E31" s="51" t="s">
        <v>64</v>
      </c>
      <c r="F31" s="60">
        <v>1</v>
      </c>
      <c r="G31" s="80">
        <f t="shared" si="0"/>
        <v>0</v>
      </c>
      <c r="H31" s="81"/>
      <c r="I31" s="82"/>
      <c r="J31" s="83" t="str">
        <f t="shared" si="1"/>
        <v>Niet oké</v>
      </c>
      <c r="K31" s="84"/>
      <c r="L31" s="41"/>
      <c r="M31" s="39"/>
    </row>
    <row r="32" spans="1:13" ht="180.6" customHeight="1" x14ac:dyDescent="0.3">
      <c r="A32" s="1"/>
      <c r="B32" s="10"/>
      <c r="C32" s="51" t="s">
        <v>65</v>
      </c>
      <c r="D32" s="51" t="s">
        <v>66</v>
      </c>
      <c r="E32" s="51" t="s">
        <v>67</v>
      </c>
      <c r="F32" s="60">
        <v>1</v>
      </c>
      <c r="G32" s="80">
        <f t="shared" si="0"/>
        <v>0</v>
      </c>
      <c r="H32" s="81"/>
      <c r="I32" s="82"/>
      <c r="J32" s="83" t="str">
        <f t="shared" si="1"/>
        <v>Niet oké</v>
      </c>
      <c r="K32" s="84"/>
      <c r="L32" s="41"/>
      <c r="M32" s="39"/>
    </row>
    <row r="33" spans="1:13" ht="108" x14ac:dyDescent="0.3">
      <c r="A33" s="1"/>
      <c r="B33" s="10"/>
      <c r="C33" s="51" t="s">
        <v>65</v>
      </c>
      <c r="D33" s="51" t="s">
        <v>68</v>
      </c>
      <c r="E33" s="51" t="s">
        <v>69</v>
      </c>
      <c r="F33" s="60">
        <v>1</v>
      </c>
      <c r="G33" s="80">
        <f t="shared" si="0"/>
        <v>0</v>
      </c>
      <c r="H33" s="81"/>
      <c r="I33" s="82"/>
      <c r="J33" s="83" t="str">
        <f t="shared" si="1"/>
        <v>Niet oké</v>
      </c>
      <c r="K33" s="84"/>
      <c r="L33" s="41"/>
      <c r="M33" s="39"/>
    </row>
    <row r="34" spans="1:13" ht="36" x14ac:dyDescent="0.3">
      <c r="A34" s="1"/>
      <c r="B34" s="10"/>
      <c r="C34" s="51" t="s">
        <v>70</v>
      </c>
      <c r="D34" s="51" t="s">
        <v>71</v>
      </c>
      <c r="E34" s="51" t="s">
        <v>72</v>
      </c>
      <c r="F34" s="60">
        <v>1</v>
      </c>
      <c r="G34" s="80">
        <f t="shared" si="0"/>
        <v>0</v>
      </c>
      <c r="H34" s="81"/>
      <c r="I34" s="82"/>
      <c r="J34" s="83" t="str">
        <f t="shared" si="1"/>
        <v>Niet oké</v>
      </c>
      <c r="K34" s="84"/>
      <c r="L34" s="41"/>
      <c r="M34" s="39"/>
    </row>
    <row r="35" spans="1:13" ht="169.95" customHeight="1" x14ac:dyDescent="0.3">
      <c r="A35" s="1"/>
      <c r="B35" s="10"/>
      <c r="C35" s="51" t="s">
        <v>70</v>
      </c>
      <c r="D35" s="51" t="s">
        <v>73</v>
      </c>
      <c r="E35" s="51" t="s">
        <v>74</v>
      </c>
      <c r="F35" s="60">
        <v>1</v>
      </c>
      <c r="G35" s="80">
        <f t="shared" si="0"/>
        <v>0</v>
      </c>
      <c r="H35" s="81"/>
      <c r="I35" s="82"/>
      <c r="J35" s="83" t="str">
        <f t="shared" si="1"/>
        <v>Niet oké</v>
      </c>
      <c r="K35" s="84"/>
      <c r="L35" s="41"/>
      <c r="M35" s="39"/>
    </row>
    <row r="36" spans="1:13" ht="24" x14ac:dyDescent="0.3">
      <c r="A36" s="1"/>
      <c r="B36" s="10"/>
      <c r="C36" s="51" t="s">
        <v>75</v>
      </c>
      <c r="D36" s="51" t="s">
        <v>76</v>
      </c>
      <c r="E36" s="51" t="s">
        <v>77</v>
      </c>
      <c r="F36" s="60">
        <v>3</v>
      </c>
      <c r="G36" s="80">
        <f t="shared" si="0"/>
        <v>0</v>
      </c>
      <c r="H36" s="81"/>
      <c r="I36" s="82"/>
      <c r="J36" s="83">
        <f t="shared" si="1"/>
        <v>0</v>
      </c>
      <c r="K36" s="84"/>
      <c r="L36" s="41"/>
      <c r="M36" s="39"/>
    </row>
    <row r="37" spans="1:13" ht="60" x14ac:dyDescent="0.3">
      <c r="A37" s="1"/>
      <c r="B37" s="10"/>
      <c r="C37" s="51" t="s">
        <v>78</v>
      </c>
      <c r="D37" s="51" t="s">
        <v>79</v>
      </c>
      <c r="E37" s="51" t="s">
        <v>80</v>
      </c>
      <c r="F37" s="60">
        <v>1</v>
      </c>
      <c r="G37" s="80">
        <f t="shared" si="0"/>
        <v>0</v>
      </c>
      <c r="H37" s="81"/>
      <c r="I37" s="82"/>
      <c r="J37" s="83" t="str">
        <f t="shared" si="1"/>
        <v>Niet oké</v>
      </c>
      <c r="K37" s="84"/>
      <c r="L37" s="41"/>
      <c r="M37" s="39"/>
    </row>
    <row r="38" spans="1:13" ht="60" x14ac:dyDescent="0.3">
      <c r="A38" s="1"/>
      <c r="B38" s="10"/>
      <c r="C38" s="51" t="s">
        <v>78</v>
      </c>
      <c r="D38" s="51" t="s">
        <v>81</v>
      </c>
      <c r="E38" s="51" t="s">
        <v>82</v>
      </c>
      <c r="F38" s="60">
        <v>2</v>
      </c>
      <c r="G38" s="80">
        <f t="shared" si="0"/>
        <v>0</v>
      </c>
      <c r="H38" s="81"/>
      <c r="I38" s="82"/>
      <c r="J38" s="83">
        <f t="shared" si="1"/>
        <v>0</v>
      </c>
      <c r="K38" s="84"/>
      <c r="L38" s="41"/>
      <c r="M38" s="39"/>
    </row>
    <row r="39" spans="1:13" ht="45.6" x14ac:dyDescent="0.3">
      <c r="A39" s="1"/>
      <c r="B39" s="10"/>
      <c r="C39" s="51" t="s">
        <v>78</v>
      </c>
      <c r="D39" s="51" t="s">
        <v>83</v>
      </c>
      <c r="E39" s="51" t="s">
        <v>84</v>
      </c>
      <c r="F39" s="60">
        <v>3</v>
      </c>
      <c r="G39" s="80">
        <f t="shared" si="0"/>
        <v>0</v>
      </c>
      <c r="H39" s="81"/>
      <c r="I39" s="82"/>
      <c r="J39" s="83">
        <f t="shared" si="1"/>
        <v>0</v>
      </c>
      <c r="K39" s="84"/>
      <c r="L39" s="41" t="s">
        <v>85</v>
      </c>
      <c r="M39" s="39"/>
    </row>
    <row r="40" spans="1:13" ht="36" x14ac:dyDescent="0.3">
      <c r="A40" s="1"/>
      <c r="B40" s="10"/>
      <c r="C40" s="51" t="s">
        <v>78</v>
      </c>
      <c r="D40" s="51" t="s">
        <v>86</v>
      </c>
      <c r="E40" s="51" t="s">
        <v>87</v>
      </c>
      <c r="F40" s="60">
        <v>1</v>
      </c>
      <c r="G40" s="80">
        <f t="shared" si="0"/>
        <v>0</v>
      </c>
      <c r="H40" s="81"/>
      <c r="I40" s="82"/>
      <c r="J40" s="83" t="str">
        <f t="shared" si="1"/>
        <v>Niet oké</v>
      </c>
      <c r="K40" s="84"/>
      <c r="L40" s="41"/>
      <c r="M40" s="39"/>
    </row>
    <row r="41" spans="1:13" ht="24" x14ac:dyDescent="0.3">
      <c r="A41" s="1"/>
      <c r="B41" s="10"/>
      <c r="C41" s="51" t="s">
        <v>78</v>
      </c>
      <c r="D41" s="51" t="s">
        <v>88</v>
      </c>
      <c r="E41" s="51" t="s">
        <v>89</v>
      </c>
      <c r="F41" s="60">
        <v>1</v>
      </c>
      <c r="G41" s="80">
        <f t="shared" si="0"/>
        <v>0</v>
      </c>
      <c r="H41" s="81"/>
      <c r="I41" s="82"/>
      <c r="J41" s="83" t="str">
        <f t="shared" si="1"/>
        <v>Niet oké</v>
      </c>
      <c r="K41" s="84"/>
      <c r="L41" s="41"/>
      <c r="M41" s="39"/>
    </row>
    <row r="42" spans="1:13" ht="57" x14ac:dyDescent="0.3">
      <c r="A42" s="1"/>
      <c r="B42" s="10"/>
      <c r="C42" s="51" t="s">
        <v>78</v>
      </c>
      <c r="D42" s="51" t="s">
        <v>90</v>
      </c>
      <c r="E42" s="51" t="s">
        <v>91</v>
      </c>
      <c r="F42" s="60">
        <v>2</v>
      </c>
      <c r="G42" s="80">
        <f t="shared" si="0"/>
        <v>0</v>
      </c>
      <c r="H42" s="81"/>
      <c r="I42" s="82"/>
      <c r="J42" s="83">
        <f t="shared" si="1"/>
        <v>0</v>
      </c>
      <c r="K42" s="84"/>
      <c r="L42" s="41" t="s">
        <v>92</v>
      </c>
      <c r="M42" s="39"/>
    </row>
    <row r="43" spans="1:13" ht="24" x14ac:dyDescent="0.3">
      <c r="A43" s="1"/>
      <c r="B43" s="10"/>
      <c r="C43" s="51" t="s">
        <v>78</v>
      </c>
      <c r="D43" s="51" t="s">
        <v>93</v>
      </c>
      <c r="E43" s="51" t="s">
        <v>604</v>
      </c>
      <c r="F43" s="60">
        <v>3</v>
      </c>
      <c r="G43" s="80">
        <f t="shared" si="0"/>
        <v>0</v>
      </c>
      <c r="H43" s="81"/>
      <c r="I43" s="82"/>
      <c r="J43" s="83">
        <f t="shared" si="1"/>
        <v>0</v>
      </c>
      <c r="K43" s="84"/>
      <c r="L43" s="41"/>
      <c r="M43" s="39"/>
    </row>
    <row r="44" spans="1:13" ht="108" customHeight="1" x14ac:dyDescent="0.3">
      <c r="A44" s="1"/>
      <c r="B44" s="10"/>
      <c r="C44" s="51" t="s">
        <v>78</v>
      </c>
      <c r="D44" s="51" t="s">
        <v>94</v>
      </c>
      <c r="E44" s="51" t="s">
        <v>95</v>
      </c>
      <c r="F44" s="60">
        <v>1</v>
      </c>
      <c r="G44" s="80">
        <f t="shared" si="0"/>
        <v>0</v>
      </c>
      <c r="H44" s="81"/>
      <c r="I44" s="82"/>
      <c r="J44" s="83" t="str">
        <f t="shared" si="1"/>
        <v>Niet oké</v>
      </c>
      <c r="K44" s="84"/>
      <c r="L44" s="41"/>
      <c r="M44" s="39"/>
    </row>
    <row r="45" spans="1:13" ht="60" x14ac:dyDescent="0.3">
      <c r="A45" s="1"/>
      <c r="B45" s="10"/>
      <c r="C45" s="51" t="s">
        <v>78</v>
      </c>
      <c r="D45" s="51" t="s">
        <v>96</v>
      </c>
      <c r="E45" s="51" t="s">
        <v>97</v>
      </c>
      <c r="F45" s="60">
        <v>1</v>
      </c>
      <c r="G45" s="80">
        <f t="shared" si="0"/>
        <v>0</v>
      </c>
      <c r="H45" s="81"/>
      <c r="I45" s="82"/>
      <c r="J45" s="83" t="str">
        <f t="shared" si="1"/>
        <v>Niet oké</v>
      </c>
      <c r="K45" s="84"/>
      <c r="L45" s="41"/>
      <c r="M45" s="39"/>
    </row>
    <row r="46" spans="1:13" ht="36" x14ac:dyDescent="0.3">
      <c r="A46" s="1"/>
      <c r="B46" s="10"/>
      <c r="C46" s="51" t="s">
        <v>78</v>
      </c>
      <c r="D46" s="51" t="s">
        <v>98</v>
      </c>
      <c r="E46" s="51" t="s">
        <v>99</v>
      </c>
      <c r="F46" s="60">
        <v>1</v>
      </c>
      <c r="G46" s="80">
        <f t="shared" si="0"/>
        <v>0</v>
      </c>
      <c r="H46" s="81"/>
      <c r="I46" s="82"/>
      <c r="J46" s="83" t="str">
        <f t="shared" si="1"/>
        <v>Niet oké</v>
      </c>
      <c r="K46" s="84"/>
      <c r="L46" s="41"/>
      <c r="M46" s="39"/>
    </row>
    <row r="47" spans="1:13" ht="24" x14ac:dyDescent="0.3">
      <c r="A47" s="1"/>
      <c r="B47" s="10"/>
      <c r="C47" s="51" t="s">
        <v>78</v>
      </c>
      <c r="D47" s="51" t="s">
        <v>100</v>
      </c>
      <c r="E47" s="51" t="s">
        <v>101</v>
      </c>
      <c r="F47" s="60">
        <v>2</v>
      </c>
      <c r="G47" s="80">
        <f t="shared" si="0"/>
        <v>0</v>
      </c>
      <c r="H47" s="81"/>
      <c r="I47" s="82"/>
      <c r="J47" s="83">
        <f t="shared" si="1"/>
        <v>0</v>
      </c>
      <c r="K47" s="84"/>
      <c r="L47" s="41"/>
      <c r="M47" s="39"/>
    </row>
    <row r="48" spans="1:13" ht="48" x14ac:dyDescent="0.3">
      <c r="A48" s="1"/>
      <c r="B48" s="10"/>
      <c r="C48" s="51" t="s">
        <v>78</v>
      </c>
      <c r="D48" s="51" t="s">
        <v>102</v>
      </c>
      <c r="E48" s="51" t="s">
        <v>103</v>
      </c>
      <c r="F48" s="60">
        <v>1</v>
      </c>
      <c r="G48" s="80">
        <v>0</v>
      </c>
      <c r="H48" s="81"/>
      <c r="I48" s="82"/>
      <c r="J48" s="83"/>
      <c r="K48" s="84"/>
      <c r="L48" s="41"/>
      <c r="M48" s="39"/>
    </row>
    <row r="49" spans="1:13" ht="36" x14ac:dyDescent="0.3">
      <c r="A49" s="1"/>
      <c r="B49" s="10"/>
      <c r="C49" s="51" t="s">
        <v>78</v>
      </c>
      <c r="D49" s="51" t="s">
        <v>104</v>
      </c>
      <c r="E49" s="51" t="s">
        <v>105</v>
      </c>
      <c r="F49" s="60">
        <v>1</v>
      </c>
      <c r="G49" s="80">
        <f t="shared" ref="G49:G80" si="2">IF(F49="",,VLOOKUP(F49,$B$5:$I$8,7,FALSE))</f>
        <v>0</v>
      </c>
      <c r="H49" s="81"/>
      <c r="I49" s="82"/>
      <c r="J49" s="83" t="str">
        <f t="shared" ref="J49:J80" si="3">IF(UPPER(I49)="X",IF(F49="",,VLOOKUP(F49,$B$5:$J$8,8,FALSE)),IF(F49=$B$5,"Niet oké",0))</f>
        <v>Niet oké</v>
      </c>
      <c r="K49" s="84"/>
      <c r="L49" s="41"/>
      <c r="M49" s="39"/>
    </row>
    <row r="50" spans="1:13" ht="60" x14ac:dyDescent="0.3">
      <c r="A50" s="1"/>
      <c r="B50" s="10"/>
      <c r="C50" s="51" t="s">
        <v>78</v>
      </c>
      <c r="D50" s="51" t="s">
        <v>106</v>
      </c>
      <c r="E50" s="51" t="s">
        <v>107</v>
      </c>
      <c r="F50" s="60">
        <v>2</v>
      </c>
      <c r="G50" s="80">
        <f t="shared" si="2"/>
        <v>0</v>
      </c>
      <c r="H50" s="81"/>
      <c r="I50" s="82"/>
      <c r="J50" s="83">
        <f t="shared" si="3"/>
        <v>0</v>
      </c>
      <c r="K50" s="84"/>
      <c r="L50" s="41" t="s">
        <v>108</v>
      </c>
      <c r="M50" s="39"/>
    </row>
    <row r="51" spans="1:13" ht="132" x14ac:dyDescent="0.3">
      <c r="A51" s="1"/>
      <c r="B51" s="10"/>
      <c r="C51" s="51" t="s">
        <v>78</v>
      </c>
      <c r="D51" s="51" t="s">
        <v>109</v>
      </c>
      <c r="E51" s="51" t="s">
        <v>110</v>
      </c>
      <c r="F51" s="60">
        <v>2</v>
      </c>
      <c r="G51" s="80">
        <f t="shared" si="2"/>
        <v>0</v>
      </c>
      <c r="H51" s="81"/>
      <c r="I51" s="82"/>
      <c r="J51" s="83">
        <f t="shared" si="3"/>
        <v>0</v>
      </c>
      <c r="K51" s="84"/>
      <c r="L51" s="41"/>
      <c r="M51" s="39"/>
    </row>
    <row r="52" spans="1:13" ht="60.6" customHeight="1" x14ac:dyDescent="0.3">
      <c r="A52" s="1"/>
      <c r="B52" s="10"/>
      <c r="C52" s="51" t="s">
        <v>78</v>
      </c>
      <c r="D52" s="51" t="s">
        <v>111</v>
      </c>
      <c r="E52" s="51" t="s">
        <v>112</v>
      </c>
      <c r="F52" s="60">
        <v>1</v>
      </c>
      <c r="G52" s="80">
        <f t="shared" si="2"/>
        <v>0</v>
      </c>
      <c r="H52" s="81"/>
      <c r="I52" s="82"/>
      <c r="J52" s="83" t="str">
        <f t="shared" si="3"/>
        <v>Niet oké</v>
      </c>
      <c r="K52" s="84"/>
      <c r="L52" s="41"/>
      <c r="M52" s="39"/>
    </row>
    <row r="53" spans="1:13" ht="61.2" customHeight="1" x14ac:dyDescent="0.3">
      <c r="A53" s="1"/>
      <c r="B53" s="10"/>
      <c r="C53" s="51" t="s">
        <v>78</v>
      </c>
      <c r="D53" s="51" t="s">
        <v>113</v>
      </c>
      <c r="E53" s="51" t="s">
        <v>114</v>
      </c>
      <c r="F53" s="60">
        <v>1</v>
      </c>
      <c r="G53" s="80">
        <f t="shared" si="2"/>
        <v>0</v>
      </c>
      <c r="H53" s="81"/>
      <c r="I53" s="82"/>
      <c r="J53" s="83" t="str">
        <f t="shared" si="3"/>
        <v>Niet oké</v>
      </c>
      <c r="K53" s="84"/>
      <c r="L53" s="41"/>
      <c r="M53" s="39"/>
    </row>
    <row r="54" spans="1:13" ht="36" x14ac:dyDescent="0.3">
      <c r="A54" s="1"/>
      <c r="B54" s="10"/>
      <c r="C54" s="51" t="s">
        <v>78</v>
      </c>
      <c r="D54" s="51" t="s">
        <v>115</v>
      </c>
      <c r="E54" s="51" t="s">
        <v>116</v>
      </c>
      <c r="F54" s="60">
        <v>1</v>
      </c>
      <c r="G54" s="80">
        <f t="shared" si="2"/>
        <v>0</v>
      </c>
      <c r="H54" s="81"/>
      <c r="I54" s="82"/>
      <c r="J54" s="83" t="str">
        <f t="shared" si="3"/>
        <v>Niet oké</v>
      </c>
      <c r="K54" s="84"/>
      <c r="L54" s="41"/>
      <c r="M54" s="39"/>
    </row>
    <row r="55" spans="1:13" ht="132" x14ac:dyDescent="0.3">
      <c r="A55" s="1"/>
      <c r="B55" s="10"/>
      <c r="C55" s="51" t="s">
        <v>78</v>
      </c>
      <c r="D55" s="51" t="s">
        <v>117</v>
      </c>
      <c r="E55" s="51" t="s">
        <v>118</v>
      </c>
      <c r="F55" s="60">
        <v>1</v>
      </c>
      <c r="G55" s="80">
        <f t="shared" si="2"/>
        <v>0</v>
      </c>
      <c r="H55" s="81"/>
      <c r="I55" s="82"/>
      <c r="J55" s="83" t="str">
        <f t="shared" si="3"/>
        <v>Niet oké</v>
      </c>
      <c r="K55" s="84"/>
      <c r="L55" s="41"/>
      <c r="M55" s="39"/>
    </row>
    <row r="56" spans="1:13" ht="24" x14ac:dyDescent="0.3">
      <c r="A56" s="1"/>
      <c r="B56" s="10"/>
      <c r="C56" s="51" t="s">
        <v>78</v>
      </c>
      <c r="D56" s="51" t="s">
        <v>119</v>
      </c>
      <c r="E56" s="51" t="s">
        <v>120</v>
      </c>
      <c r="F56" s="60">
        <v>1</v>
      </c>
      <c r="G56" s="80">
        <f t="shared" si="2"/>
        <v>0</v>
      </c>
      <c r="H56" s="81"/>
      <c r="I56" s="82"/>
      <c r="J56" s="83" t="str">
        <f t="shared" si="3"/>
        <v>Niet oké</v>
      </c>
      <c r="K56" s="84"/>
      <c r="L56" s="41"/>
      <c r="M56" s="39"/>
    </row>
    <row r="57" spans="1:13" ht="24" x14ac:dyDescent="0.3">
      <c r="A57" s="1"/>
      <c r="B57" s="10"/>
      <c r="C57" s="51" t="s">
        <v>78</v>
      </c>
      <c r="D57" s="51" t="s">
        <v>121</v>
      </c>
      <c r="E57" s="51" t="s">
        <v>122</v>
      </c>
      <c r="F57" s="60">
        <v>2</v>
      </c>
      <c r="G57" s="80">
        <f t="shared" si="2"/>
        <v>0</v>
      </c>
      <c r="H57" s="81"/>
      <c r="I57" s="82"/>
      <c r="J57" s="83">
        <f t="shared" si="3"/>
        <v>0</v>
      </c>
      <c r="K57" s="84"/>
      <c r="L57" s="41"/>
      <c r="M57" s="39"/>
    </row>
    <row r="58" spans="1:13" ht="60.6" customHeight="1" x14ac:dyDescent="0.3">
      <c r="A58" s="1"/>
      <c r="B58" s="10"/>
      <c r="C58" s="51" t="s">
        <v>78</v>
      </c>
      <c r="D58" s="51" t="s">
        <v>123</v>
      </c>
      <c r="E58" s="51" t="s">
        <v>124</v>
      </c>
      <c r="F58" s="60">
        <v>1</v>
      </c>
      <c r="G58" s="80">
        <f t="shared" si="2"/>
        <v>0</v>
      </c>
      <c r="H58" s="81"/>
      <c r="I58" s="82"/>
      <c r="J58" s="83" t="str">
        <f t="shared" si="3"/>
        <v>Niet oké</v>
      </c>
      <c r="K58" s="84"/>
      <c r="L58" s="41"/>
      <c r="M58" s="39"/>
    </row>
    <row r="59" spans="1:13" ht="60" x14ac:dyDescent="0.3">
      <c r="A59" s="1"/>
      <c r="B59" s="10"/>
      <c r="C59" s="51" t="s">
        <v>78</v>
      </c>
      <c r="D59" s="51" t="s">
        <v>125</v>
      </c>
      <c r="E59" s="51" t="s">
        <v>126</v>
      </c>
      <c r="F59" s="60">
        <v>1</v>
      </c>
      <c r="G59" s="80">
        <f t="shared" si="2"/>
        <v>0</v>
      </c>
      <c r="H59" s="81"/>
      <c r="I59" s="82"/>
      <c r="J59" s="83" t="str">
        <f t="shared" si="3"/>
        <v>Niet oké</v>
      </c>
      <c r="K59" s="84"/>
      <c r="L59" s="41" t="s">
        <v>127</v>
      </c>
      <c r="M59" s="39"/>
    </row>
    <row r="60" spans="1:13" ht="48" x14ac:dyDescent="0.3">
      <c r="A60" s="1"/>
      <c r="B60" s="10"/>
      <c r="C60" s="51" t="s">
        <v>78</v>
      </c>
      <c r="D60" s="51" t="s">
        <v>128</v>
      </c>
      <c r="E60" s="51" t="s">
        <v>129</v>
      </c>
      <c r="F60" s="60">
        <v>1</v>
      </c>
      <c r="G60" s="80">
        <f t="shared" si="2"/>
        <v>0</v>
      </c>
      <c r="H60" s="81"/>
      <c r="I60" s="82"/>
      <c r="J60" s="83" t="str">
        <f t="shared" si="3"/>
        <v>Niet oké</v>
      </c>
      <c r="K60" s="84"/>
      <c r="L60" s="41"/>
      <c r="M60" s="39"/>
    </row>
    <row r="61" spans="1:13" ht="37.5" customHeight="1" x14ac:dyDescent="0.3">
      <c r="A61" s="1"/>
      <c r="B61" s="10"/>
      <c r="C61" s="51" t="s">
        <v>78</v>
      </c>
      <c r="D61" s="51" t="s">
        <v>130</v>
      </c>
      <c r="E61" s="51" t="s">
        <v>131</v>
      </c>
      <c r="F61" s="60">
        <v>2</v>
      </c>
      <c r="G61" s="80">
        <f t="shared" si="2"/>
        <v>0</v>
      </c>
      <c r="H61" s="81"/>
      <c r="I61" s="82"/>
      <c r="J61" s="83">
        <f t="shared" si="3"/>
        <v>0</v>
      </c>
      <c r="K61" s="84"/>
      <c r="L61" s="41"/>
      <c r="M61" s="39"/>
    </row>
    <row r="62" spans="1:13" ht="48" x14ac:dyDescent="0.3">
      <c r="A62" s="1"/>
      <c r="B62" s="10"/>
      <c r="C62" s="51" t="s">
        <v>78</v>
      </c>
      <c r="D62" s="51" t="s">
        <v>132</v>
      </c>
      <c r="E62" s="51" t="s">
        <v>133</v>
      </c>
      <c r="F62" s="60">
        <v>2</v>
      </c>
      <c r="G62" s="80">
        <f t="shared" si="2"/>
        <v>0</v>
      </c>
      <c r="H62" s="81"/>
      <c r="I62" s="82"/>
      <c r="J62" s="83">
        <f t="shared" si="3"/>
        <v>0</v>
      </c>
      <c r="K62" s="84"/>
      <c r="L62" s="41"/>
      <c r="M62" s="39"/>
    </row>
    <row r="63" spans="1:13" ht="109.2" customHeight="1" x14ac:dyDescent="0.3">
      <c r="A63" s="1"/>
      <c r="B63" s="10"/>
      <c r="C63" s="51" t="s">
        <v>78</v>
      </c>
      <c r="D63" s="51" t="s">
        <v>134</v>
      </c>
      <c r="E63" s="51" t="s">
        <v>135</v>
      </c>
      <c r="F63" s="60">
        <v>1</v>
      </c>
      <c r="G63" s="80">
        <f t="shared" si="2"/>
        <v>0</v>
      </c>
      <c r="H63" s="81"/>
      <c r="I63" s="82"/>
      <c r="J63" s="83" t="str">
        <f t="shared" si="3"/>
        <v>Niet oké</v>
      </c>
      <c r="K63" s="84"/>
      <c r="L63" s="41"/>
      <c r="M63" s="39"/>
    </row>
    <row r="64" spans="1:13" ht="36" x14ac:dyDescent="0.3">
      <c r="A64" s="1"/>
      <c r="B64" s="10"/>
      <c r="C64" s="51" t="s">
        <v>78</v>
      </c>
      <c r="D64" s="51" t="s">
        <v>136</v>
      </c>
      <c r="E64" s="51" t="s">
        <v>137</v>
      </c>
      <c r="F64" s="60">
        <v>1</v>
      </c>
      <c r="G64" s="80">
        <f t="shared" si="2"/>
        <v>0</v>
      </c>
      <c r="H64" s="81"/>
      <c r="I64" s="82"/>
      <c r="J64" s="83" t="str">
        <f t="shared" si="3"/>
        <v>Niet oké</v>
      </c>
      <c r="K64" s="84"/>
      <c r="L64" s="41"/>
      <c r="M64" s="39"/>
    </row>
    <row r="65" spans="1:13" ht="36" x14ac:dyDescent="0.3">
      <c r="A65" s="1"/>
      <c r="B65" s="10"/>
      <c r="C65" s="51" t="s">
        <v>78</v>
      </c>
      <c r="D65" s="51" t="s">
        <v>138</v>
      </c>
      <c r="E65" s="51" t="s">
        <v>139</v>
      </c>
      <c r="F65" s="60">
        <v>1</v>
      </c>
      <c r="G65" s="80">
        <f t="shared" si="2"/>
        <v>0</v>
      </c>
      <c r="H65" s="81"/>
      <c r="I65" s="82"/>
      <c r="J65" s="83" t="str">
        <f t="shared" si="3"/>
        <v>Niet oké</v>
      </c>
      <c r="K65" s="84"/>
      <c r="L65" s="41"/>
      <c r="M65" s="39"/>
    </row>
    <row r="66" spans="1:13" ht="60" customHeight="1" x14ac:dyDescent="0.3">
      <c r="A66" s="1"/>
      <c r="B66" s="10"/>
      <c r="C66" s="51" t="s">
        <v>78</v>
      </c>
      <c r="D66" s="51" t="s">
        <v>140</v>
      </c>
      <c r="E66" s="51" t="s">
        <v>141</v>
      </c>
      <c r="F66" s="60">
        <v>1</v>
      </c>
      <c r="G66" s="80">
        <f t="shared" si="2"/>
        <v>0</v>
      </c>
      <c r="H66" s="81"/>
      <c r="I66" s="82"/>
      <c r="J66" s="83" t="str">
        <f t="shared" si="3"/>
        <v>Niet oké</v>
      </c>
      <c r="K66" s="84"/>
      <c r="L66" s="41" t="s">
        <v>142</v>
      </c>
      <c r="M66" s="39"/>
    </row>
    <row r="67" spans="1:13" ht="48" x14ac:dyDescent="0.3">
      <c r="A67" s="1"/>
      <c r="B67" s="10"/>
      <c r="C67" s="51" t="s">
        <v>78</v>
      </c>
      <c r="D67" s="51" t="s">
        <v>143</v>
      </c>
      <c r="E67" s="51" t="s">
        <v>144</v>
      </c>
      <c r="F67" s="60">
        <v>1</v>
      </c>
      <c r="G67" s="80">
        <f t="shared" si="2"/>
        <v>0</v>
      </c>
      <c r="H67" s="81"/>
      <c r="I67" s="82"/>
      <c r="J67" s="83" t="str">
        <f t="shared" si="3"/>
        <v>Niet oké</v>
      </c>
      <c r="K67" s="84"/>
      <c r="L67" s="41"/>
      <c r="M67" s="39"/>
    </row>
    <row r="68" spans="1:13" ht="72" customHeight="1" x14ac:dyDescent="0.3">
      <c r="A68" s="1"/>
      <c r="B68" s="10"/>
      <c r="C68" s="51" t="s">
        <v>78</v>
      </c>
      <c r="D68" s="51" t="s">
        <v>145</v>
      </c>
      <c r="E68" s="51" t="s">
        <v>146</v>
      </c>
      <c r="F68" s="60">
        <v>4</v>
      </c>
      <c r="G68" s="80">
        <f t="shared" si="2"/>
        <v>0</v>
      </c>
      <c r="H68" s="81"/>
      <c r="I68" s="82"/>
      <c r="J68" s="83">
        <f t="shared" si="3"/>
        <v>0</v>
      </c>
      <c r="K68" s="84"/>
      <c r="L68" s="41"/>
      <c r="M68" s="39"/>
    </row>
    <row r="69" spans="1:13" ht="168" x14ac:dyDescent="0.3">
      <c r="A69" s="1"/>
      <c r="B69" s="10"/>
      <c r="C69" s="51" t="s">
        <v>78</v>
      </c>
      <c r="D69" s="51" t="s">
        <v>147</v>
      </c>
      <c r="E69" s="51" t="s">
        <v>599</v>
      </c>
      <c r="F69" s="60">
        <v>1</v>
      </c>
      <c r="G69" s="80">
        <f>IF(F69="",,VLOOKUP(F69,$B$5:$I$8,7,FALSE))</f>
        <v>0</v>
      </c>
      <c r="H69" s="81"/>
      <c r="I69" s="82"/>
      <c r="J69" s="83" t="str">
        <f t="shared" si="3"/>
        <v>Niet oké</v>
      </c>
      <c r="K69" s="84"/>
      <c r="L69" s="41" t="s">
        <v>148</v>
      </c>
      <c r="M69" s="39"/>
    </row>
    <row r="70" spans="1:13" ht="60" x14ac:dyDescent="0.3">
      <c r="A70" s="1"/>
      <c r="B70" s="10"/>
      <c r="C70" s="51" t="s">
        <v>78</v>
      </c>
      <c r="D70" s="51" t="s">
        <v>149</v>
      </c>
      <c r="E70" s="51" t="s">
        <v>150</v>
      </c>
      <c r="F70" s="60">
        <v>1</v>
      </c>
      <c r="G70" s="80">
        <f t="shared" si="2"/>
        <v>0</v>
      </c>
      <c r="H70" s="81"/>
      <c r="I70" s="82"/>
      <c r="J70" s="83" t="str">
        <f t="shared" si="3"/>
        <v>Niet oké</v>
      </c>
      <c r="K70" s="84"/>
      <c r="L70" s="41"/>
      <c r="M70" s="39"/>
    </row>
    <row r="71" spans="1:13" ht="60" x14ac:dyDescent="0.3">
      <c r="A71" s="1"/>
      <c r="B71" s="10"/>
      <c r="C71" s="51" t="s">
        <v>78</v>
      </c>
      <c r="D71" s="51" t="s">
        <v>151</v>
      </c>
      <c r="E71" s="51" t="s">
        <v>152</v>
      </c>
      <c r="F71" s="60">
        <v>1</v>
      </c>
      <c r="G71" s="80">
        <f t="shared" si="2"/>
        <v>0</v>
      </c>
      <c r="H71" s="81"/>
      <c r="I71" s="82"/>
      <c r="J71" s="83" t="str">
        <f t="shared" si="3"/>
        <v>Niet oké</v>
      </c>
      <c r="K71" s="84"/>
      <c r="L71" s="41"/>
      <c r="M71" s="39"/>
    </row>
    <row r="72" spans="1:13" ht="72" x14ac:dyDescent="0.3">
      <c r="A72" s="1"/>
      <c r="B72" s="10"/>
      <c r="C72" s="51" t="s">
        <v>78</v>
      </c>
      <c r="D72" s="51" t="s">
        <v>153</v>
      </c>
      <c r="E72" s="51" t="s">
        <v>154</v>
      </c>
      <c r="F72" s="60">
        <v>1</v>
      </c>
      <c r="G72" s="80">
        <f t="shared" si="2"/>
        <v>0</v>
      </c>
      <c r="H72" s="81"/>
      <c r="I72" s="82"/>
      <c r="J72" s="83" t="str">
        <f t="shared" si="3"/>
        <v>Niet oké</v>
      </c>
      <c r="K72" s="84"/>
      <c r="L72" s="41"/>
      <c r="M72" s="39"/>
    </row>
    <row r="73" spans="1:13" ht="106.2" customHeight="1" x14ac:dyDescent="0.3">
      <c r="A73" s="1"/>
      <c r="B73" s="10"/>
      <c r="C73" s="51" t="s">
        <v>78</v>
      </c>
      <c r="D73" s="51" t="s">
        <v>155</v>
      </c>
      <c r="E73" s="51" t="s">
        <v>156</v>
      </c>
      <c r="F73" s="60">
        <v>1</v>
      </c>
      <c r="G73" s="80">
        <f t="shared" si="2"/>
        <v>0</v>
      </c>
      <c r="H73" s="81"/>
      <c r="I73" s="82"/>
      <c r="J73" s="83" t="str">
        <f t="shared" si="3"/>
        <v>Niet oké</v>
      </c>
      <c r="K73" s="84"/>
      <c r="L73" s="41"/>
      <c r="M73" s="39"/>
    </row>
    <row r="74" spans="1:13" ht="48" x14ac:dyDescent="0.3">
      <c r="A74" s="1"/>
      <c r="B74" s="10"/>
      <c r="C74" s="51" t="s">
        <v>78</v>
      </c>
      <c r="D74" s="51" t="s">
        <v>157</v>
      </c>
      <c r="E74" s="51" t="s">
        <v>158</v>
      </c>
      <c r="F74" s="60">
        <v>1</v>
      </c>
      <c r="G74" s="80">
        <f t="shared" si="2"/>
        <v>0</v>
      </c>
      <c r="H74" s="81"/>
      <c r="I74" s="82"/>
      <c r="J74" s="83" t="str">
        <f t="shared" si="3"/>
        <v>Niet oké</v>
      </c>
      <c r="K74" s="84"/>
      <c r="L74" s="41"/>
      <c r="M74" s="39"/>
    </row>
    <row r="75" spans="1:13" ht="60" x14ac:dyDescent="0.3">
      <c r="A75" s="1"/>
      <c r="B75" s="10"/>
      <c r="C75" s="51" t="s">
        <v>78</v>
      </c>
      <c r="D75" s="51" t="s">
        <v>159</v>
      </c>
      <c r="E75" s="51" t="s">
        <v>601</v>
      </c>
      <c r="F75" s="60">
        <v>2</v>
      </c>
      <c r="G75" s="80">
        <f t="shared" si="2"/>
        <v>0</v>
      </c>
      <c r="H75" s="81"/>
      <c r="I75" s="82"/>
      <c r="J75" s="83">
        <f t="shared" si="3"/>
        <v>0</v>
      </c>
      <c r="K75" s="84"/>
      <c r="L75" s="41"/>
      <c r="M75" s="39"/>
    </row>
    <row r="76" spans="1:13" ht="60" x14ac:dyDescent="0.3">
      <c r="A76" s="1"/>
      <c r="B76" s="10"/>
      <c r="C76" s="51" t="s">
        <v>78</v>
      </c>
      <c r="D76" s="51" t="s">
        <v>160</v>
      </c>
      <c r="E76" s="51" t="s">
        <v>161</v>
      </c>
      <c r="F76" s="60">
        <v>3</v>
      </c>
      <c r="G76" s="80">
        <f t="shared" si="2"/>
        <v>0</v>
      </c>
      <c r="H76" s="81"/>
      <c r="I76" s="82"/>
      <c r="J76" s="83">
        <f t="shared" si="3"/>
        <v>0</v>
      </c>
      <c r="K76" s="84"/>
      <c r="L76" s="41"/>
      <c r="M76" s="39"/>
    </row>
    <row r="77" spans="1:13" ht="36" x14ac:dyDescent="0.3">
      <c r="A77" s="1"/>
      <c r="B77" s="10"/>
      <c r="C77" s="51" t="s">
        <v>78</v>
      </c>
      <c r="D77" s="51" t="s">
        <v>162</v>
      </c>
      <c r="E77" s="51" t="s">
        <v>163</v>
      </c>
      <c r="F77" s="60">
        <v>1</v>
      </c>
      <c r="G77" s="80">
        <f t="shared" si="2"/>
        <v>0</v>
      </c>
      <c r="H77" s="81"/>
      <c r="I77" s="82"/>
      <c r="J77" s="83" t="str">
        <f t="shared" si="3"/>
        <v>Niet oké</v>
      </c>
      <c r="K77" s="84"/>
      <c r="L77" s="41"/>
      <c r="M77" s="39"/>
    </row>
    <row r="78" spans="1:13" ht="24" x14ac:dyDescent="0.3">
      <c r="A78" s="1"/>
      <c r="B78" s="10"/>
      <c r="C78" s="51" t="s">
        <v>78</v>
      </c>
      <c r="D78" s="51" t="s">
        <v>164</v>
      </c>
      <c r="E78" s="51" t="s">
        <v>165</v>
      </c>
      <c r="F78" s="60">
        <v>1</v>
      </c>
      <c r="G78" s="80">
        <f t="shared" si="2"/>
        <v>0</v>
      </c>
      <c r="H78" s="81"/>
      <c r="I78" s="82"/>
      <c r="J78" s="83" t="str">
        <f t="shared" si="3"/>
        <v>Niet oké</v>
      </c>
      <c r="K78" s="84"/>
      <c r="L78" s="41"/>
      <c r="M78" s="39"/>
    </row>
    <row r="79" spans="1:13" ht="24" x14ac:dyDescent="0.3">
      <c r="A79" s="1"/>
      <c r="B79" s="10"/>
      <c r="C79" s="51" t="s">
        <v>78</v>
      </c>
      <c r="D79" s="51" t="s">
        <v>166</v>
      </c>
      <c r="E79" s="51" t="s">
        <v>602</v>
      </c>
      <c r="F79" s="60">
        <v>2</v>
      </c>
      <c r="G79" s="80">
        <f t="shared" si="2"/>
        <v>0</v>
      </c>
      <c r="H79" s="81"/>
      <c r="I79" s="82"/>
      <c r="J79" s="83">
        <f t="shared" si="3"/>
        <v>0</v>
      </c>
      <c r="K79" s="84"/>
      <c r="L79" s="41"/>
      <c r="M79" s="39"/>
    </row>
    <row r="80" spans="1:13" ht="24" x14ac:dyDescent="0.3">
      <c r="A80" s="1"/>
      <c r="B80" s="51"/>
      <c r="C80" s="51" t="s">
        <v>78</v>
      </c>
      <c r="D80" s="55" t="s">
        <v>167</v>
      </c>
      <c r="E80" s="51" t="s">
        <v>168</v>
      </c>
      <c r="F80" s="60">
        <v>2</v>
      </c>
      <c r="G80" s="80">
        <f t="shared" si="2"/>
        <v>0</v>
      </c>
      <c r="H80" s="81"/>
      <c r="I80" s="82"/>
      <c r="J80" s="83">
        <f t="shared" si="3"/>
        <v>0</v>
      </c>
      <c r="K80" s="84"/>
      <c r="L80" s="41"/>
      <c r="M80" s="39"/>
    </row>
    <row r="81" spans="1:13" ht="79.8" x14ac:dyDescent="0.3">
      <c r="A81" s="1"/>
      <c r="B81" s="10"/>
      <c r="C81" s="51" t="s">
        <v>169</v>
      </c>
      <c r="D81" s="51" t="s">
        <v>170</v>
      </c>
      <c r="E81" s="51" t="s">
        <v>171</v>
      </c>
      <c r="F81" s="60">
        <v>4</v>
      </c>
      <c r="G81" s="80">
        <f t="shared" ref="G81:G102" si="4">IF(F81="",,VLOOKUP(F81,$B$5:$I$8,7,FALSE))</f>
        <v>0</v>
      </c>
      <c r="H81" s="81"/>
      <c r="I81" s="82"/>
      <c r="J81" s="83">
        <f t="shared" ref="J81:J102" si="5">IF(UPPER(I81)="X",IF(F81="",,VLOOKUP(F81,$B$5:$J$8,8,FALSE)),IF(F81=$B$5,"Niet oké",0))</f>
        <v>0</v>
      </c>
      <c r="K81" s="84"/>
      <c r="L81" s="41" t="s">
        <v>172</v>
      </c>
      <c r="M81" s="39"/>
    </row>
    <row r="82" spans="1:13" ht="48" x14ac:dyDescent="0.3">
      <c r="A82" s="1"/>
      <c r="B82" s="10"/>
      <c r="C82" s="51" t="s">
        <v>169</v>
      </c>
      <c r="D82" s="51" t="s">
        <v>173</v>
      </c>
      <c r="E82" s="51" t="s">
        <v>174</v>
      </c>
      <c r="F82" s="60">
        <v>1</v>
      </c>
      <c r="G82" s="80">
        <f t="shared" si="4"/>
        <v>0</v>
      </c>
      <c r="H82" s="81"/>
      <c r="I82" s="82"/>
      <c r="J82" s="83" t="str">
        <f t="shared" si="5"/>
        <v>Niet oké</v>
      </c>
      <c r="K82" s="84"/>
      <c r="L82" s="41"/>
      <c r="M82" s="39"/>
    </row>
    <row r="83" spans="1:13" ht="72" x14ac:dyDescent="0.3">
      <c r="A83" s="1"/>
      <c r="B83" s="10"/>
      <c r="C83" s="51" t="s">
        <v>169</v>
      </c>
      <c r="D83" s="51" t="s">
        <v>175</v>
      </c>
      <c r="E83" s="51" t="s">
        <v>176</v>
      </c>
      <c r="F83" s="60">
        <v>2</v>
      </c>
      <c r="G83" s="80">
        <f t="shared" si="4"/>
        <v>0</v>
      </c>
      <c r="H83" s="81"/>
      <c r="I83" s="82"/>
      <c r="J83" s="83">
        <f t="shared" si="5"/>
        <v>0</v>
      </c>
      <c r="K83" s="84"/>
      <c r="L83" s="41"/>
      <c r="M83" s="39"/>
    </row>
    <row r="84" spans="1:13" ht="73.95" customHeight="1" x14ac:dyDescent="0.3">
      <c r="A84" s="1"/>
      <c r="B84" s="10"/>
      <c r="C84" s="51" t="s">
        <v>169</v>
      </c>
      <c r="D84" s="51" t="s">
        <v>177</v>
      </c>
      <c r="E84" s="51" t="s">
        <v>178</v>
      </c>
      <c r="F84" s="60">
        <v>3</v>
      </c>
      <c r="G84" s="80">
        <f t="shared" si="4"/>
        <v>0</v>
      </c>
      <c r="H84" s="81"/>
      <c r="I84" s="82"/>
      <c r="J84" s="83">
        <f t="shared" si="5"/>
        <v>0</v>
      </c>
      <c r="K84" s="84"/>
      <c r="L84" s="41"/>
      <c r="M84" s="39"/>
    </row>
    <row r="85" spans="1:13" ht="24" x14ac:dyDescent="0.3">
      <c r="A85" s="1"/>
      <c r="B85" s="10"/>
      <c r="C85" s="51" t="s">
        <v>179</v>
      </c>
      <c r="D85" s="51" t="s">
        <v>180</v>
      </c>
      <c r="E85" s="51" t="s">
        <v>181</v>
      </c>
      <c r="F85" s="60">
        <v>1</v>
      </c>
      <c r="G85" s="80">
        <f t="shared" si="4"/>
        <v>0</v>
      </c>
      <c r="H85" s="81"/>
      <c r="I85" s="82"/>
      <c r="J85" s="83" t="str">
        <f t="shared" si="5"/>
        <v>Niet oké</v>
      </c>
      <c r="K85" s="84"/>
      <c r="L85" s="41"/>
      <c r="M85" s="39"/>
    </row>
    <row r="86" spans="1:13" ht="24" x14ac:dyDescent="0.3">
      <c r="A86" s="1"/>
      <c r="B86" s="10"/>
      <c r="C86" s="51" t="s">
        <v>179</v>
      </c>
      <c r="D86" s="51" t="s">
        <v>182</v>
      </c>
      <c r="E86" s="51" t="s">
        <v>183</v>
      </c>
      <c r="F86" s="60">
        <v>1</v>
      </c>
      <c r="G86" s="80">
        <f t="shared" si="4"/>
        <v>0</v>
      </c>
      <c r="H86" s="81"/>
      <c r="I86" s="82"/>
      <c r="J86" s="83" t="str">
        <f t="shared" si="5"/>
        <v>Niet oké</v>
      </c>
      <c r="K86" s="84"/>
      <c r="L86" s="41"/>
      <c r="M86" s="39"/>
    </row>
    <row r="87" spans="1:13" ht="192" x14ac:dyDescent="0.3">
      <c r="A87" s="1"/>
      <c r="B87" s="10"/>
      <c r="C87" s="51" t="s">
        <v>179</v>
      </c>
      <c r="D87" s="51" t="s">
        <v>184</v>
      </c>
      <c r="E87" s="51" t="s">
        <v>185</v>
      </c>
      <c r="F87" s="60">
        <v>1</v>
      </c>
      <c r="G87" s="80">
        <f t="shared" si="4"/>
        <v>0</v>
      </c>
      <c r="H87" s="81"/>
      <c r="I87" s="82"/>
      <c r="J87" s="83" t="str">
        <f t="shared" si="5"/>
        <v>Niet oké</v>
      </c>
      <c r="K87" s="84"/>
      <c r="L87" s="41"/>
      <c r="M87" s="39"/>
    </row>
    <row r="88" spans="1:13" ht="60" x14ac:dyDescent="0.3">
      <c r="A88" s="1"/>
      <c r="B88" s="10"/>
      <c r="C88" s="51" t="s">
        <v>186</v>
      </c>
      <c r="D88" s="51" t="s">
        <v>187</v>
      </c>
      <c r="E88" s="51" t="s">
        <v>188</v>
      </c>
      <c r="F88" s="60">
        <v>1</v>
      </c>
      <c r="G88" s="80">
        <f t="shared" si="4"/>
        <v>0</v>
      </c>
      <c r="H88" s="81"/>
      <c r="I88" s="82"/>
      <c r="J88" s="83" t="str">
        <f t="shared" si="5"/>
        <v>Niet oké</v>
      </c>
      <c r="K88" s="84"/>
      <c r="L88" s="41"/>
      <c r="M88" s="39"/>
    </row>
    <row r="89" spans="1:13" ht="48" x14ac:dyDescent="0.3">
      <c r="A89" s="1"/>
      <c r="B89" s="10"/>
      <c r="C89" s="51" t="s">
        <v>186</v>
      </c>
      <c r="D89" s="51" t="s">
        <v>189</v>
      </c>
      <c r="E89" s="51" t="s">
        <v>190</v>
      </c>
      <c r="F89" s="60">
        <v>1</v>
      </c>
      <c r="G89" s="80">
        <f t="shared" si="4"/>
        <v>0</v>
      </c>
      <c r="H89" s="81"/>
      <c r="I89" s="82"/>
      <c r="J89" s="83" t="str">
        <f t="shared" si="5"/>
        <v>Niet oké</v>
      </c>
      <c r="K89" s="84"/>
      <c r="L89" s="41"/>
      <c r="M89" s="39"/>
    </row>
    <row r="90" spans="1:13" ht="71.25" customHeight="1" x14ac:dyDescent="0.3">
      <c r="A90" s="1"/>
      <c r="B90" s="10"/>
      <c r="C90" s="51" t="s">
        <v>186</v>
      </c>
      <c r="D90" s="51" t="s">
        <v>191</v>
      </c>
      <c r="E90" s="51" t="s">
        <v>192</v>
      </c>
      <c r="F90" s="60">
        <v>1</v>
      </c>
      <c r="G90" s="80">
        <f t="shared" si="4"/>
        <v>0</v>
      </c>
      <c r="H90" s="81"/>
      <c r="I90" s="82"/>
      <c r="J90" s="83" t="str">
        <f t="shared" si="5"/>
        <v>Niet oké</v>
      </c>
      <c r="K90" s="84"/>
      <c r="L90" s="41"/>
      <c r="M90" s="39"/>
    </row>
    <row r="91" spans="1:13" ht="68.400000000000006" x14ac:dyDescent="0.3">
      <c r="A91" s="1"/>
      <c r="B91" s="10"/>
      <c r="C91" s="51" t="s">
        <v>186</v>
      </c>
      <c r="D91" s="51" t="s">
        <v>193</v>
      </c>
      <c r="E91" s="51" t="s">
        <v>194</v>
      </c>
      <c r="F91" s="60">
        <v>2</v>
      </c>
      <c r="G91" s="80">
        <f t="shared" si="4"/>
        <v>0</v>
      </c>
      <c r="H91" s="81"/>
      <c r="I91" s="82"/>
      <c r="J91" s="83">
        <f t="shared" si="5"/>
        <v>0</v>
      </c>
      <c r="K91" s="84"/>
      <c r="L91" s="41" t="s">
        <v>195</v>
      </c>
      <c r="M91" s="39"/>
    </row>
    <row r="92" spans="1:13" ht="48" x14ac:dyDescent="0.3">
      <c r="A92" s="1"/>
      <c r="B92" s="10"/>
      <c r="C92" s="51" t="s">
        <v>186</v>
      </c>
      <c r="D92" s="51" t="s">
        <v>196</v>
      </c>
      <c r="E92" s="51" t="s">
        <v>197</v>
      </c>
      <c r="F92" s="60">
        <v>1</v>
      </c>
      <c r="G92" s="80">
        <f t="shared" si="4"/>
        <v>0</v>
      </c>
      <c r="H92" s="81"/>
      <c r="I92" s="82"/>
      <c r="J92" s="83" t="str">
        <f t="shared" si="5"/>
        <v>Niet oké</v>
      </c>
      <c r="K92" s="84"/>
      <c r="L92" s="41"/>
      <c r="M92" s="39"/>
    </row>
    <row r="93" spans="1:13" ht="84" x14ac:dyDescent="0.3">
      <c r="A93" s="1"/>
      <c r="B93" s="10"/>
      <c r="C93" s="51" t="s">
        <v>186</v>
      </c>
      <c r="D93" s="51" t="s">
        <v>198</v>
      </c>
      <c r="E93" s="51" t="s">
        <v>199</v>
      </c>
      <c r="F93" s="60">
        <v>1</v>
      </c>
      <c r="G93" s="80">
        <f t="shared" si="4"/>
        <v>0</v>
      </c>
      <c r="H93" s="81"/>
      <c r="I93" s="82"/>
      <c r="J93" s="83" t="str">
        <f t="shared" si="5"/>
        <v>Niet oké</v>
      </c>
      <c r="K93" s="84"/>
      <c r="L93" s="41"/>
      <c r="M93" s="39"/>
    </row>
    <row r="94" spans="1:13" ht="84" x14ac:dyDescent="0.3">
      <c r="A94" s="1"/>
      <c r="B94" s="10"/>
      <c r="C94" s="51" t="s">
        <v>200</v>
      </c>
      <c r="D94" s="51" t="s">
        <v>201</v>
      </c>
      <c r="E94" s="51" t="s">
        <v>202</v>
      </c>
      <c r="F94" s="60">
        <v>1</v>
      </c>
      <c r="G94" s="80">
        <f t="shared" si="4"/>
        <v>0</v>
      </c>
      <c r="H94" s="81"/>
      <c r="I94" s="82"/>
      <c r="J94" s="83" t="str">
        <f t="shared" si="5"/>
        <v>Niet oké</v>
      </c>
      <c r="K94" s="84"/>
      <c r="L94" s="41" t="s">
        <v>203</v>
      </c>
      <c r="M94" s="39"/>
    </row>
    <row r="95" spans="1:13" ht="36" x14ac:dyDescent="0.3">
      <c r="A95" s="1"/>
      <c r="B95" s="10"/>
      <c r="C95" s="51" t="s">
        <v>200</v>
      </c>
      <c r="D95" s="51" t="s">
        <v>204</v>
      </c>
      <c r="E95" s="51" t="s">
        <v>205</v>
      </c>
      <c r="F95" s="60">
        <v>2</v>
      </c>
      <c r="G95" s="80">
        <f t="shared" si="4"/>
        <v>0</v>
      </c>
      <c r="H95" s="81"/>
      <c r="I95" s="82"/>
      <c r="J95" s="83">
        <f t="shared" si="5"/>
        <v>0</v>
      </c>
      <c r="K95" s="84"/>
      <c r="L95" s="41"/>
      <c r="M95" s="39"/>
    </row>
    <row r="96" spans="1:13" ht="48" x14ac:dyDescent="0.3">
      <c r="A96" s="1"/>
      <c r="B96" s="10"/>
      <c r="C96" s="51" t="s">
        <v>200</v>
      </c>
      <c r="D96" s="51" t="s">
        <v>206</v>
      </c>
      <c r="E96" s="51" t="s">
        <v>207</v>
      </c>
      <c r="F96" s="60">
        <v>1</v>
      </c>
      <c r="G96" s="80">
        <f t="shared" si="4"/>
        <v>0</v>
      </c>
      <c r="H96" s="81"/>
      <c r="I96" s="82"/>
      <c r="J96" s="83" t="str">
        <f t="shared" si="5"/>
        <v>Niet oké</v>
      </c>
      <c r="K96" s="84"/>
      <c r="L96" s="41"/>
      <c r="M96" s="39"/>
    </row>
    <row r="97" spans="1:13" ht="72" x14ac:dyDescent="0.3">
      <c r="A97" s="1"/>
      <c r="B97" s="10"/>
      <c r="C97" s="51" t="s">
        <v>200</v>
      </c>
      <c r="D97" s="51" t="s">
        <v>208</v>
      </c>
      <c r="E97" s="51" t="s">
        <v>209</v>
      </c>
      <c r="F97" s="60">
        <v>4</v>
      </c>
      <c r="G97" s="80">
        <f t="shared" si="4"/>
        <v>0</v>
      </c>
      <c r="H97" s="81"/>
      <c r="I97" s="82"/>
      <c r="J97" s="83">
        <f t="shared" si="5"/>
        <v>0</v>
      </c>
      <c r="K97" s="84"/>
      <c r="L97" s="41"/>
      <c r="M97" s="39"/>
    </row>
    <row r="98" spans="1:13" ht="48" x14ac:dyDescent="0.3">
      <c r="A98" s="1"/>
      <c r="B98" s="10"/>
      <c r="C98" s="51" t="s">
        <v>200</v>
      </c>
      <c r="D98" s="51" t="s">
        <v>210</v>
      </c>
      <c r="E98" s="51" t="s">
        <v>211</v>
      </c>
      <c r="F98" s="60">
        <v>3</v>
      </c>
      <c r="G98" s="80">
        <f t="shared" si="4"/>
        <v>0</v>
      </c>
      <c r="H98" s="81"/>
      <c r="I98" s="82"/>
      <c r="J98" s="83">
        <f t="shared" si="5"/>
        <v>0</v>
      </c>
      <c r="K98" s="84"/>
      <c r="L98" s="41"/>
      <c r="M98" s="39"/>
    </row>
    <row r="99" spans="1:13" ht="48" x14ac:dyDescent="0.3">
      <c r="A99" s="1"/>
      <c r="B99" s="10"/>
      <c r="C99" s="51" t="s">
        <v>200</v>
      </c>
      <c r="D99" s="51" t="s">
        <v>212</v>
      </c>
      <c r="E99" s="51" t="s">
        <v>213</v>
      </c>
      <c r="F99" s="60">
        <v>3</v>
      </c>
      <c r="G99" s="80">
        <f t="shared" si="4"/>
        <v>0</v>
      </c>
      <c r="H99" s="81"/>
      <c r="I99" s="82"/>
      <c r="J99" s="83">
        <f t="shared" si="5"/>
        <v>0</v>
      </c>
      <c r="K99" s="84"/>
      <c r="L99" s="41"/>
      <c r="M99" s="39"/>
    </row>
    <row r="100" spans="1:13" ht="24" x14ac:dyDescent="0.3">
      <c r="A100" s="1"/>
      <c r="B100" s="10"/>
      <c r="C100" s="51" t="s">
        <v>214</v>
      </c>
      <c r="D100" s="51" t="s">
        <v>215</v>
      </c>
      <c r="E100" s="51" t="s">
        <v>216</v>
      </c>
      <c r="F100" s="60">
        <v>4</v>
      </c>
      <c r="G100" s="80">
        <f t="shared" si="4"/>
        <v>0</v>
      </c>
      <c r="H100" s="81"/>
      <c r="I100" s="82"/>
      <c r="J100" s="83">
        <f t="shared" si="5"/>
        <v>0</v>
      </c>
      <c r="K100" s="84"/>
      <c r="L100" s="41"/>
      <c r="M100" s="39"/>
    </row>
    <row r="101" spans="1:13" ht="48" x14ac:dyDescent="0.3">
      <c r="B101" s="10"/>
      <c r="C101" s="51" t="s">
        <v>214</v>
      </c>
      <c r="D101" s="51" t="s">
        <v>217</v>
      </c>
      <c r="E101" s="51" t="s">
        <v>218</v>
      </c>
      <c r="F101" s="60">
        <v>1</v>
      </c>
      <c r="G101" s="80">
        <f t="shared" si="4"/>
        <v>0</v>
      </c>
      <c r="H101" s="81"/>
      <c r="I101" s="82"/>
      <c r="J101" s="83" t="str">
        <f t="shared" si="5"/>
        <v>Niet oké</v>
      </c>
      <c r="K101" s="84"/>
      <c r="L101" s="41"/>
      <c r="M101" s="39"/>
    </row>
    <row r="102" spans="1:13" ht="36" x14ac:dyDescent="0.3">
      <c r="B102" s="10"/>
      <c r="C102" s="51" t="s">
        <v>214</v>
      </c>
      <c r="D102" s="51" t="s">
        <v>219</v>
      </c>
      <c r="E102" s="51" t="s">
        <v>220</v>
      </c>
      <c r="F102" s="60">
        <v>2</v>
      </c>
      <c r="G102" s="80">
        <f t="shared" si="4"/>
        <v>0</v>
      </c>
      <c r="H102" s="81"/>
      <c r="I102" s="82"/>
      <c r="J102" s="83">
        <f t="shared" si="5"/>
        <v>0</v>
      </c>
      <c r="K102" s="84"/>
      <c r="L102" s="41"/>
      <c r="M102" s="39"/>
    </row>
  </sheetData>
  <autoFilter ref="B11:M102" xr:uid="{00000000-0001-0000-0000-000000000000}">
    <sortState xmlns:xlrd2="http://schemas.microsoft.com/office/spreadsheetml/2017/richdata2" ref="B12:M102">
      <sortCondition ref="C11:C100"/>
    </sortState>
  </autoFilter>
  <mergeCells count="4">
    <mergeCell ref="C5:H5"/>
    <mergeCell ref="C6:H6"/>
    <mergeCell ref="C7:H7"/>
    <mergeCell ref="C8:H8"/>
  </mergeCells>
  <phoneticPr fontId="8" type="noConversion"/>
  <conditionalFormatting sqref="C102">
    <cfRule type="duplicateValues" dxfId="11" priority="1"/>
  </conditionalFormatting>
  <conditionalFormatting sqref="D12:D21">
    <cfRule type="duplicateValues" dxfId="10" priority="39"/>
  </conditionalFormatting>
  <conditionalFormatting sqref="D22:D101">
    <cfRule type="duplicateValues" dxfId="9" priority="38"/>
  </conditionalFormatting>
  <conditionalFormatting sqref="J12:J102">
    <cfRule type="expression" dxfId="8" priority="16">
      <formula>AND(UPPER(I12)&lt;&gt;"X",F12=$B$5)</formula>
    </cfRule>
  </conditionalFormatting>
  <dataValidations count="1">
    <dataValidation type="list" allowBlank="1" showInputMessage="1" showErrorMessage="1" sqref="F12:F100" xr:uid="{6CB72C7B-3DFE-4D72-8253-3AE159C26176}">
      <formula1>$B$5:$B$8</formula1>
    </dataValidation>
  </dataValidations>
  <hyperlinks>
    <hyperlink ref="D59" r:id="rId1" display="javascript:void(0);" xr:uid="{CD3465C2-FC86-4BCD-B908-64D844860539}"/>
    <hyperlink ref="D60" r:id="rId2" display="javascript:void(0);" xr:uid="{9FE2B713-431F-41C5-95DB-AB3B3A5BE6B6}"/>
    <hyperlink ref="E30" r:id="rId3" display="javascript:void(0);" xr:uid="{4739DBAA-A34E-4415-ACFE-C398CEB846BD}"/>
  </hyperlinks>
  <pageMargins left="0.70866141732283472" right="0.70866141732283472" top="0.74803149606299213" bottom="0.74803149606299213" header="0.31496062992125984" footer="0.31496062992125984"/>
  <pageSetup paperSize="9" scale="48" fitToHeight="20" orientation="landscape" r:id="rId4"/>
  <legacy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6"/>
  <sheetViews>
    <sheetView workbookViewId="0">
      <selection activeCell="B8" sqref="B8"/>
    </sheetView>
  </sheetViews>
  <sheetFormatPr defaultRowHeight="14.4" x14ac:dyDescent="0.3"/>
  <sheetData>
    <row r="3" spans="1:1" x14ac:dyDescent="0.3">
      <c r="A3" t="s">
        <v>594</v>
      </c>
    </row>
    <row r="4" spans="1:1" x14ac:dyDescent="0.3">
      <c r="A4" t="s">
        <v>595</v>
      </c>
    </row>
    <row r="5" spans="1:1" x14ac:dyDescent="0.3">
      <c r="A5" t="s">
        <v>596</v>
      </c>
    </row>
    <row r="6" spans="1:1" x14ac:dyDescent="0.3">
      <c r="A6" t="s">
        <v>597</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5EFB-9EED-4669-94E8-68710C807461}">
  <dimension ref="A1:L24"/>
  <sheetViews>
    <sheetView zoomScale="90" zoomScaleNormal="90" workbookViewId="0">
      <selection activeCell="L6" sqref="L6"/>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221</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222</v>
      </c>
      <c r="C10" s="7"/>
      <c r="D10" s="7"/>
      <c r="E10" s="7"/>
      <c r="F10" s="7"/>
      <c r="G10" s="7"/>
      <c r="H10" s="21" t="s">
        <v>16</v>
      </c>
      <c r="I10" s="25">
        <f>+SUM(I12:I23)</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223</v>
      </c>
      <c r="L11" s="26" t="s">
        <v>25</v>
      </c>
    </row>
    <row r="12" spans="1:12" s="120" customFormat="1" ht="52.5" customHeight="1" x14ac:dyDescent="0.3">
      <c r="A12" s="110"/>
      <c r="B12" s="111"/>
      <c r="C12" s="112" t="s">
        <v>224</v>
      </c>
      <c r="D12" s="112" t="s">
        <v>225</v>
      </c>
      <c r="E12" s="113">
        <v>1</v>
      </c>
      <c r="F12" s="114" t="str">
        <f t="shared" ref="F12:F23" si="0">IF(E12="",,VLOOKUP(E12,$B$5:$H$8,7,FALSE))</f>
        <v>K.O.</v>
      </c>
      <c r="G12" s="115"/>
      <c r="H12" s="116"/>
      <c r="I12" s="117" t="str">
        <f t="shared" ref="I12:I23" si="1">IF(UPPER(H12)="X",IF(E12="",,VLOOKUP(E12,$B$5:$I$8,8,FALSE)),IF(E12=$B$5,"Niet oké",0))</f>
        <v>Niet oké</v>
      </c>
      <c r="J12" s="118"/>
      <c r="K12" s="119"/>
      <c r="L12" s="118"/>
    </row>
    <row r="13" spans="1:12" s="120" customFormat="1" ht="53.25" customHeight="1" x14ac:dyDescent="0.3">
      <c r="A13" s="110"/>
      <c r="B13" s="111"/>
      <c r="C13" s="112" t="s">
        <v>224</v>
      </c>
      <c r="D13" s="112" t="s">
        <v>226</v>
      </c>
      <c r="E13" s="113">
        <v>1</v>
      </c>
      <c r="F13" s="114" t="str">
        <f t="shared" si="0"/>
        <v>K.O.</v>
      </c>
      <c r="G13" s="115"/>
      <c r="H13" s="116"/>
      <c r="I13" s="117" t="str">
        <f t="shared" si="1"/>
        <v>Niet oké</v>
      </c>
      <c r="J13" s="118"/>
      <c r="K13" s="121"/>
      <c r="L13" s="118"/>
    </row>
    <row r="14" spans="1:12" s="120" customFormat="1" ht="36" x14ac:dyDescent="0.3">
      <c r="A14" s="110"/>
      <c r="B14" s="111"/>
      <c r="C14" s="112" t="s">
        <v>227</v>
      </c>
      <c r="D14" s="112" t="s">
        <v>228</v>
      </c>
      <c r="E14" s="113">
        <v>1</v>
      </c>
      <c r="F14" s="114" t="s">
        <v>229</v>
      </c>
      <c r="G14" s="115"/>
      <c r="H14" s="116"/>
      <c r="I14" s="117" t="s">
        <v>230</v>
      </c>
      <c r="J14" s="118"/>
      <c r="K14" s="122" t="s">
        <v>231</v>
      </c>
      <c r="L14" s="123"/>
    </row>
    <row r="15" spans="1:12" s="120" customFormat="1" ht="36" x14ac:dyDescent="0.3">
      <c r="A15" s="110"/>
      <c r="B15" s="111"/>
      <c r="C15" s="112" t="s">
        <v>227</v>
      </c>
      <c r="D15" s="112" t="s">
        <v>232</v>
      </c>
      <c r="E15" s="113">
        <v>1</v>
      </c>
      <c r="F15" s="114" t="str">
        <f t="shared" ref="F15" si="2">IF(E15="",,VLOOKUP(E15,$B$5:$H$8,7,FALSE))</f>
        <v>K.O.</v>
      </c>
      <c r="G15" s="115"/>
      <c r="H15" s="116"/>
      <c r="I15" s="117" t="str">
        <f t="shared" ref="I15" si="3">IF(UPPER(H15)="X",IF(E15="",,VLOOKUP(E15,$B$5:$I$8,8,FALSE)),IF(E15=$B$5,"Niet oké",0))</f>
        <v>Niet oké</v>
      </c>
      <c r="J15" s="118"/>
      <c r="K15" s="121"/>
      <c r="L15" s="118"/>
    </row>
    <row r="16" spans="1:12" s="120" customFormat="1" ht="36" x14ac:dyDescent="0.3">
      <c r="A16" s="110"/>
      <c r="B16" s="111"/>
      <c r="C16" s="112" t="s">
        <v>233</v>
      </c>
      <c r="D16" s="112" t="s">
        <v>234</v>
      </c>
      <c r="E16" s="113">
        <v>1</v>
      </c>
      <c r="F16" s="114" t="str">
        <f t="shared" si="0"/>
        <v>K.O.</v>
      </c>
      <c r="G16" s="115"/>
      <c r="H16" s="116"/>
      <c r="I16" s="117" t="str">
        <f t="shared" si="1"/>
        <v>Niet oké</v>
      </c>
      <c r="J16" s="118"/>
      <c r="K16" s="121"/>
      <c r="L16" s="118"/>
    </row>
    <row r="17" spans="1:12" s="120" customFormat="1" ht="36" x14ac:dyDescent="0.3">
      <c r="A17" s="110"/>
      <c r="B17" s="111"/>
      <c r="C17" s="112" t="s">
        <v>235</v>
      </c>
      <c r="D17" s="112" t="s">
        <v>236</v>
      </c>
      <c r="E17" s="113">
        <v>1</v>
      </c>
      <c r="F17" s="114" t="str">
        <f t="shared" si="0"/>
        <v>K.O.</v>
      </c>
      <c r="G17" s="115"/>
      <c r="H17" s="116"/>
      <c r="I17" s="117" t="str">
        <f t="shared" si="1"/>
        <v>Niet oké</v>
      </c>
      <c r="J17" s="118"/>
      <c r="K17" s="121"/>
      <c r="L17" s="118"/>
    </row>
    <row r="18" spans="1:12" s="120" customFormat="1" ht="48" customHeight="1" x14ac:dyDescent="0.3">
      <c r="A18" s="110"/>
      <c r="B18" s="111"/>
      <c r="C18" s="112" t="s">
        <v>237</v>
      </c>
      <c r="D18" s="112" t="s">
        <v>238</v>
      </c>
      <c r="E18" s="113">
        <v>1</v>
      </c>
      <c r="F18" s="114" t="str">
        <f t="shared" si="0"/>
        <v>K.O.</v>
      </c>
      <c r="G18" s="115"/>
      <c r="H18" s="116"/>
      <c r="I18" s="117" t="str">
        <f t="shared" si="1"/>
        <v>Niet oké</v>
      </c>
      <c r="J18" s="118"/>
      <c r="K18" s="121"/>
      <c r="L18" s="118"/>
    </row>
    <row r="19" spans="1:12" s="120" customFormat="1" ht="24" x14ac:dyDescent="0.3">
      <c r="A19" s="110"/>
      <c r="B19" s="111"/>
      <c r="C19" s="112" t="s">
        <v>239</v>
      </c>
      <c r="D19" s="112" t="s">
        <v>240</v>
      </c>
      <c r="E19" s="113">
        <v>1</v>
      </c>
      <c r="F19" s="114" t="str">
        <f t="shared" ref="F19:F20" si="4">IF(E19="",,VLOOKUP(E19,$B$5:$H$8,7,FALSE))</f>
        <v>K.O.</v>
      </c>
      <c r="G19" s="115"/>
      <c r="H19" s="116"/>
      <c r="I19" s="117" t="str">
        <f t="shared" ref="I19:I20" si="5">IF(UPPER(H19)="X",IF(E19="",,VLOOKUP(E19,$B$5:$I$8,8,FALSE)),IF(E19=$B$5,"Niet oké",0))</f>
        <v>Niet oké</v>
      </c>
      <c r="J19" s="118"/>
      <c r="K19" s="121"/>
      <c r="L19" s="118"/>
    </row>
    <row r="20" spans="1:12" s="120" customFormat="1" ht="37.5" customHeight="1" x14ac:dyDescent="0.3">
      <c r="A20" s="110"/>
      <c r="B20" s="111"/>
      <c r="C20" s="112" t="s">
        <v>241</v>
      </c>
      <c r="D20" s="112" t="s">
        <v>242</v>
      </c>
      <c r="E20" s="113">
        <v>1</v>
      </c>
      <c r="F20" s="114" t="str">
        <f t="shared" si="4"/>
        <v>K.O.</v>
      </c>
      <c r="G20" s="115"/>
      <c r="H20" s="116"/>
      <c r="I20" s="117" t="str">
        <f t="shared" si="5"/>
        <v>Niet oké</v>
      </c>
      <c r="J20" s="118"/>
      <c r="K20" s="121"/>
      <c r="L20" s="118"/>
    </row>
    <row r="21" spans="1:12" s="120" customFormat="1" ht="39" customHeight="1" x14ac:dyDescent="0.3">
      <c r="A21" s="110"/>
      <c r="B21" s="111"/>
      <c r="C21" s="112" t="s">
        <v>243</v>
      </c>
      <c r="D21" s="112" t="s">
        <v>244</v>
      </c>
      <c r="E21" s="113">
        <v>1</v>
      </c>
      <c r="F21" s="114" t="str">
        <f t="shared" si="0"/>
        <v>K.O.</v>
      </c>
      <c r="G21" s="115"/>
      <c r="H21" s="116"/>
      <c r="I21" s="117" t="str">
        <f t="shared" si="1"/>
        <v>Niet oké</v>
      </c>
      <c r="J21" s="118"/>
      <c r="K21" s="121"/>
      <c r="L21" s="118"/>
    </row>
    <row r="22" spans="1:12" s="120" customFormat="1" ht="51" customHeight="1" x14ac:dyDescent="0.3">
      <c r="A22" s="110"/>
      <c r="B22" s="111"/>
      <c r="C22" s="112" t="s">
        <v>245</v>
      </c>
      <c r="D22" s="112" t="s">
        <v>246</v>
      </c>
      <c r="E22" s="113">
        <v>1</v>
      </c>
      <c r="F22" s="114" t="str">
        <f t="shared" si="0"/>
        <v>K.O.</v>
      </c>
      <c r="G22" s="115"/>
      <c r="H22" s="116"/>
      <c r="I22" s="117" t="str">
        <f t="shared" si="1"/>
        <v>Niet oké</v>
      </c>
      <c r="J22" s="118"/>
      <c r="K22" s="121"/>
      <c r="L22" s="118"/>
    </row>
    <row r="23" spans="1:12" s="120" customFormat="1" ht="72" x14ac:dyDescent="0.3">
      <c r="A23" s="110"/>
      <c r="B23" s="111"/>
      <c r="C23" s="112" t="s">
        <v>247</v>
      </c>
      <c r="D23" s="112" t="s">
        <v>248</v>
      </c>
      <c r="E23" s="113">
        <v>1</v>
      </c>
      <c r="F23" s="114" t="str">
        <f t="shared" si="0"/>
        <v>K.O.</v>
      </c>
      <c r="G23" s="115"/>
      <c r="H23" s="116"/>
      <c r="I23" s="117" t="str">
        <f t="shared" si="1"/>
        <v>Niet oké</v>
      </c>
      <c r="J23" s="118"/>
      <c r="K23" s="121"/>
      <c r="L23" s="118"/>
    </row>
    <row r="24" spans="1:12" x14ac:dyDescent="0.3">
      <c r="A24" s="1"/>
      <c r="B24" s="2"/>
      <c r="C24" s="3"/>
      <c r="D24" s="3"/>
      <c r="E24" s="3"/>
      <c r="F24" s="3"/>
      <c r="G24" s="3"/>
      <c r="H24" s="3"/>
    </row>
  </sheetData>
  <mergeCells count="4">
    <mergeCell ref="C5:G5"/>
    <mergeCell ref="C6:G6"/>
    <mergeCell ref="C7:G7"/>
    <mergeCell ref="C8:G8"/>
  </mergeCells>
  <conditionalFormatting sqref="I12:I23">
    <cfRule type="expression" dxfId="7" priority="1">
      <formula>AND(UPPER(H12)&lt;&gt;"X",E12=$B$5)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AC041-5A7F-4E78-9E37-4E380A7C943C}">
  <dimension ref="A1:L77"/>
  <sheetViews>
    <sheetView showGridLines="0" topLeftCell="A18" zoomScaleNormal="100" workbookViewId="0">
      <selection activeCell="D40" sqref="D40"/>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249</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250</v>
      </c>
      <c r="C10" s="7"/>
      <c r="D10" s="7"/>
      <c r="E10" s="7"/>
      <c r="F10" s="7"/>
      <c r="G10" s="7"/>
      <c r="H10" s="21" t="s">
        <v>16</v>
      </c>
      <c r="I10" s="25">
        <f>+SUM(I12:I76)</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223</v>
      </c>
      <c r="L11" s="26" t="s">
        <v>25</v>
      </c>
    </row>
    <row r="12" spans="1:12" ht="36" x14ac:dyDescent="0.3">
      <c r="A12" s="1"/>
      <c r="B12" s="10"/>
      <c r="C12" s="50" t="s">
        <v>251</v>
      </c>
      <c r="D12" s="50" t="s">
        <v>252</v>
      </c>
      <c r="E12" s="27">
        <v>1</v>
      </c>
      <c r="F12" s="28" t="str">
        <f>IF(E12="",,VLOOKUP(E12,$B$5:$H$8,7,FALSE))</f>
        <v>K.O.</v>
      </c>
      <c r="G12" s="4"/>
      <c r="H12" s="38"/>
      <c r="I12" s="29" t="str">
        <f>IF(UPPER(H12)="X",IF(E12="",,VLOOKUP(E12,$B$5:$I$8,8,FALSE)),IF(E12=$B$5,"Niet oké",0))</f>
        <v>Niet oké</v>
      </c>
      <c r="J12" s="39"/>
      <c r="K12" s="47"/>
      <c r="L12" s="39"/>
    </row>
    <row r="13" spans="1:12" ht="24" x14ac:dyDescent="0.3">
      <c r="A13" s="1"/>
      <c r="B13" s="10"/>
      <c r="C13" s="50" t="s">
        <v>253</v>
      </c>
      <c r="D13" s="50" t="s">
        <v>254</v>
      </c>
      <c r="E13" s="27">
        <v>1</v>
      </c>
      <c r="F13" s="28" t="str">
        <f>IF(E13="",,VLOOKUP(E13,$B$5:$H$8,7,FALSE))</f>
        <v>K.O.</v>
      </c>
      <c r="G13" s="4"/>
      <c r="H13" s="38"/>
      <c r="I13" s="29" t="str">
        <f>IF(UPPER(H13)="X",IF(E13="",,VLOOKUP(E13,$B$5:$I$8,8,FALSE)),IF(E13=$B$5,"Niet oké",0))</f>
        <v>Niet oké</v>
      </c>
      <c r="J13" s="39"/>
      <c r="K13" s="47"/>
      <c r="L13" s="39"/>
    </row>
    <row r="14" spans="1:12" ht="48" x14ac:dyDescent="0.3">
      <c r="A14" s="1"/>
      <c r="B14" s="10"/>
      <c r="C14" s="50" t="s">
        <v>253</v>
      </c>
      <c r="D14" s="50" t="s">
        <v>255</v>
      </c>
      <c r="E14" s="27">
        <v>1</v>
      </c>
      <c r="F14" s="28" t="str">
        <f t="shared" ref="F14:F76" si="0">IF(E14="",,VLOOKUP(E14,$B$5:$H$8,7,FALSE))</f>
        <v>K.O.</v>
      </c>
      <c r="G14" s="4"/>
      <c r="H14" s="38"/>
      <c r="I14" s="29" t="str">
        <f t="shared" ref="I14:I76" si="1">IF(UPPER(H14)="X",IF(E14="",,VLOOKUP(E14,$B$5:$I$8,8,FALSE)),IF(E14=$B$5,"Niet oké",0))</f>
        <v>Niet oké</v>
      </c>
      <c r="J14" s="39"/>
      <c r="K14" s="47"/>
      <c r="L14" s="39"/>
    </row>
    <row r="15" spans="1:12" ht="36" x14ac:dyDescent="0.3">
      <c r="A15" s="1"/>
      <c r="B15" s="10"/>
      <c r="C15" s="50" t="s">
        <v>253</v>
      </c>
      <c r="D15" s="50" t="s">
        <v>256</v>
      </c>
      <c r="E15" s="27">
        <v>1</v>
      </c>
      <c r="F15" s="28" t="str">
        <f t="shared" si="0"/>
        <v>K.O.</v>
      </c>
      <c r="G15" s="4"/>
      <c r="H15" s="38"/>
      <c r="I15" s="29" t="str">
        <f t="shared" si="1"/>
        <v>Niet oké</v>
      </c>
      <c r="J15" s="39"/>
      <c r="K15" s="47"/>
      <c r="L15" s="39"/>
    </row>
    <row r="16" spans="1:12" ht="24" x14ac:dyDescent="0.3">
      <c r="A16" s="1"/>
      <c r="B16" s="10"/>
      <c r="C16" s="50" t="s">
        <v>253</v>
      </c>
      <c r="D16" s="50" t="s">
        <v>257</v>
      </c>
      <c r="E16" s="27">
        <v>1</v>
      </c>
      <c r="F16" s="28" t="str">
        <f t="shared" si="0"/>
        <v>K.O.</v>
      </c>
      <c r="G16" s="4"/>
      <c r="H16" s="38"/>
      <c r="I16" s="29" t="str">
        <f t="shared" si="1"/>
        <v>Niet oké</v>
      </c>
      <c r="J16" s="39"/>
      <c r="K16" s="47"/>
      <c r="L16" s="39"/>
    </row>
    <row r="17" spans="1:12" ht="36" x14ac:dyDescent="0.3">
      <c r="A17" s="1"/>
      <c r="B17" s="10"/>
      <c r="C17" s="50" t="s">
        <v>258</v>
      </c>
      <c r="D17" s="50" t="s">
        <v>259</v>
      </c>
      <c r="E17" s="27">
        <v>1</v>
      </c>
      <c r="F17" s="28" t="str">
        <f t="shared" si="0"/>
        <v>K.O.</v>
      </c>
      <c r="G17" s="4"/>
      <c r="H17" s="38"/>
      <c r="I17" s="29" t="str">
        <f t="shared" si="1"/>
        <v>Niet oké</v>
      </c>
      <c r="J17" s="39"/>
      <c r="K17" s="47"/>
      <c r="L17" s="39"/>
    </row>
    <row r="18" spans="1:12" ht="24" x14ac:dyDescent="0.3">
      <c r="A18" s="1"/>
      <c r="B18" s="10"/>
      <c r="C18" s="50" t="s">
        <v>260</v>
      </c>
      <c r="D18" s="50" t="s">
        <v>261</v>
      </c>
      <c r="E18" s="27">
        <v>1</v>
      </c>
      <c r="F18" s="28" t="str">
        <f t="shared" si="0"/>
        <v>K.O.</v>
      </c>
      <c r="G18" s="4"/>
      <c r="H18" s="38"/>
      <c r="I18" s="29" t="str">
        <f t="shared" si="1"/>
        <v>Niet oké</v>
      </c>
      <c r="J18" s="39"/>
      <c r="K18" s="47"/>
      <c r="L18" s="39"/>
    </row>
    <row r="19" spans="1:12" ht="48" x14ac:dyDescent="0.3">
      <c r="A19" s="1"/>
      <c r="B19" s="10"/>
      <c r="C19" s="50" t="s">
        <v>260</v>
      </c>
      <c r="D19" s="50" t="s">
        <v>262</v>
      </c>
      <c r="E19" s="27">
        <v>1</v>
      </c>
      <c r="F19" s="28" t="str">
        <f t="shared" si="0"/>
        <v>K.O.</v>
      </c>
      <c r="G19" s="4"/>
      <c r="H19" s="38"/>
      <c r="I19" s="29" t="str">
        <f t="shared" si="1"/>
        <v>Niet oké</v>
      </c>
      <c r="J19" s="39"/>
      <c r="K19" s="47"/>
      <c r="L19" s="39"/>
    </row>
    <row r="20" spans="1:12" s="94" customFormat="1" ht="36" x14ac:dyDescent="0.3">
      <c r="A20" s="86"/>
      <c r="B20" s="87"/>
      <c r="C20" s="51" t="s">
        <v>263</v>
      </c>
      <c r="D20" s="50" t="s">
        <v>264</v>
      </c>
      <c r="E20" s="49">
        <v>1</v>
      </c>
      <c r="F20" s="88" t="str">
        <f t="shared" si="0"/>
        <v>K.O.</v>
      </c>
      <c r="G20" s="89"/>
      <c r="H20" s="90"/>
      <c r="I20" s="91" t="str">
        <f t="shared" si="1"/>
        <v>Niet oké</v>
      </c>
      <c r="J20" s="92"/>
      <c r="K20" s="93"/>
      <c r="L20" s="92"/>
    </row>
    <row r="21" spans="1:12" ht="36" x14ac:dyDescent="0.3">
      <c r="A21" s="1"/>
      <c r="B21" s="10"/>
      <c r="C21" s="51" t="s">
        <v>263</v>
      </c>
      <c r="D21" s="50" t="s">
        <v>265</v>
      </c>
      <c r="E21" s="27">
        <v>1</v>
      </c>
      <c r="F21" s="28" t="str">
        <f t="shared" si="0"/>
        <v>K.O.</v>
      </c>
      <c r="G21" s="4"/>
      <c r="H21" s="38"/>
      <c r="I21" s="29" t="str">
        <f t="shared" si="1"/>
        <v>Niet oké</v>
      </c>
      <c r="J21" s="39"/>
      <c r="K21" s="47"/>
      <c r="L21" s="39"/>
    </row>
    <row r="22" spans="1:12" ht="36" x14ac:dyDescent="0.3">
      <c r="A22" s="1"/>
      <c r="B22" s="10"/>
      <c r="C22" s="50" t="s">
        <v>263</v>
      </c>
      <c r="D22" s="50" t="s">
        <v>266</v>
      </c>
      <c r="E22" s="27">
        <v>1</v>
      </c>
      <c r="F22" s="28" t="str">
        <f t="shared" si="0"/>
        <v>K.O.</v>
      </c>
      <c r="G22" s="4"/>
      <c r="H22" s="38"/>
      <c r="I22" s="29" t="str">
        <f t="shared" si="1"/>
        <v>Niet oké</v>
      </c>
      <c r="J22" s="39"/>
      <c r="K22" s="47"/>
      <c r="L22" s="39"/>
    </row>
    <row r="23" spans="1:12" ht="24" x14ac:dyDescent="0.3">
      <c r="A23" s="1"/>
      <c r="B23" s="10"/>
      <c r="C23" s="50" t="s">
        <v>263</v>
      </c>
      <c r="D23" s="50" t="s">
        <v>267</v>
      </c>
      <c r="E23" s="27">
        <v>1</v>
      </c>
      <c r="F23" s="28" t="str">
        <f t="shared" si="0"/>
        <v>K.O.</v>
      </c>
      <c r="G23" s="4"/>
      <c r="H23" s="38"/>
      <c r="I23" s="29" t="str">
        <f t="shared" si="1"/>
        <v>Niet oké</v>
      </c>
      <c r="J23" s="39"/>
      <c r="K23" s="47"/>
      <c r="L23" s="39"/>
    </row>
    <row r="24" spans="1:12" x14ac:dyDescent="0.3">
      <c r="A24" s="1"/>
      <c r="B24" s="10"/>
      <c r="C24" s="50" t="s">
        <v>268</v>
      </c>
      <c r="D24" s="50" t="s">
        <v>269</v>
      </c>
      <c r="E24" s="27">
        <v>2</v>
      </c>
      <c r="F24" s="28">
        <f t="shared" si="0"/>
        <v>1</v>
      </c>
      <c r="G24" s="4"/>
      <c r="H24" s="38"/>
      <c r="I24" s="29">
        <f t="shared" si="1"/>
        <v>0</v>
      </c>
      <c r="J24" s="39"/>
      <c r="K24" s="47"/>
      <c r="L24" s="39"/>
    </row>
    <row r="25" spans="1:12" ht="48" x14ac:dyDescent="0.3">
      <c r="A25" s="1"/>
      <c r="B25" s="10"/>
      <c r="C25" s="50" t="s">
        <v>270</v>
      </c>
      <c r="D25" s="50" t="s">
        <v>271</v>
      </c>
      <c r="E25" s="27">
        <v>1</v>
      </c>
      <c r="F25" s="28" t="str">
        <f t="shared" si="0"/>
        <v>K.O.</v>
      </c>
      <c r="G25" s="4"/>
      <c r="H25" s="38"/>
      <c r="I25" s="29" t="str">
        <f t="shared" si="1"/>
        <v>Niet oké</v>
      </c>
      <c r="J25" s="39"/>
      <c r="K25" s="47"/>
      <c r="L25" s="39"/>
    </row>
    <row r="26" spans="1:12" ht="48" x14ac:dyDescent="0.3">
      <c r="A26" s="1"/>
      <c r="B26" s="10"/>
      <c r="C26" s="50" t="s">
        <v>270</v>
      </c>
      <c r="D26" s="50" t="s">
        <v>272</v>
      </c>
      <c r="E26" s="27">
        <v>1</v>
      </c>
      <c r="F26" s="28" t="str">
        <f t="shared" si="0"/>
        <v>K.O.</v>
      </c>
      <c r="G26" s="4"/>
      <c r="H26" s="38"/>
      <c r="I26" s="29" t="str">
        <f t="shared" si="1"/>
        <v>Niet oké</v>
      </c>
      <c r="J26" s="39"/>
      <c r="K26" s="47"/>
      <c r="L26" s="39"/>
    </row>
    <row r="27" spans="1:12" ht="60" x14ac:dyDescent="0.3">
      <c r="A27" s="1"/>
      <c r="B27" s="10"/>
      <c r="C27" s="50" t="s">
        <v>270</v>
      </c>
      <c r="D27" s="50" t="s">
        <v>273</v>
      </c>
      <c r="E27" s="27">
        <v>1</v>
      </c>
      <c r="F27" s="28" t="str">
        <f t="shared" si="0"/>
        <v>K.O.</v>
      </c>
      <c r="G27" s="4"/>
      <c r="H27" s="38"/>
      <c r="I27" s="29" t="str">
        <f t="shared" si="1"/>
        <v>Niet oké</v>
      </c>
      <c r="J27" s="39"/>
      <c r="K27" s="47"/>
      <c r="L27" s="39"/>
    </row>
    <row r="28" spans="1:12" ht="36" x14ac:dyDescent="0.3">
      <c r="A28" s="1"/>
      <c r="B28" s="10"/>
      <c r="C28" s="50" t="s">
        <v>274</v>
      </c>
      <c r="D28" s="50" t="s">
        <v>275</v>
      </c>
      <c r="E28" s="27">
        <v>1</v>
      </c>
      <c r="F28" s="28" t="str">
        <f t="shared" si="0"/>
        <v>K.O.</v>
      </c>
      <c r="G28" s="4"/>
      <c r="H28" s="38"/>
      <c r="I28" s="29" t="str">
        <f t="shared" si="1"/>
        <v>Niet oké</v>
      </c>
      <c r="J28" s="39"/>
      <c r="K28" s="47"/>
      <c r="L28" s="39"/>
    </row>
    <row r="29" spans="1:12" s="94" customFormat="1" ht="24.6" x14ac:dyDescent="0.3">
      <c r="A29" s="86"/>
      <c r="B29" s="87"/>
      <c r="C29" s="51" t="s">
        <v>276</v>
      </c>
      <c r="D29" s="96" t="s">
        <v>277</v>
      </c>
      <c r="E29" s="49">
        <v>1</v>
      </c>
      <c r="F29" s="88" t="str">
        <f t="shared" si="0"/>
        <v>K.O.</v>
      </c>
      <c r="G29" s="89"/>
      <c r="H29" s="90"/>
      <c r="I29" s="91" t="str">
        <f t="shared" si="1"/>
        <v>Niet oké</v>
      </c>
      <c r="J29" s="92"/>
      <c r="K29" s="93"/>
      <c r="L29" s="92"/>
    </row>
    <row r="30" spans="1:12" ht="60" x14ac:dyDescent="0.3">
      <c r="A30" s="1"/>
      <c r="B30" s="10"/>
      <c r="C30" s="50" t="s">
        <v>276</v>
      </c>
      <c r="D30" s="50" t="s">
        <v>278</v>
      </c>
      <c r="E30" s="27">
        <v>1</v>
      </c>
      <c r="F30" s="28" t="str">
        <f t="shared" si="0"/>
        <v>K.O.</v>
      </c>
      <c r="G30" s="4"/>
      <c r="H30" s="38"/>
      <c r="I30" s="29" t="str">
        <f t="shared" si="1"/>
        <v>Niet oké</v>
      </c>
      <c r="J30" s="39"/>
      <c r="K30" s="47"/>
      <c r="L30" s="39"/>
    </row>
    <row r="31" spans="1:12" ht="24" x14ac:dyDescent="0.3">
      <c r="A31" s="1"/>
      <c r="B31" s="10"/>
      <c r="C31" s="50" t="s">
        <v>279</v>
      </c>
      <c r="D31" s="50" t="s">
        <v>280</v>
      </c>
      <c r="E31" s="27">
        <v>2</v>
      </c>
      <c r="F31" s="28">
        <f t="shared" si="0"/>
        <v>1</v>
      </c>
      <c r="G31" s="4"/>
      <c r="H31" s="38"/>
      <c r="I31" s="29">
        <f t="shared" si="1"/>
        <v>0</v>
      </c>
      <c r="J31" s="39"/>
      <c r="K31" s="50" t="s">
        <v>281</v>
      </c>
      <c r="L31" s="39"/>
    </row>
    <row r="32" spans="1:12" ht="72" x14ac:dyDescent="0.3">
      <c r="A32" s="1"/>
      <c r="B32" s="10"/>
      <c r="C32" s="50" t="s">
        <v>282</v>
      </c>
      <c r="D32" s="50" t="s">
        <v>283</v>
      </c>
      <c r="E32" s="27">
        <v>1</v>
      </c>
      <c r="F32" s="28" t="str">
        <f t="shared" si="0"/>
        <v>K.O.</v>
      </c>
      <c r="G32" s="4"/>
      <c r="H32" s="38"/>
      <c r="I32" s="29" t="str">
        <f t="shared" si="1"/>
        <v>Niet oké</v>
      </c>
      <c r="J32" s="39"/>
      <c r="K32" s="47"/>
      <c r="L32" s="39"/>
    </row>
    <row r="33" spans="1:12" ht="36" x14ac:dyDescent="0.3">
      <c r="A33" s="1"/>
      <c r="B33" s="10"/>
      <c r="C33" s="50" t="s">
        <v>284</v>
      </c>
      <c r="D33" s="50" t="s">
        <v>285</v>
      </c>
      <c r="E33" s="27">
        <v>2</v>
      </c>
      <c r="F33" s="28">
        <f t="shared" si="0"/>
        <v>1</v>
      </c>
      <c r="G33" s="4"/>
      <c r="H33" s="38"/>
      <c r="I33" s="29">
        <f t="shared" si="1"/>
        <v>0</v>
      </c>
      <c r="J33" s="39"/>
      <c r="K33" s="47"/>
      <c r="L33" s="39"/>
    </row>
    <row r="34" spans="1:12" ht="24" x14ac:dyDescent="0.3">
      <c r="A34" s="1"/>
      <c r="B34" s="10"/>
      <c r="C34" s="50" t="s">
        <v>286</v>
      </c>
      <c r="D34" s="50" t="s">
        <v>287</v>
      </c>
      <c r="E34" s="27">
        <v>1</v>
      </c>
      <c r="F34" s="28" t="str">
        <f t="shared" si="0"/>
        <v>K.O.</v>
      </c>
      <c r="G34" s="4"/>
      <c r="H34" s="38"/>
      <c r="I34" s="29" t="str">
        <f t="shared" si="1"/>
        <v>Niet oké</v>
      </c>
      <c r="J34" s="39"/>
      <c r="K34" s="47"/>
      <c r="L34" s="39"/>
    </row>
    <row r="35" spans="1:12" ht="108" x14ac:dyDescent="0.3">
      <c r="A35" s="1"/>
      <c r="B35" s="10"/>
      <c r="C35" s="50" t="s">
        <v>288</v>
      </c>
      <c r="D35" s="50" t="s">
        <v>289</v>
      </c>
      <c r="E35" s="27">
        <v>1</v>
      </c>
      <c r="F35" s="28" t="str">
        <f t="shared" si="0"/>
        <v>K.O.</v>
      </c>
      <c r="G35" s="4"/>
      <c r="H35" s="38"/>
      <c r="I35" s="29" t="str">
        <f t="shared" si="1"/>
        <v>Niet oké</v>
      </c>
      <c r="J35" s="39"/>
      <c r="K35" s="47"/>
      <c r="L35" s="39"/>
    </row>
    <row r="36" spans="1:12" ht="72" x14ac:dyDescent="0.3">
      <c r="A36" s="1"/>
      <c r="B36" s="10"/>
      <c r="C36" s="50" t="s">
        <v>290</v>
      </c>
      <c r="D36" s="50" t="s">
        <v>291</v>
      </c>
      <c r="E36" s="27">
        <v>1</v>
      </c>
      <c r="F36" s="28" t="str">
        <f t="shared" si="0"/>
        <v>K.O.</v>
      </c>
      <c r="G36" s="4"/>
      <c r="H36" s="38"/>
      <c r="I36" s="29" t="str">
        <f t="shared" si="1"/>
        <v>Niet oké</v>
      </c>
      <c r="J36" s="39"/>
      <c r="K36" s="47"/>
      <c r="L36" s="39"/>
    </row>
    <row r="37" spans="1:12" ht="50.4" customHeight="1" x14ac:dyDescent="0.3">
      <c r="A37" s="1"/>
      <c r="B37" s="10"/>
      <c r="C37" s="50" t="s">
        <v>290</v>
      </c>
      <c r="D37" s="50" t="s">
        <v>292</v>
      </c>
      <c r="E37" s="27">
        <v>1</v>
      </c>
      <c r="F37" s="28" t="str">
        <f t="shared" si="0"/>
        <v>K.O.</v>
      </c>
      <c r="G37" s="4"/>
      <c r="H37" s="38"/>
      <c r="I37" s="29" t="str">
        <f t="shared" si="1"/>
        <v>Niet oké</v>
      </c>
      <c r="J37" s="39"/>
      <c r="K37" s="47"/>
      <c r="L37" s="39"/>
    </row>
    <row r="38" spans="1:12" ht="48" x14ac:dyDescent="0.3">
      <c r="A38" s="1"/>
      <c r="B38" s="10"/>
      <c r="C38" s="50" t="s">
        <v>290</v>
      </c>
      <c r="D38" s="50" t="s">
        <v>293</v>
      </c>
      <c r="E38" s="27">
        <v>1</v>
      </c>
      <c r="F38" s="28" t="str">
        <f t="shared" si="0"/>
        <v>K.O.</v>
      </c>
      <c r="G38" s="4"/>
      <c r="H38" s="38"/>
      <c r="I38" s="29" t="str">
        <f t="shared" si="1"/>
        <v>Niet oké</v>
      </c>
      <c r="J38" s="39"/>
      <c r="K38" s="47"/>
      <c r="L38" s="39"/>
    </row>
    <row r="39" spans="1:12" ht="48" x14ac:dyDescent="0.3">
      <c r="A39" s="1"/>
      <c r="B39" s="10"/>
      <c r="C39" s="50" t="s">
        <v>290</v>
      </c>
      <c r="D39" s="50" t="s">
        <v>294</v>
      </c>
      <c r="E39" s="27">
        <v>1</v>
      </c>
      <c r="F39" s="28" t="str">
        <f t="shared" si="0"/>
        <v>K.O.</v>
      </c>
      <c r="G39" s="4"/>
      <c r="H39" s="38"/>
      <c r="I39" s="29" t="str">
        <f t="shared" si="1"/>
        <v>Niet oké</v>
      </c>
      <c r="J39" s="39"/>
      <c r="K39" s="47"/>
      <c r="L39" s="39"/>
    </row>
    <row r="40" spans="1:12" ht="48" x14ac:dyDescent="0.3">
      <c r="A40" s="1"/>
      <c r="B40" s="10"/>
      <c r="C40" s="51" t="s">
        <v>295</v>
      </c>
      <c r="D40" s="50" t="s">
        <v>296</v>
      </c>
      <c r="E40" s="27">
        <v>1</v>
      </c>
      <c r="F40" s="28" t="str">
        <f t="shared" si="0"/>
        <v>K.O.</v>
      </c>
      <c r="G40" s="4"/>
      <c r="H40" s="38"/>
      <c r="I40" s="29" t="str">
        <f t="shared" si="1"/>
        <v>Niet oké</v>
      </c>
      <c r="J40" s="39"/>
      <c r="K40" s="47"/>
      <c r="L40" s="39"/>
    </row>
    <row r="41" spans="1:12" s="94" customFormat="1" ht="24" x14ac:dyDescent="0.3">
      <c r="A41" s="86"/>
      <c r="B41" s="87"/>
      <c r="C41" s="51" t="s">
        <v>297</v>
      </c>
      <c r="D41" s="50" t="s">
        <v>298</v>
      </c>
      <c r="E41" s="49">
        <v>1</v>
      </c>
      <c r="F41" s="88" t="str">
        <f t="shared" si="0"/>
        <v>K.O.</v>
      </c>
      <c r="G41" s="89"/>
      <c r="H41" s="90"/>
      <c r="I41" s="91" t="str">
        <f t="shared" si="1"/>
        <v>Niet oké</v>
      </c>
      <c r="J41" s="92"/>
      <c r="K41" s="93"/>
      <c r="L41" s="92"/>
    </row>
    <row r="42" spans="1:12" ht="24" x14ac:dyDescent="0.3">
      <c r="A42" s="1"/>
      <c r="B42" s="10"/>
      <c r="C42" s="50" t="s">
        <v>297</v>
      </c>
      <c r="D42" s="50" t="s">
        <v>299</v>
      </c>
      <c r="E42" s="27">
        <v>1</v>
      </c>
      <c r="F42" s="28" t="str">
        <f t="shared" si="0"/>
        <v>K.O.</v>
      </c>
      <c r="G42" s="4"/>
      <c r="H42" s="38"/>
      <c r="I42" s="29" t="str">
        <f t="shared" si="1"/>
        <v>Niet oké</v>
      </c>
      <c r="J42" s="39"/>
      <c r="K42" s="47"/>
      <c r="L42" s="39"/>
    </row>
    <row r="43" spans="1:12" ht="24" x14ac:dyDescent="0.3">
      <c r="A43" s="1"/>
      <c r="B43" s="10"/>
      <c r="C43" s="50" t="s">
        <v>297</v>
      </c>
      <c r="D43" s="50" t="s">
        <v>300</v>
      </c>
      <c r="E43" s="27">
        <v>1</v>
      </c>
      <c r="F43" s="28" t="str">
        <f t="shared" si="0"/>
        <v>K.O.</v>
      </c>
      <c r="G43" s="4"/>
      <c r="H43" s="38"/>
      <c r="I43" s="29" t="str">
        <f t="shared" si="1"/>
        <v>Niet oké</v>
      </c>
      <c r="J43" s="39"/>
      <c r="K43" s="47"/>
      <c r="L43" s="39"/>
    </row>
    <row r="44" spans="1:12" ht="36" x14ac:dyDescent="0.3">
      <c r="A44" s="1"/>
      <c r="B44" s="10"/>
      <c r="C44" s="50" t="s">
        <v>297</v>
      </c>
      <c r="D44" s="52" t="s">
        <v>301</v>
      </c>
      <c r="E44" s="27">
        <v>1</v>
      </c>
      <c r="F44" s="28" t="str">
        <f t="shared" si="0"/>
        <v>K.O.</v>
      </c>
      <c r="G44" s="4"/>
      <c r="H44" s="38"/>
      <c r="I44" s="29" t="str">
        <f t="shared" si="1"/>
        <v>Niet oké</v>
      </c>
      <c r="J44" s="39"/>
      <c r="K44" s="47"/>
      <c r="L44" s="39"/>
    </row>
    <row r="45" spans="1:12" ht="36" x14ac:dyDescent="0.3">
      <c r="A45" s="1"/>
      <c r="B45" s="10"/>
      <c r="C45" s="50" t="s">
        <v>302</v>
      </c>
      <c r="D45" s="50" t="s">
        <v>303</v>
      </c>
      <c r="E45" s="27">
        <v>1</v>
      </c>
      <c r="F45" s="28" t="str">
        <f t="shared" si="0"/>
        <v>K.O.</v>
      </c>
      <c r="G45" s="4"/>
      <c r="H45" s="38"/>
      <c r="I45" s="29" t="str">
        <f t="shared" si="1"/>
        <v>Niet oké</v>
      </c>
      <c r="J45" s="39"/>
      <c r="K45" s="47"/>
      <c r="L45" s="39"/>
    </row>
    <row r="46" spans="1:12" ht="24" x14ac:dyDescent="0.3">
      <c r="A46" s="1"/>
      <c r="B46" s="10"/>
      <c r="C46" s="50" t="s">
        <v>304</v>
      </c>
      <c r="D46" s="50" t="s">
        <v>305</v>
      </c>
      <c r="E46" s="27">
        <v>1</v>
      </c>
      <c r="F46" s="28" t="str">
        <f t="shared" si="0"/>
        <v>K.O.</v>
      </c>
      <c r="G46" s="4"/>
      <c r="H46" s="38"/>
      <c r="I46" s="29" t="str">
        <f t="shared" si="1"/>
        <v>Niet oké</v>
      </c>
      <c r="J46" s="39"/>
      <c r="K46" s="47"/>
      <c r="L46" s="39"/>
    </row>
    <row r="47" spans="1:12" ht="60" x14ac:dyDescent="0.3">
      <c r="A47" s="1"/>
      <c r="B47" s="10"/>
      <c r="C47" s="51" t="s">
        <v>304</v>
      </c>
      <c r="D47" s="50" t="s">
        <v>306</v>
      </c>
      <c r="E47" s="27">
        <v>1</v>
      </c>
      <c r="F47" s="28" t="str">
        <f t="shared" si="0"/>
        <v>K.O.</v>
      </c>
      <c r="G47" s="4"/>
      <c r="H47" s="38"/>
      <c r="I47" s="29" t="str">
        <f t="shared" si="1"/>
        <v>Niet oké</v>
      </c>
      <c r="J47" s="39"/>
      <c r="K47" s="47"/>
      <c r="L47" s="39"/>
    </row>
    <row r="48" spans="1:12" ht="24" x14ac:dyDescent="0.3">
      <c r="A48" s="1"/>
      <c r="B48" s="10"/>
      <c r="C48" s="51" t="s">
        <v>304</v>
      </c>
      <c r="D48" s="50" t="s">
        <v>307</v>
      </c>
      <c r="E48" s="27">
        <v>1</v>
      </c>
      <c r="F48" s="28" t="str">
        <f t="shared" si="0"/>
        <v>K.O.</v>
      </c>
      <c r="G48" s="4"/>
      <c r="H48" s="38"/>
      <c r="I48" s="29" t="str">
        <f t="shared" si="1"/>
        <v>Niet oké</v>
      </c>
      <c r="J48" s="39"/>
      <c r="K48" s="47"/>
      <c r="L48" s="39"/>
    </row>
    <row r="49" spans="1:12" ht="36" x14ac:dyDescent="0.3">
      <c r="A49" s="1"/>
      <c r="B49" s="10"/>
      <c r="C49" s="51" t="s">
        <v>304</v>
      </c>
      <c r="D49" s="50" t="s">
        <v>308</v>
      </c>
      <c r="E49" s="27">
        <v>1</v>
      </c>
      <c r="F49" s="28" t="str">
        <f t="shared" si="0"/>
        <v>K.O.</v>
      </c>
      <c r="G49" s="4"/>
      <c r="H49" s="38"/>
      <c r="I49" s="29" t="str">
        <f t="shared" si="1"/>
        <v>Niet oké</v>
      </c>
      <c r="J49" s="39"/>
      <c r="K49" s="47"/>
      <c r="L49" s="39"/>
    </row>
    <row r="50" spans="1:12" ht="24" x14ac:dyDescent="0.3">
      <c r="A50" s="1"/>
      <c r="B50" s="10"/>
      <c r="C50" s="52" t="s">
        <v>309</v>
      </c>
      <c r="D50" s="52" t="s">
        <v>310</v>
      </c>
      <c r="E50" s="27">
        <v>1</v>
      </c>
      <c r="F50" s="28" t="str">
        <f t="shared" si="0"/>
        <v>K.O.</v>
      </c>
      <c r="G50" s="4"/>
      <c r="H50" s="38"/>
      <c r="I50" s="29" t="str">
        <f t="shared" si="1"/>
        <v>Niet oké</v>
      </c>
      <c r="J50" s="39"/>
      <c r="K50" s="47"/>
      <c r="L50" s="39"/>
    </row>
    <row r="51" spans="1:12" ht="24" x14ac:dyDescent="0.3">
      <c r="A51" s="1"/>
      <c r="B51" s="10"/>
      <c r="C51" s="50" t="s">
        <v>309</v>
      </c>
      <c r="D51" s="50" t="s">
        <v>311</v>
      </c>
      <c r="E51" s="27">
        <v>1</v>
      </c>
      <c r="F51" s="28" t="str">
        <f t="shared" si="0"/>
        <v>K.O.</v>
      </c>
      <c r="G51" s="4"/>
      <c r="H51" s="38"/>
      <c r="I51" s="29" t="str">
        <f t="shared" si="1"/>
        <v>Niet oké</v>
      </c>
      <c r="J51" s="39"/>
      <c r="K51" s="47"/>
      <c r="L51" s="39"/>
    </row>
    <row r="52" spans="1:12" ht="36" x14ac:dyDescent="0.3">
      <c r="A52" s="1"/>
      <c r="B52" s="10"/>
      <c r="C52" s="50" t="s">
        <v>309</v>
      </c>
      <c r="D52" s="50" t="s">
        <v>312</v>
      </c>
      <c r="E52" s="27">
        <v>1</v>
      </c>
      <c r="F52" s="28" t="str">
        <f t="shared" si="0"/>
        <v>K.O.</v>
      </c>
      <c r="G52" s="4"/>
      <c r="H52" s="38"/>
      <c r="I52" s="29" t="str">
        <f t="shared" si="1"/>
        <v>Niet oké</v>
      </c>
      <c r="J52" s="39"/>
      <c r="K52" s="47"/>
      <c r="L52" s="39"/>
    </row>
    <row r="53" spans="1:12" ht="24" x14ac:dyDescent="0.3">
      <c r="A53" s="1"/>
      <c r="B53" s="10"/>
      <c r="C53" s="50" t="s">
        <v>309</v>
      </c>
      <c r="D53" s="50" t="s">
        <v>313</v>
      </c>
      <c r="E53" s="27">
        <v>1</v>
      </c>
      <c r="F53" s="28" t="str">
        <f t="shared" si="0"/>
        <v>K.O.</v>
      </c>
      <c r="G53" s="4"/>
      <c r="H53" s="38"/>
      <c r="I53" s="29" t="str">
        <f t="shared" si="1"/>
        <v>Niet oké</v>
      </c>
      <c r="J53" s="39"/>
      <c r="K53" s="47"/>
      <c r="L53" s="39"/>
    </row>
    <row r="54" spans="1:12" ht="36" x14ac:dyDescent="0.3">
      <c r="A54" s="1"/>
      <c r="B54" s="10"/>
      <c r="C54" s="50" t="s">
        <v>309</v>
      </c>
      <c r="D54" s="50" t="s">
        <v>314</v>
      </c>
      <c r="E54" s="27">
        <v>1</v>
      </c>
      <c r="F54" s="28" t="str">
        <f t="shared" si="0"/>
        <v>K.O.</v>
      </c>
      <c r="G54" s="4"/>
      <c r="H54" s="38"/>
      <c r="I54" s="29" t="str">
        <f t="shared" si="1"/>
        <v>Niet oké</v>
      </c>
      <c r="J54" s="39"/>
      <c r="K54" s="47"/>
      <c r="L54" s="39"/>
    </row>
    <row r="55" spans="1:12" ht="48" x14ac:dyDescent="0.3">
      <c r="A55" s="1"/>
      <c r="B55" s="10"/>
      <c r="C55" s="50" t="s">
        <v>309</v>
      </c>
      <c r="D55" s="50" t="s">
        <v>315</v>
      </c>
      <c r="E55" s="27">
        <v>1</v>
      </c>
      <c r="F55" s="28" t="str">
        <f t="shared" si="0"/>
        <v>K.O.</v>
      </c>
      <c r="G55" s="4"/>
      <c r="H55" s="38"/>
      <c r="I55" s="29" t="str">
        <f t="shared" si="1"/>
        <v>Niet oké</v>
      </c>
      <c r="J55" s="39"/>
      <c r="K55" s="47"/>
      <c r="L55" s="39"/>
    </row>
    <row r="56" spans="1:12" ht="36" x14ac:dyDescent="0.3">
      <c r="A56" s="1"/>
      <c r="B56" s="10"/>
      <c r="C56" s="50" t="s">
        <v>316</v>
      </c>
      <c r="D56" s="50" t="s">
        <v>317</v>
      </c>
      <c r="E56" s="27">
        <v>1</v>
      </c>
      <c r="F56" s="28" t="str">
        <f t="shared" si="0"/>
        <v>K.O.</v>
      </c>
      <c r="G56" s="4"/>
      <c r="H56" s="38"/>
      <c r="I56" s="29" t="str">
        <f t="shared" si="1"/>
        <v>Niet oké</v>
      </c>
      <c r="J56" s="39"/>
      <c r="K56" s="47"/>
      <c r="L56" s="39"/>
    </row>
    <row r="57" spans="1:12" ht="36" x14ac:dyDescent="0.3">
      <c r="A57" s="1"/>
      <c r="B57" s="10"/>
      <c r="C57" s="50" t="s">
        <v>318</v>
      </c>
      <c r="D57" s="50" t="s">
        <v>319</v>
      </c>
      <c r="E57" s="27">
        <v>1</v>
      </c>
      <c r="F57" s="28" t="str">
        <f t="shared" si="0"/>
        <v>K.O.</v>
      </c>
      <c r="G57" s="4"/>
      <c r="H57" s="38"/>
      <c r="I57" s="29" t="str">
        <f t="shared" si="1"/>
        <v>Niet oké</v>
      </c>
      <c r="J57" s="39"/>
      <c r="K57" s="47"/>
      <c r="L57" s="39"/>
    </row>
    <row r="58" spans="1:12" ht="36" x14ac:dyDescent="0.3">
      <c r="A58" s="1"/>
      <c r="B58" s="10"/>
      <c r="C58" s="50" t="s">
        <v>318</v>
      </c>
      <c r="D58" s="50" t="s">
        <v>320</v>
      </c>
      <c r="E58" s="27">
        <v>1</v>
      </c>
      <c r="F58" s="28" t="str">
        <f t="shared" si="0"/>
        <v>K.O.</v>
      </c>
      <c r="G58" s="4"/>
      <c r="H58" s="38"/>
      <c r="I58" s="29" t="str">
        <f t="shared" si="1"/>
        <v>Niet oké</v>
      </c>
      <c r="J58" s="39"/>
      <c r="K58" s="47"/>
      <c r="L58" s="39"/>
    </row>
    <row r="59" spans="1:12" ht="36" x14ac:dyDescent="0.3">
      <c r="A59" s="1"/>
      <c r="B59" s="10"/>
      <c r="C59" s="50" t="s">
        <v>318</v>
      </c>
      <c r="D59" s="50" t="s">
        <v>321</v>
      </c>
      <c r="E59" s="27">
        <v>1</v>
      </c>
      <c r="F59" s="28" t="str">
        <f t="shared" si="0"/>
        <v>K.O.</v>
      </c>
      <c r="G59" s="4"/>
      <c r="H59" s="38"/>
      <c r="I59" s="29" t="str">
        <f t="shared" si="1"/>
        <v>Niet oké</v>
      </c>
      <c r="J59" s="39"/>
      <c r="K59" s="47"/>
      <c r="L59" s="39"/>
    </row>
    <row r="60" spans="1:12" ht="24" x14ac:dyDescent="0.3">
      <c r="A60" s="1"/>
      <c r="B60" s="10"/>
      <c r="C60" s="50" t="s">
        <v>322</v>
      </c>
      <c r="D60" s="50" t="s">
        <v>323</v>
      </c>
      <c r="E60" s="27">
        <v>1</v>
      </c>
      <c r="F60" s="28" t="str">
        <f t="shared" si="0"/>
        <v>K.O.</v>
      </c>
      <c r="G60" s="4"/>
      <c r="H60" s="38"/>
      <c r="I60" s="29" t="str">
        <f t="shared" si="1"/>
        <v>Niet oké</v>
      </c>
      <c r="J60" s="39"/>
      <c r="K60" s="47"/>
      <c r="L60" s="39"/>
    </row>
    <row r="61" spans="1:12" ht="24" x14ac:dyDescent="0.3">
      <c r="A61" s="1"/>
      <c r="B61" s="10"/>
      <c r="C61" s="50" t="s">
        <v>324</v>
      </c>
      <c r="D61" s="50" t="s">
        <v>325</v>
      </c>
      <c r="E61" s="27">
        <v>1</v>
      </c>
      <c r="F61" s="28" t="str">
        <f t="shared" si="0"/>
        <v>K.O.</v>
      </c>
      <c r="G61" s="4"/>
      <c r="H61" s="38"/>
      <c r="I61" s="29" t="str">
        <f t="shared" si="1"/>
        <v>Niet oké</v>
      </c>
      <c r="J61" s="39"/>
      <c r="K61" s="47"/>
      <c r="L61" s="39"/>
    </row>
    <row r="62" spans="1:12" ht="24" x14ac:dyDescent="0.3">
      <c r="A62" s="1"/>
      <c r="B62" s="10"/>
      <c r="C62" s="50" t="s">
        <v>326</v>
      </c>
      <c r="D62" s="50" t="s">
        <v>327</v>
      </c>
      <c r="E62" s="27">
        <v>1</v>
      </c>
      <c r="F62" s="28" t="str">
        <f t="shared" si="0"/>
        <v>K.O.</v>
      </c>
      <c r="G62" s="4"/>
      <c r="H62" s="38"/>
      <c r="I62" s="29" t="str">
        <f t="shared" si="1"/>
        <v>Niet oké</v>
      </c>
      <c r="J62" s="39"/>
      <c r="K62" s="47"/>
      <c r="L62" s="39"/>
    </row>
    <row r="63" spans="1:12" ht="60" x14ac:dyDescent="0.3">
      <c r="A63" s="1"/>
      <c r="B63" s="10"/>
      <c r="C63" s="50" t="s">
        <v>326</v>
      </c>
      <c r="D63" s="50" t="s">
        <v>328</v>
      </c>
      <c r="E63" s="27">
        <v>1</v>
      </c>
      <c r="F63" s="28" t="str">
        <f t="shared" si="0"/>
        <v>K.O.</v>
      </c>
      <c r="G63" s="4"/>
      <c r="H63" s="38"/>
      <c r="I63" s="29" t="str">
        <f t="shared" si="1"/>
        <v>Niet oké</v>
      </c>
      <c r="J63" s="39"/>
      <c r="K63" s="47"/>
      <c r="L63" s="39"/>
    </row>
    <row r="64" spans="1:12" ht="204" x14ac:dyDescent="0.3">
      <c r="A64" s="1"/>
      <c r="B64" s="10"/>
      <c r="C64" s="50" t="s">
        <v>329</v>
      </c>
      <c r="D64" s="50" t="s">
        <v>330</v>
      </c>
      <c r="E64" s="27">
        <v>1</v>
      </c>
      <c r="F64" s="28" t="str">
        <f t="shared" si="0"/>
        <v>K.O.</v>
      </c>
      <c r="G64" s="4"/>
      <c r="H64" s="38"/>
      <c r="I64" s="29" t="str">
        <f t="shared" si="1"/>
        <v>Niet oké</v>
      </c>
      <c r="J64" s="39"/>
      <c r="K64" s="47"/>
      <c r="L64" s="39"/>
    </row>
    <row r="65" spans="1:12" ht="72" x14ac:dyDescent="0.3">
      <c r="A65" s="1"/>
      <c r="B65" s="10"/>
      <c r="C65" s="50" t="s">
        <v>331</v>
      </c>
      <c r="D65" s="50" t="s">
        <v>332</v>
      </c>
      <c r="E65" s="27">
        <v>1</v>
      </c>
      <c r="F65" s="28" t="str">
        <f t="shared" si="0"/>
        <v>K.O.</v>
      </c>
      <c r="G65" s="4"/>
      <c r="H65" s="38"/>
      <c r="I65" s="29" t="str">
        <f t="shared" si="1"/>
        <v>Niet oké</v>
      </c>
      <c r="J65" s="39"/>
      <c r="K65" s="47"/>
      <c r="L65" s="39"/>
    </row>
    <row r="66" spans="1:12" ht="24" x14ac:dyDescent="0.3">
      <c r="A66" s="1"/>
      <c r="B66" s="10"/>
      <c r="C66" s="50" t="s">
        <v>333</v>
      </c>
      <c r="D66" s="50" t="s">
        <v>334</v>
      </c>
      <c r="E66" s="27">
        <v>1</v>
      </c>
      <c r="F66" s="28" t="str">
        <f t="shared" si="0"/>
        <v>K.O.</v>
      </c>
      <c r="G66" s="4"/>
      <c r="H66" s="38"/>
      <c r="I66" s="29" t="str">
        <f t="shared" si="1"/>
        <v>Niet oké</v>
      </c>
      <c r="J66" s="39"/>
      <c r="K66" s="47"/>
      <c r="L66" s="39"/>
    </row>
    <row r="67" spans="1:12" ht="24" x14ac:dyDescent="0.3">
      <c r="A67" s="1"/>
      <c r="B67" s="10"/>
      <c r="C67" s="50" t="s">
        <v>335</v>
      </c>
      <c r="D67" s="50" t="s">
        <v>336</v>
      </c>
      <c r="E67" s="27">
        <v>1</v>
      </c>
      <c r="F67" s="28" t="str">
        <f t="shared" si="0"/>
        <v>K.O.</v>
      </c>
      <c r="G67" s="4"/>
      <c r="H67" s="38"/>
      <c r="I67" s="29" t="str">
        <f t="shared" si="1"/>
        <v>Niet oké</v>
      </c>
      <c r="J67" s="39"/>
      <c r="K67" s="47"/>
      <c r="L67" s="39"/>
    </row>
    <row r="68" spans="1:12" ht="87.75" customHeight="1" x14ac:dyDescent="0.3">
      <c r="A68" s="1"/>
      <c r="B68" s="10"/>
      <c r="C68" s="50" t="s">
        <v>337</v>
      </c>
      <c r="D68" s="50" t="s">
        <v>338</v>
      </c>
      <c r="E68" s="27">
        <v>1</v>
      </c>
      <c r="F68" s="28" t="str">
        <f t="shared" si="0"/>
        <v>K.O.</v>
      </c>
      <c r="G68" s="4"/>
      <c r="H68" s="38"/>
      <c r="I68" s="29" t="str">
        <f t="shared" si="1"/>
        <v>Niet oké</v>
      </c>
      <c r="J68" s="39"/>
      <c r="K68" s="47"/>
      <c r="L68" s="39"/>
    </row>
    <row r="69" spans="1:12" ht="49.95" customHeight="1" x14ac:dyDescent="0.3">
      <c r="A69" s="1"/>
      <c r="B69" s="10"/>
      <c r="C69" s="50" t="s">
        <v>337</v>
      </c>
      <c r="D69" s="50" t="s">
        <v>339</v>
      </c>
      <c r="E69" s="27">
        <v>1</v>
      </c>
      <c r="F69" s="28" t="str">
        <f t="shared" si="0"/>
        <v>K.O.</v>
      </c>
      <c r="G69" s="4"/>
      <c r="H69" s="38"/>
      <c r="I69" s="29" t="str">
        <f t="shared" si="1"/>
        <v>Niet oké</v>
      </c>
      <c r="J69" s="39"/>
      <c r="K69" s="47"/>
      <c r="L69" s="39"/>
    </row>
    <row r="70" spans="1:12" ht="48" x14ac:dyDescent="0.3">
      <c r="A70" s="1"/>
      <c r="B70" s="10"/>
      <c r="C70" s="50" t="s">
        <v>337</v>
      </c>
      <c r="D70" s="50" t="s">
        <v>340</v>
      </c>
      <c r="E70" s="27">
        <v>1</v>
      </c>
      <c r="F70" s="28" t="str">
        <f t="shared" si="0"/>
        <v>K.O.</v>
      </c>
      <c r="G70" s="4"/>
      <c r="H70" s="38"/>
      <c r="I70" s="29" t="str">
        <f t="shared" si="1"/>
        <v>Niet oké</v>
      </c>
      <c r="J70" s="39"/>
      <c r="K70" s="47"/>
      <c r="L70" s="39"/>
    </row>
    <row r="71" spans="1:12" ht="48" x14ac:dyDescent="0.3">
      <c r="A71" s="1"/>
      <c r="B71" s="10"/>
      <c r="C71" s="50" t="s">
        <v>337</v>
      </c>
      <c r="D71" s="50" t="s">
        <v>341</v>
      </c>
      <c r="E71" s="27">
        <v>1</v>
      </c>
      <c r="F71" s="28" t="str">
        <f t="shared" si="0"/>
        <v>K.O.</v>
      </c>
      <c r="G71" s="4"/>
      <c r="H71" s="38"/>
      <c r="I71" s="29" t="str">
        <f t="shared" si="1"/>
        <v>Niet oké</v>
      </c>
      <c r="J71" s="39"/>
      <c r="K71" s="47"/>
      <c r="L71" s="39"/>
    </row>
    <row r="72" spans="1:12" ht="36" x14ac:dyDescent="0.3">
      <c r="A72" s="1"/>
      <c r="B72" s="10"/>
      <c r="C72" s="50" t="s">
        <v>337</v>
      </c>
      <c r="D72" s="50" t="s">
        <v>342</v>
      </c>
      <c r="E72" s="27">
        <v>1</v>
      </c>
      <c r="F72" s="28" t="str">
        <f t="shared" si="0"/>
        <v>K.O.</v>
      </c>
      <c r="G72" s="4"/>
      <c r="H72" s="38"/>
      <c r="I72" s="29" t="str">
        <f t="shared" si="1"/>
        <v>Niet oké</v>
      </c>
      <c r="J72" s="39"/>
      <c r="K72" s="47"/>
      <c r="L72" s="39"/>
    </row>
    <row r="73" spans="1:12" ht="24" x14ac:dyDescent="0.3">
      <c r="A73" s="1"/>
      <c r="B73" s="10"/>
      <c r="C73" s="50" t="s">
        <v>343</v>
      </c>
      <c r="D73" s="50" t="s">
        <v>344</v>
      </c>
      <c r="E73" s="27">
        <v>1</v>
      </c>
      <c r="F73" s="28" t="str">
        <f t="shared" si="0"/>
        <v>K.O.</v>
      </c>
      <c r="G73" s="4"/>
      <c r="H73" s="38"/>
      <c r="I73" s="29" t="str">
        <f t="shared" si="1"/>
        <v>Niet oké</v>
      </c>
      <c r="J73" s="39"/>
      <c r="K73" s="47"/>
      <c r="L73" s="39"/>
    </row>
    <row r="74" spans="1:12" ht="24" x14ac:dyDescent="0.3">
      <c r="A74" s="1"/>
      <c r="B74" s="10"/>
      <c r="C74" s="50" t="s">
        <v>343</v>
      </c>
      <c r="D74" s="50" t="s">
        <v>345</v>
      </c>
      <c r="E74" s="27">
        <v>1</v>
      </c>
      <c r="F74" s="28" t="str">
        <f t="shared" si="0"/>
        <v>K.O.</v>
      </c>
      <c r="G74" s="4"/>
      <c r="H74" s="38"/>
      <c r="I74" s="29" t="str">
        <f t="shared" si="1"/>
        <v>Niet oké</v>
      </c>
      <c r="J74" s="39"/>
      <c r="K74" s="47"/>
      <c r="L74" s="39"/>
    </row>
    <row r="75" spans="1:12" ht="60" x14ac:dyDescent="0.3">
      <c r="A75" s="1"/>
      <c r="B75" s="10"/>
      <c r="C75" s="50" t="s">
        <v>346</v>
      </c>
      <c r="D75" s="50" t="s">
        <v>347</v>
      </c>
      <c r="E75" s="27">
        <v>1</v>
      </c>
      <c r="F75" s="28" t="str">
        <f t="shared" si="0"/>
        <v>K.O.</v>
      </c>
      <c r="G75" s="4"/>
      <c r="H75" s="38"/>
      <c r="I75" s="29" t="str">
        <f t="shared" si="1"/>
        <v>Niet oké</v>
      </c>
      <c r="J75" s="39"/>
      <c r="K75" s="47"/>
      <c r="L75" s="39"/>
    </row>
    <row r="76" spans="1:12" ht="48" x14ac:dyDescent="0.3">
      <c r="A76" s="1"/>
      <c r="B76" s="10"/>
      <c r="C76" s="50" t="s">
        <v>348</v>
      </c>
      <c r="D76" s="50" t="s">
        <v>349</v>
      </c>
      <c r="E76" s="27">
        <v>1</v>
      </c>
      <c r="F76" s="28" t="str">
        <f t="shared" si="0"/>
        <v>K.O.</v>
      </c>
      <c r="G76" s="4"/>
      <c r="H76" s="38"/>
      <c r="I76" s="29" t="str">
        <f t="shared" si="1"/>
        <v>Niet oké</v>
      </c>
      <c r="J76" s="39"/>
      <c r="K76" s="47"/>
      <c r="L76" s="39"/>
    </row>
    <row r="77" spans="1:12" x14ac:dyDescent="0.3">
      <c r="A77" s="1"/>
      <c r="B77" s="2"/>
      <c r="C77" s="3"/>
      <c r="D77" s="3"/>
      <c r="E77" s="3"/>
      <c r="F77" s="3"/>
      <c r="G77" s="3"/>
      <c r="H77" s="3"/>
    </row>
  </sheetData>
  <mergeCells count="4">
    <mergeCell ref="C5:G5"/>
    <mergeCell ref="C6:G6"/>
    <mergeCell ref="C7:G7"/>
    <mergeCell ref="C8:G8"/>
  </mergeCells>
  <conditionalFormatting sqref="I12:I76">
    <cfRule type="expression" dxfId="6" priority="7">
      <formula>AND(UPPER(H12)&lt;&gt;"X",E12=$B$5)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FE46-C022-4D22-A671-B8FB66E034E8}">
  <dimension ref="A1:L43"/>
  <sheetViews>
    <sheetView showGridLines="0" topLeftCell="A13" zoomScaleNormal="100" workbookViewId="0">
      <selection activeCell="D13" sqref="D13"/>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350</v>
      </c>
      <c r="C2" s="17"/>
      <c r="D2" s="17"/>
      <c r="E2" s="17"/>
      <c r="F2" s="18"/>
      <c r="G2" s="19"/>
      <c r="H2" s="20"/>
      <c r="I2" s="23"/>
      <c r="J2" s="23"/>
      <c r="K2"/>
    </row>
    <row r="3" spans="1:12" x14ac:dyDescent="0.3">
      <c r="A3" s="1"/>
      <c r="B3" s="30"/>
      <c r="C3" s="31"/>
      <c r="D3" s="31"/>
      <c r="E3" s="31"/>
      <c r="F3" s="31"/>
      <c r="G3" s="31"/>
      <c r="H3" s="32" t="s">
        <v>351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352</v>
      </c>
      <c r="C10" s="7"/>
      <c r="D10" s="7"/>
      <c r="E10" s="7"/>
      <c r="F10" s="7"/>
      <c r="G10" s="7"/>
      <c r="H10" s="21" t="s">
        <v>16</v>
      </c>
      <c r="I10" s="25">
        <f>+SUM(I12:I22)</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223</v>
      </c>
      <c r="L11" s="26" t="s">
        <v>25</v>
      </c>
    </row>
    <row r="12" spans="1:12" ht="24" x14ac:dyDescent="0.3">
      <c r="A12" s="1"/>
      <c r="B12" s="10"/>
      <c r="C12" s="50" t="s">
        <v>353</v>
      </c>
      <c r="D12" s="97" t="s">
        <v>354</v>
      </c>
      <c r="E12" s="27">
        <v>1</v>
      </c>
      <c r="F12" s="28" t="str">
        <f>IF(E12="",,VLOOKUP(E12,$B$5:$H$8,7,FALSE))</f>
        <v>K.O.</v>
      </c>
      <c r="G12" s="4"/>
      <c r="H12" s="38"/>
      <c r="I12" s="29" t="str">
        <f>IF(UPPER(H12)="X",IF(E12="",,VLOOKUP(E12,$B$5:$I$8,8,FALSE)),IF(E12=$B$5,"Niet oké",0))</f>
        <v>Niet oké</v>
      </c>
      <c r="J12" s="48"/>
      <c r="K12" s="40"/>
      <c r="L12" s="39"/>
    </row>
    <row r="13" spans="1:12" ht="84" x14ac:dyDescent="0.3">
      <c r="A13" s="1"/>
      <c r="B13" s="10"/>
      <c r="C13" s="50" t="s">
        <v>353</v>
      </c>
      <c r="D13" s="53" t="s">
        <v>355</v>
      </c>
      <c r="E13" s="27">
        <v>1</v>
      </c>
      <c r="F13" s="28" t="str">
        <f>IF(E13="",,VLOOKUP(E13,$B$5:$H$8,7,FALSE))</f>
        <v>K.O.</v>
      </c>
      <c r="G13" s="4"/>
      <c r="H13" s="38"/>
      <c r="I13" s="29" t="str">
        <f>IF(UPPER(H13)="X",IF(E13="",,VLOOKUP(E13,$B$5:$I$8,8,FALSE)),IF(E13=$B$5,"Niet oké",0))</f>
        <v>Niet oké</v>
      </c>
      <c r="J13" s="48"/>
      <c r="K13" s="40"/>
      <c r="L13" s="39"/>
    </row>
    <row r="14" spans="1:12" ht="144" x14ac:dyDescent="0.3">
      <c r="A14" s="1"/>
      <c r="B14" s="10"/>
      <c r="C14" s="50" t="s">
        <v>353</v>
      </c>
      <c r="D14" s="50" t="s">
        <v>356</v>
      </c>
      <c r="E14" s="27">
        <v>1</v>
      </c>
      <c r="F14" s="28" t="str">
        <f>IF(E14="",,VLOOKUP(E14,$B$5:$H$8,7,FALSE))</f>
        <v>K.O.</v>
      </c>
      <c r="G14" s="4"/>
      <c r="H14" s="38"/>
      <c r="I14" s="29" t="str">
        <f>IF(UPPER(H14)="X",IF(E14="",,VLOOKUP(E14,$B$5:$I$8,8,FALSE)),IF(E14=$B$5,"Niet oké",0))</f>
        <v>Niet oké</v>
      </c>
      <c r="J14" s="48"/>
      <c r="K14" s="41"/>
      <c r="L14" s="39"/>
    </row>
    <row r="15" spans="1:12" ht="36" x14ac:dyDescent="0.3">
      <c r="A15" s="1"/>
      <c r="B15" s="10"/>
      <c r="C15" s="52" t="s">
        <v>353</v>
      </c>
      <c r="D15" s="52" t="s">
        <v>357</v>
      </c>
      <c r="E15" s="27">
        <v>1</v>
      </c>
      <c r="F15" s="28" t="str">
        <f t="shared" ref="F15:F22" si="0">IF(E15="",,VLOOKUP(E15,$B$5:$H$8,7,FALSE))</f>
        <v>K.O.</v>
      </c>
      <c r="G15" s="4"/>
      <c r="H15" s="38"/>
      <c r="I15" s="29" t="str">
        <f t="shared" ref="I15:I22" si="1">IF(UPPER(H15)="X",IF(E15="",,VLOOKUP(E15,$B$5:$I$8,8,FALSE)),IF(E15=$B$5,"Niet oké",0))</f>
        <v>Niet oké</v>
      </c>
      <c r="J15" s="48"/>
      <c r="K15" s="41"/>
      <c r="L15" s="39"/>
    </row>
    <row r="16" spans="1:12" ht="24" x14ac:dyDescent="0.3">
      <c r="A16" s="1"/>
      <c r="B16" s="10"/>
      <c r="C16" s="52" t="s">
        <v>353</v>
      </c>
      <c r="D16" s="53" t="s">
        <v>358</v>
      </c>
      <c r="E16" s="27">
        <v>1</v>
      </c>
      <c r="F16" s="28" t="str">
        <f t="shared" si="0"/>
        <v>K.O.</v>
      </c>
      <c r="G16" s="4"/>
      <c r="H16" s="38"/>
      <c r="I16" s="29" t="str">
        <f t="shared" si="1"/>
        <v>Niet oké</v>
      </c>
      <c r="J16" s="48"/>
      <c r="K16" s="41"/>
      <c r="L16" s="39"/>
    </row>
    <row r="17" spans="1:12" x14ac:dyDescent="0.3">
      <c r="A17" s="1"/>
      <c r="B17" s="10"/>
      <c r="C17" s="50" t="s">
        <v>353</v>
      </c>
      <c r="D17" s="50" t="s">
        <v>359</v>
      </c>
      <c r="E17" s="27">
        <v>1</v>
      </c>
      <c r="F17" s="28" t="str">
        <f t="shared" si="0"/>
        <v>K.O.</v>
      </c>
      <c r="G17" s="4"/>
      <c r="H17" s="38"/>
      <c r="I17" s="29" t="str">
        <f t="shared" si="1"/>
        <v>Niet oké</v>
      </c>
      <c r="J17" s="48"/>
      <c r="K17" s="41"/>
      <c r="L17" s="39"/>
    </row>
    <row r="18" spans="1:12" ht="49.95" customHeight="1" x14ac:dyDescent="0.3">
      <c r="A18" s="1"/>
      <c r="B18" s="10"/>
      <c r="C18" s="50" t="s">
        <v>360</v>
      </c>
      <c r="D18" s="50" t="s">
        <v>361</v>
      </c>
      <c r="E18" s="27">
        <v>1</v>
      </c>
      <c r="F18" s="28" t="str">
        <f t="shared" si="0"/>
        <v>K.O.</v>
      </c>
      <c r="G18" s="4"/>
      <c r="H18" s="38"/>
      <c r="I18" s="29" t="str">
        <f t="shared" si="1"/>
        <v>Niet oké</v>
      </c>
      <c r="J18" s="48"/>
      <c r="K18" s="41"/>
      <c r="L18" s="39"/>
    </row>
    <row r="19" spans="1:12" ht="24" x14ac:dyDescent="0.3">
      <c r="A19" s="1"/>
      <c r="B19" s="10"/>
      <c r="C19" s="50" t="s">
        <v>362</v>
      </c>
      <c r="D19" s="50" t="s">
        <v>363</v>
      </c>
      <c r="E19" s="27">
        <v>1</v>
      </c>
      <c r="F19" s="28" t="str">
        <f t="shared" si="0"/>
        <v>K.O.</v>
      </c>
      <c r="G19" s="4"/>
      <c r="H19" s="38"/>
      <c r="I19" s="29" t="str">
        <f t="shared" si="1"/>
        <v>Niet oké</v>
      </c>
      <c r="J19" s="48"/>
      <c r="K19" s="41"/>
      <c r="L19" s="39"/>
    </row>
    <row r="20" spans="1:12" ht="60" x14ac:dyDescent="0.3">
      <c r="A20" s="1"/>
      <c r="B20" s="10"/>
      <c r="C20" s="50" t="s">
        <v>364</v>
      </c>
      <c r="D20" s="50" t="s">
        <v>365</v>
      </c>
      <c r="E20" s="27">
        <v>1</v>
      </c>
      <c r="F20" s="28" t="str">
        <f t="shared" si="0"/>
        <v>K.O.</v>
      </c>
      <c r="G20" s="4"/>
      <c r="H20" s="38"/>
      <c r="I20" s="29" t="str">
        <f t="shared" si="1"/>
        <v>Niet oké</v>
      </c>
      <c r="J20" s="48"/>
      <c r="K20" s="41"/>
      <c r="L20" s="39"/>
    </row>
    <row r="21" spans="1:12" x14ac:dyDescent="0.3">
      <c r="A21" s="1"/>
      <c r="B21" s="10"/>
      <c r="C21" s="52" t="s">
        <v>322</v>
      </c>
      <c r="D21" s="53" t="s">
        <v>366</v>
      </c>
      <c r="E21" s="27">
        <v>1</v>
      </c>
      <c r="F21" s="28" t="str">
        <f t="shared" si="0"/>
        <v>K.O.</v>
      </c>
      <c r="G21" s="4"/>
      <c r="H21" s="38"/>
      <c r="I21" s="29" t="str">
        <f t="shared" si="1"/>
        <v>Niet oké</v>
      </c>
      <c r="J21" s="48"/>
      <c r="K21" s="41"/>
      <c r="L21" s="39"/>
    </row>
    <row r="22" spans="1:12" ht="24" x14ac:dyDescent="0.3">
      <c r="A22" s="1"/>
      <c r="B22" s="10"/>
      <c r="C22" s="50" t="s">
        <v>367</v>
      </c>
      <c r="D22" s="50" t="s">
        <v>368</v>
      </c>
      <c r="E22" s="27">
        <v>1</v>
      </c>
      <c r="F22" s="28" t="str">
        <f t="shared" si="0"/>
        <v>K.O.</v>
      </c>
      <c r="G22" s="4"/>
      <c r="H22" s="38"/>
      <c r="I22" s="29" t="str">
        <f t="shared" si="1"/>
        <v>Niet oké</v>
      </c>
      <c r="J22" s="48"/>
      <c r="K22" s="41"/>
      <c r="L22" s="39"/>
    </row>
    <row r="23" spans="1:12" x14ac:dyDescent="0.3">
      <c r="A23" s="1"/>
      <c r="B23" s="62"/>
      <c r="C23" s="63"/>
      <c r="D23" s="63"/>
      <c r="E23" s="12"/>
      <c r="F23" s="64"/>
      <c r="G23" s="65"/>
      <c r="H23" s="66"/>
      <c r="I23" s="67"/>
      <c r="J23" s="68"/>
      <c r="K23" s="69"/>
      <c r="L23" s="46"/>
    </row>
    <row r="24" spans="1:12" x14ac:dyDescent="0.3">
      <c r="A24" s="1"/>
      <c r="B24" s="8" t="s">
        <v>369</v>
      </c>
      <c r="C24" s="7"/>
      <c r="D24" s="7"/>
      <c r="E24" s="7"/>
      <c r="F24" s="7"/>
      <c r="G24" s="7"/>
      <c r="H24" s="21" t="s">
        <v>16</v>
      </c>
      <c r="I24" s="25">
        <f>+SUM(I26:I42)</f>
        <v>0</v>
      </c>
      <c r="J24" s="25"/>
      <c r="K24" s="25"/>
      <c r="L24" s="25"/>
    </row>
    <row r="25" spans="1:12" ht="55.2" x14ac:dyDescent="0.3">
      <c r="B25" s="9" t="s">
        <v>17</v>
      </c>
      <c r="C25" s="5" t="s">
        <v>19</v>
      </c>
      <c r="D25" s="5" t="s">
        <v>20</v>
      </c>
      <c r="E25" s="6" t="s">
        <v>21</v>
      </c>
      <c r="F25" s="6" t="s">
        <v>3</v>
      </c>
      <c r="G25" s="6" t="s">
        <v>22</v>
      </c>
      <c r="H25" s="6" t="s">
        <v>23</v>
      </c>
      <c r="I25" s="26" t="s">
        <v>4</v>
      </c>
      <c r="J25" s="26" t="s">
        <v>5</v>
      </c>
      <c r="K25" s="26" t="s">
        <v>223</v>
      </c>
      <c r="L25" s="26" t="s">
        <v>25</v>
      </c>
    </row>
    <row r="26" spans="1:12" ht="193.95" customHeight="1" x14ac:dyDescent="0.3">
      <c r="B26" s="10"/>
      <c r="C26" s="50" t="s">
        <v>370</v>
      </c>
      <c r="D26" s="98" t="s">
        <v>371</v>
      </c>
      <c r="E26" s="70">
        <v>1</v>
      </c>
      <c r="F26" s="28" t="str">
        <f t="shared" ref="F26:F42" si="2">IF(E26="",,VLOOKUP(E26,$B$5:$H$8,7,FALSE))</f>
        <v>K.O.</v>
      </c>
      <c r="G26" s="4"/>
      <c r="H26" s="38"/>
      <c r="I26" s="29" t="str">
        <f t="shared" ref="I26:I42" si="3">IF(UPPER(H26)="X",IF(E26="",,VLOOKUP(E26,$B$5:$I$8,8,FALSE)),IF(E26=$B$5,"Niet oké",0))</f>
        <v>Niet oké</v>
      </c>
      <c r="J26" s="48"/>
      <c r="K26" s="40"/>
      <c r="L26" s="39"/>
    </row>
    <row r="27" spans="1:12" ht="84" x14ac:dyDescent="0.3">
      <c r="B27" s="10"/>
      <c r="C27" s="50" t="s">
        <v>372</v>
      </c>
      <c r="D27" s="54" t="s">
        <v>373</v>
      </c>
      <c r="E27" s="95">
        <v>1</v>
      </c>
      <c r="F27" s="28" t="str">
        <f t="shared" si="2"/>
        <v>K.O.</v>
      </c>
      <c r="G27" s="4"/>
      <c r="H27" s="38"/>
      <c r="I27" s="29" t="str">
        <f t="shared" si="3"/>
        <v>Niet oké</v>
      </c>
      <c r="J27" s="48"/>
      <c r="K27" s="41"/>
      <c r="L27" s="39"/>
    </row>
    <row r="28" spans="1:12" ht="36" x14ac:dyDescent="0.3">
      <c r="B28" s="10"/>
      <c r="C28" s="50" t="s">
        <v>374</v>
      </c>
      <c r="D28" s="53" t="s">
        <v>375</v>
      </c>
      <c r="E28" s="70">
        <v>1</v>
      </c>
      <c r="F28" s="28" t="str">
        <f t="shared" si="2"/>
        <v>K.O.</v>
      </c>
      <c r="G28" s="4"/>
      <c r="H28" s="38"/>
      <c r="I28" s="29" t="str">
        <f t="shared" si="3"/>
        <v>Niet oké</v>
      </c>
      <c r="J28" s="48"/>
      <c r="K28" s="41"/>
      <c r="L28" s="39"/>
    </row>
    <row r="29" spans="1:12" ht="192" x14ac:dyDescent="0.3">
      <c r="B29" s="10"/>
      <c r="C29" s="50" t="s">
        <v>376</v>
      </c>
      <c r="D29" s="53" t="s">
        <v>377</v>
      </c>
      <c r="E29" s="70">
        <v>1</v>
      </c>
      <c r="F29" s="28" t="str">
        <f t="shared" si="2"/>
        <v>K.O.</v>
      </c>
      <c r="G29" s="4"/>
      <c r="H29" s="38"/>
      <c r="I29" s="29" t="str">
        <f t="shared" si="3"/>
        <v>Niet oké</v>
      </c>
      <c r="J29" s="48"/>
      <c r="K29" s="41"/>
      <c r="L29" s="39"/>
    </row>
    <row r="30" spans="1:12" ht="61.2" customHeight="1" x14ac:dyDescent="0.3">
      <c r="B30" s="10"/>
      <c r="C30" s="50" t="s">
        <v>378</v>
      </c>
      <c r="D30" s="98" t="s">
        <v>379</v>
      </c>
      <c r="E30" s="70">
        <v>1</v>
      </c>
      <c r="F30" s="28" t="str">
        <f t="shared" si="2"/>
        <v>K.O.</v>
      </c>
      <c r="G30" s="4"/>
      <c r="H30" s="38"/>
      <c r="I30" s="29" t="str">
        <f t="shared" si="3"/>
        <v>Niet oké</v>
      </c>
      <c r="J30" s="48"/>
      <c r="K30" s="41"/>
      <c r="L30" s="39"/>
    </row>
    <row r="31" spans="1:12" ht="36" x14ac:dyDescent="0.3">
      <c r="B31" s="10"/>
      <c r="C31" s="50" t="s">
        <v>380</v>
      </c>
      <c r="D31" s="53" t="s">
        <v>381</v>
      </c>
      <c r="E31" s="70">
        <v>1</v>
      </c>
      <c r="F31" s="28" t="str">
        <f t="shared" si="2"/>
        <v>K.O.</v>
      </c>
      <c r="G31" s="4"/>
      <c r="H31" s="38"/>
      <c r="I31" s="29" t="str">
        <f t="shared" si="3"/>
        <v>Niet oké</v>
      </c>
      <c r="J31" s="48"/>
      <c r="K31" s="41"/>
      <c r="L31" s="39"/>
    </row>
    <row r="32" spans="1:12" ht="48" x14ac:dyDescent="0.3">
      <c r="B32" s="10"/>
      <c r="C32" s="50" t="s">
        <v>382</v>
      </c>
      <c r="D32" s="52" t="s">
        <v>383</v>
      </c>
      <c r="E32" s="70">
        <v>2</v>
      </c>
      <c r="F32" s="28">
        <f t="shared" si="2"/>
        <v>1</v>
      </c>
      <c r="G32" s="4"/>
      <c r="H32" s="38"/>
      <c r="I32" s="29">
        <f t="shared" si="3"/>
        <v>0</v>
      </c>
      <c r="J32" s="48"/>
      <c r="K32" s="41"/>
      <c r="L32" s="39"/>
    </row>
    <row r="33" spans="2:12" ht="24" x14ac:dyDescent="0.3">
      <c r="B33" s="10"/>
      <c r="C33" s="50" t="s">
        <v>384</v>
      </c>
      <c r="D33" s="53" t="s">
        <v>385</v>
      </c>
      <c r="E33" s="70">
        <v>1</v>
      </c>
      <c r="F33" s="28" t="str">
        <f t="shared" si="2"/>
        <v>K.O.</v>
      </c>
      <c r="G33" s="4"/>
      <c r="H33" s="38"/>
      <c r="I33" s="29" t="str">
        <f t="shared" si="3"/>
        <v>Niet oké</v>
      </c>
      <c r="J33" s="48"/>
      <c r="K33" s="41"/>
      <c r="L33" s="39"/>
    </row>
    <row r="34" spans="2:12" ht="72" x14ac:dyDescent="0.3">
      <c r="B34" s="10"/>
      <c r="C34" s="50" t="s">
        <v>386</v>
      </c>
      <c r="D34" s="53" t="s">
        <v>387</v>
      </c>
      <c r="E34" s="95">
        <v>4</v>
      </c>
      <c r="F34" s="28">
        <f t="shared" si="2"/>
        <v>0.2</v>
      </c>
      <c r="G34" s="4"/>
      <c r="H34" s="38"/>
      <c r="I34" s="29">
        <f t="shared" si="3"/>
        <v>0</v>
      </c>
      <c r="J34" s="48"/>
      <c r="K34" s="41"/>
      <c r="L34" s="39"/>
    </row>
    <row r="35" spans="2:12" ht="36" x14ac:dyDescent="0.3">
      <c r="B35" s="10"/>
      <c r="C35" s="50" t="s">
        <v>388</v>
      </c>
      <c r="D35" s="99" t="s">
        <v>389</v>
      </c>
      <c r="E35" s="95">
        <v>4</v>
      </c>
      <c r="F35" s="28">
        <v>0.2</v>
      </c>
      <c r="G35" s="4"/>
      <c r="H35" s="38"/>
      <c r="I35" s="29">
        <v>0</v>
      </c>
      <c r="J35" s="48"/>
      <c r="K35" s="41"/>
      <c r="L35" s="39"/>
    </row>
    <row r="36" spans="2:12" ht="24" x14ac:dyDescent="0.3">
      <c r="B36" s="10"/>
      <c r="C36" s="50" t="s">
        <v>390</v>
      </c>
      <c r="D36" s="53" t="s">
        <v>391</v>
      </c>
      <c r="E36" s="70">
        <v>1</v>
      </c>
      <c r="F36" s="28" t="str">
        <f t="shared" si="2"/>
        <v>K.O.</v>
      </c>
      <c r="G36" s="4"/>
      <c r="H36" s="38"/>
      <c r="I36" s="29" t="str">
        <f t="shared" si="3"/>
        <v>Niet oké</v>
      </c>
      <c r="J36" s="48"/>
      <c r="K36" s="41"/>
      <c r="L36" s="39"/>
    </row>
    <row r="37" spans="2:12" ht="132" x14ac:dyDescent="0.3">
      <c r="B37" s="10"/>
      <c r="C37" s="50" t="s">
        <v>392</v>
      </c>
      <c r="D37" s="53" t="s">
        <v>393</v>
      </c>
      <c r="E37" s="71">
        <v>3</v>
      </c>
      <c r="F37" s="28">
        <f t="shared" si="2"/>
        <v>0.5</v>
      </c>
      <c r="G37" s="4"/>
      <c r="H37" s="38"/>
      <c r="I37" s="29">
        <f t="shared" si="3"/>
        <v>0</v>
      </c>
      <c r="J37" s="48"/>
      <c r="K37" s="41"/>
      <c r="L37" s="39"/>
    </row>
    <row r="38" spans="2:12" ht="48" x14ac:dyDescent="0.3">
      <c r="B38" s="10"/>
      <c r="C38" s="50" t="s">
        <v>394</v>
      </c>
      <c r="D38" s="53" t="s">
        <v>395</v>
      </c>
      <c r="E38" s="71">
        <v>2</v>
      </c>
      <c r="F38" s="28">
        <f t="shared" si="2"/>
        <v>1</v>
      </c>
      <c r="G38" s="4"/>
      <c r="H38" s="38"/>
      <c r="I38" s="29">
        <f t="shared" si="3"/>
        <v>0</v>
      </c>
      <c r="J38" s="48"/>
      <c r="K38" s="41"/>
      <c r="L38" s="39"/>
    </row>
    <row r="39" spans="2:12" ht="60" x14ac:dyDescent="0.3">
      <c r="B39" s="4"/>
      <c r="C39" s="50" t="s">
        <v>396</v>
      </c>
      <c r="D39" s="53" t="s">
        <v>397</v>
      </c>
      <c r="E39" s="71">
        <v>2</v>
      </c>
      <c r="F39" s="28">
        <f t="shared" si="2"/>
        <v>1</v>
      </c>
      <c r="G39" s="4"/>
      <c r="H39" s="38"/>
      <c r="I39" s="29">
        <f t="shared" si="3"/>
        <v>0</v>
      </c>
      <c r="J39" s="48"/>
      <c r="K39" s="41"/>
      <c r="L39" s="39"/>
    </row>
    <row r="40" spans="2:12" ht="37.200000000000003" customHeight="1" x14ac:dyDescent="0.3">
      <c r="B40" s="10"/>
      <c r="C40" s="50" t="s">
        <v>398</v>
      </c>
      <c r="D40" s="53" t="s">
        <v>399</v>
      </c>
      <c r="E40" s="71">
        <v>3</v>
      </c>
      <c r="F40" s="28">
        <f t="shared" si="2"/>
        <v>0.5</v>
      </c>
      <c r="G40" s="4"/>
      <c r="H40" s="38"/>
      <c r="I40" s="29">
        <f t="shared" si="3"/>
        <v>0</v>
      </c>
      <c r="J40" s="48"/>
      <c r="K40" s="41"/>
      <c r="L40" s="39"/>
    </row>
    <row r="41" spans="2:12" ht="24" x14ac:dyDescent="0.3">
      <c r="B41" s="10"/>
      <c r="C41" s="50" t="s">
        <v>400</v>
      </c>
      <c r="D41" s="53" t="s">
        <v>401</v>
      </c>
      <c r="E41" s="59">
        <v>2</v>
      </c>
      <c r="F41" s="28">
        <f t="shared" si="2"/>
        <v>1</v>
      </c>
      <c r="G41" s="4"/>
      <c r="H41" s="38"/>
      <c r="I41" s="29">
        <f t="shared" si="3"/>
        <v>0</v>
      </c>
      <c r="J41" s="48"/>
      <c r="K41" s="41"/>
      <c r="L41" s="39"/>
    </row>
    <row r="42" spans="2:12" ht="51.6" customHeight="1" x14ac:dyDescent="0.3">
      <c r="B42" s="10"/>
      <c r="C42" s="50" t="s">
        <v>402</v>
      </c>
      <c r="D42" s="53" t="s">
        <v>403</v>
      </c>
      <c r="E42" s="59">
        <v>3</v>
      </c>
      <c r="F42" s="28">
        <f t="shared" si="2"/>
        <v>0.5</v>
      </c>
      <c r="G42" s="4"/>
      <c r="H42" s="38"/>
      <c r="I42" s="29">
        <f t="shared" si="3"/>
        <v>0</v>
      </c>
      <c r="J42" s="48"/>
      <c r="K42" s="41"/>
      <c r="L42" s="39"/>
    </row>
    <row r="43" spans="2:12" ht="96" customHeight="1" x14ac:dyDescent="0.3">
      <c r="B43" s="10"/>
      <c r="C43" s="101" t="s">
        <v>404</v>
      </c>
      <c r="D43" s="100" t="s">
        <v>405</v>
      </c>
      <c r="E43" s="59">
        <v>2</v>
      </c>
      <c r="F43" s="28">
        <f t="shared" ref="F43" si="4">IF(E43="",,VLOOKUP(E43,$B$5:$H$8,7,FALSE))</f>
        <v>1</v>
      </c>
      <c r="G43" s="4"/>
      <c r="H43" s="38"/>
      <c r="I43" s="29">
        <f t="shared" ref="I43" si="5">IF(UPPER(H43)="X",IF(E43="",,VLOOKUP(E43,$B$5:$I$8,8,FALSE)),IF(E43=$B$5,"Niet oké",0))</f>
        <v>0</v>
      </c>
      <c r="J43" s="48"/>
      <c r="K43" s="102"/>
      <c r="L43" s="103"/>
    </row>
  </sheetData>
  <mergeCells count="4">
    <mergeCell ref="C5:G5"/>
    <mergeCell ref="C6:G6"/>
    <mergeCell ref="C7:G7"/>
    <mergeCell ref="C8:G8"/>
  </mergeCells>
  <conditionalFormatting sqref="I12:I23 I26:I43">
    <cfRule type="expression" dxfId="5" priority="3">
      <formula>AND(UPPER(H12)&lt;&gt;"X",E12=$B$5)</formula>
    </cfRule>
  </conditionalFormatting>
  <dataValidations count="1">
    <dataValidation type="list" allowBlank="1" showInputMessage="1" showErrorMessage="1" sqref="E26:E42" xr:uid="{1422936B-F178-476B-BFDB-CADF180436C9}">
      <formula1>$B$5:$B$8</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CEEE-E611-497B-AD4B-8AD5B4476982}">
  <dimension ref="A1:L26"/>
  <sheetViews>
    <sheetView showGridLines="0" tabSelected="1" topLeftCell="A9" zoomScale="90" zoomScaleNormal="90" workbookViewId="0">
      <selection activeCell="D23" sqref="D23"/>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406</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407</v>
      </c>
      <c r="C10" s="7"/>
      <c r="D10" s="7"/>
      <c r="E10" s="7"/>
      <c r="F10" s="7"/>
      <c r="G10" s="7"/>
      <c r="H10" s="21" t="s">
        <v>16</v>
      </c>
      <c r="I10" s="25">
        <f>+SUM(I12:I25)</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408</v>
      </c>
      <c r="L11" s="26" t="s">
        <v>25</v>
      </c>
    </row>
    <row r="12" spans="1:12" ht="48" x14ac:dyDescent="0.3">
      <c r="A12" s="1"/>
      <c r="B12" s="10"/>
      <c r="C12" s="50" t="s">
        <v>409</v>
      </c>
      <c r="D12" s="50" t="s">
        <v>410</v>
      </c>
      <c r="E12" s="27">
        <v>1</v>
      </c>
      <c r="F12" s="28" t="str">
        <f>IF(E12="",,VLOOKUP(E12,$B$5:$H$8,7,FALSE))</f>
        <v>K.O.</v>
      </c>
      <c r="G12" s="4"/>
      <c r="H12" s="38"/>
      <c r="I12" s="29" t="str">
        <f>IF(UPPER(H12)="X",IF(E12="",,VLOOKUP(E12,$B$5:$I$8,8,FALSE)),IF(E12=$B$5,"Niet oké",0))</f>
        <v>Niet oké</v>
      </c>
      <c r="J12" s="39"/>
      <c r="K12" s="40"/>
      <c r="L12" s="39"/>
    </row>
    <row r="13" spans="1:12" ht="48" x14ac:dyDescent="0.3">
      <c r="A13" s="1"/>
      <c r="B13" s="10"/>
      <c r="C13" s="50" t="s">
        <v>411</v>
      </c>
      <c r="D13" s="50" t="s">
        <v>412</v>
      </c>
      <c r="E13" s="27">
        <v>1</v>
      </c>
      <c r="F13" s="28" t="str">
        <f>IF(E13="",,VLOOKUP(E13,$B$5:$H$8,7,FALSE))</f>
        <v>K.O.</v>
      </c>
      <c r="G13" s="4"/>
      <c r="H13" s="38"/>
      <c r="I13" s="29" t="str">
        <f>IF(UPPER(H13)="X",IF(E13="",,VLOOKUP(E13,$B$5:$I$8,8,FALSE)),IF(E13=$B$5,"Niet oké",0))</f>
        <v>Niet oké</v>
      </c>
      <c r="J13" s="39"/>
      <c r="K13" s="40"/>
      <c r="L13" s="39"/>
    </row>
    <row r="14" spans="1:12" ht="24" x14ac:dyDescent="0.3">
      <c r="A14" s="1"/>
      <c r="B14" s="10"/>
      <c r="C14" s="50" t="s">
        <v>413</v>
      </c>
      <c r="D14" s="50" t="s">
        <v>414</v>
      </c>
      <c r="E14" s="27">
        <v>1</v>
      </c>
      <c r="F14" s="28" t="str">
        <f>IF(E14="",,VLOOKUP(E14,$B$5:$H$8,7,FALSE))</f>
        <v>K.O.</v>
      </c>
      <c r="G14" s="4"/>
      <c r="H14" s="38"/>
      <c r="I14" s="29" t="str">
        <f>IF(UPPER(H14)="X",IF(E14="",,VLOOKUP(E14,$B$5:$I$8,8,FALSE)),IF(E14=$B$5,"Niet oké",0))</f>
        <v>Niet oké</v>
      </c>
      <c r="J14" s="39"/>
      <c r="K14" s="41"/>
      <c r="L14" s="39"/>
    </row>
    <row r="15" spans="1:12" ht="36" x14ac:dyDescent="0.3">
      <c r="A15" s="1"/>
      <c r="B15" s="10"/>
      <c r="C15" s="50" t="s">
        <v>415</v>
      </c>
      <c r="D15" s="50" t="s">
        <v>416</v>
      </c>
      <c r="E15" s="27">
        <v>1</v>
      </c>
      <c r="F15" s="28" t="str">
        <f t="shared" ref="F15:F25" si="0">IF(E15="",,VLOOKUP(E15,$B$5:$H$8,7,FALSE))</f>
        <v>K.O.</v>
      </c>
      <c r="G15" s="4"/>
      <c r="H15" s="38"/>
      <c r="I15" s="29" t="str">
        <f t="shared" ref="I15:I25" si="1">IF(UPPER(H15)="X",IF(E15="",,VLOOKUP(E15,$B$5:$I$8,8,FALSE)),IF(E15=$B$5,"Niet oké",0))</f>
        <v>Niet oké</v>
      </c>
      <c r="J15" s="39"/>
      <c r="K15" s="41"/>
      <c r="L15" s="39"/>
    </row>
    <row r="16" spans="1:12" ht="36" x14ac:dyDescent="0.3">
      <c r="A16" s="1"/>
      <c r="B16" s="10"/>
      <c r="C16" s="50" t="s">
        <v>417</v>
      </c>
      <c r="D16" s="50" t="s">
        <v>418</v>
      </c>
      <c r="E16" s="27">
        <v>1</v>
      </c>
      <c r="F16" s="28" t="str">
        <f t="shared" si="0"/>
        <v>K.O.</v>
      </c>
      <c r="G16" s="4"/>
      <c r="H16" s="38"/>
      <c r="I16" s="29" t="str">
        <f t="shared" si="1"/>
        <v>Niet oké</v>
      </c>
      <c r="J16" s="39"/>
      <c r="K16" s="41"/>
      <c r="L16" s="39"/>
    </row>
    <row r="17" spans="1:12" ht="48" x14ac:dyDescent="0.3">
      <c r="A17" s="1"/>
      <c r="B17" s="10"/>
      <c r="C17" s="50" t="s">
        <v>419</v>
      </c>
      <c r="D17" s="50" t="s">
        <v>420</v>
      </c>
      <c r="E17" s="27">
        <v>1</v>
      </c>
      <c r="F17" s="28" t="str">
        <f t="shared" si="0"/>
        <v>K.O.</v>
      </c>
      <c r="G17" s="4"/>
      <c r="H17" s="38"/>
      <c r="I17" s="29" t="str">
        <f t="shared" si="1"/>
        <v>Niet oké</v>
      </c>
      <c r="J17" s="39"/>
      <c r="K17" s="41"/>
      <c r="L17" s="39"/>
    </row>
    <row r="18" spans="1:12" ht="36" x14ac:dyDescent="0.3">
      <c r="A18" s="1"/>
      <c r="B18" s="10"/>
      <c r="C18" s="51" t="s">
        <v>421</v>
      </c>
      <c r="D18" s="51" t="s">
        <v>422</v>
      </c>
      <c r="E18" s="27">
        <v>1</v>
      </c>
      <c r="F18" s="28" t="str">
        <f t="shared" si="0"/>
        <v>K.O.</v>
      </c>
      <c r="G18" s="4"/>
      <c r="H18" s="38"/>
      <c r="I18" s="29" t="str">
        <f t="shared" si="1"/>
        <v>Niet oké</v>
      </c>
      <c r="J18" s="39"/>
      <c r="K18" s="41" t="s">
        <v>423</v>
      </c>
      <c r="L18" s="39"/>
    </row>
    <row r="19" spans="1:12" ht="72" x14ac:dyDescent="0.3">
      <c r="A19" s="1"/>
      <c r="B19" s="10"/>
      <c r="C19" s="50" t="s">
        <v>424</v>
      </c>
      <c r="D19" s="50" t="s">
        <v>425</v>
      </c>
      <c r="E19" s="27">
        <v>1</v>
      </c>
      <c r="F19" s="28" t="str">
        <f t="shared" si="0"/>
        <v>K.O.</v>
      </c>
      <c r="G19" s="4"/>
      <c r="H19" s="38"/>
      <c r="I19" s="29" t="str">
        <f t="shared" si="1"/>
        <v>Niet oké</v>
      </c>
      <c r="J19" s="39"/>
      <c r="K19" s="41"/>
      <c r="L19" s="39"/>
    </row>
    <row r="20" spans="1:12" ht="120" x14ac:dyDescent="0.3">
      <c r="A20" s="1"/>
      <c r="B20" s="10"/>
      <c r="C20" s="50" t="s">
        <v>426</v>
      </c>
      <c r="D20" s="50" t="s">
        <v>427</v>
      </c>
      <c r="E20" s="27">
        <v>1</v>
      </c>
      <c r="F20" s="28" t="str">
        <f t="shared" si="0"/>
        <v>K.O.</v>
      </c>
      <c r="G20" s="4"/>
      <c r="H20" s="38"/>
      <c r="I20" s="29" t="str">
        <f t="shared" si="1"/>
        <v>Niet oké</v>
      </c>
      <c r="J20" s="39"/>
      <c r="K20" s="41"/>
      <c r="L20" s="39"/>
    </row>
    <row r="21" spans="1:12" ht="48" x14ac:dyDescent="0.3">
      <c r="A21" s="1"/>
      <c r="B21" s="10"/>
      <c r="C21" s="50" t="s">
        <v>428</v>
      </c>
      <c r="D21" s="50" t="s">
        <v>429</v>
      </c>
      <c r="E21" s="27">
        <v>1</v>
      </c>
      <c r="F21" s="28" t="str">
        <f t="shared" si="0"/>
        <v>K.O.</v>
      </c>
      <c r="G21" s="4"/>
      <c r="H21" s="38"/>
      <c r="I21" s="29" t="str">
        <f t="shared" si="1"/>
        <v>Niet oké</v>
      </c>
      <c r="J21" s="39"/>
      <c r="K21" s="41"/>
      <c r="L21" s="39"/>
    </row>
    <row r="22" spans="1:12" ht="48" x14ac:dyDescent="0.3">
      <c r="A22" s="1"/>
      <c r="B22" s="10"/>
      <c r="C22" s="50" t="s">
        <v>430</v>
      </c>
      <c r="D22" s="50" t="s">
        <v>431</v>
      </c>
      <c r="E22" s="27">
        <v>1</v>
      </c>
      <c r="F22" s="28" t="str">
        <f t="shared" si="0"/>
        <v>K.O.</v>
      </c>
      <c r="G22" s="4"/>
      <c r="H22" s="38"/>
      <c r="I22" s="29" t="str">
        <f t="shared" si="1"/>
        <v>Niet oké</v>
      </c>
      <c r="J22" s="39"/>
      <c r="K22" s="41"/>
      <c r="L22" s="39"/>
    </row>
    <row r="23" spans="1:12" ht="36" x14ac:dyDescent="0.3">
      <c r="A23" s="1"/>
      <c r="B23" s="10"/>
      <c r="C23" s="50" t="s">
        <v>432</v>
      </c>
      <c r="D23" s="50" t="s">
        <v>433</v>
      </c>
      <c r="E23" s="27">
        <v>1</v>
      </c>
      <c r="F23" s="28" t="str">
        <f t="shared" si="0"/>
        <v>K.O.</v>
      </c>
      <c r="G23" s="4"/>
      <c r="H23" s="38"/>
      <c r="I23" s="29" t="str">
        <f t="shared" si="1"/>
        <v>Niet oké</v>
      </c>
      <c r="J23" s="39"/>
      <c r="K23" s="41"/>
      <c r="L23" s="39"/>
    </row>
    <row r="24" spans="1:12" ht="48" x14ac:dyDescent="0.3">
      <c r="A24" s="1"/>
      <c r="B24" s="10"/>
      <c r="C24" s="50" t="s">
        <v>326</v>
      </c>
      <c r="D24" s="50" t="s">
        <v>434</v>
      </c>
      <c r="E24" s="27">
        <v>1</v>
      </c>
      <c r="F24" s="28" t="str">
        <f t="shared" si="0"/>
        <v>K.O.</v>
      </c>
      <c r="G24" s="4"/>
      <c r="H24" s="38"/>
      <c r="I24" s="29" t="str">
        <f t="shared" si="1"/>
        <v>Niet oké</v>
      </c>
      <c r="J24" s="39"/>
      <c r="K24" s="41"/>
      <c r="L24" s="39"/>
    </row>
    <row r="25" spans="1:12" x14ac:dyDescent="0.3">
      <c r="A25" s="1"/>
      <c r="B25" s="10"/>
      <c r="C25" s="50" t="s">
        <v>435</v>
      </c>
      <c r="D25" s="50" t="s">
        <v>436</v>
      </c>
      <c r="E25" s="27">
        <v>1</v>
      </c>
      <c r="F25" s="28" t="str">
        <f t="shared" si="0"/>
        <v>K.O.</v>
      </c>
      <c r="G25" s="4"/>
      <c r="H25" s="38"/>
      <c r="I25" s="29" t="str">
        <f t="shared" si="1"/>
        <v>Niet oké</v>
      </c>
      <c r="J25" s="39"/>
      <c r="K25" s="41"/>
      <c r="L25" s="39"/>
    </row>
    <row r="26" spans="1:12" x14ac:dyDescent="0.3">
      <c r="A26" s="1"/>
      <c r="B26" s="2"/>
      <c r="C26" s="3"/>
      <c r="D26" s="3"/>
      <c r="E26" s="3"/>
      <c r="F26" s="3"/>
      <c r="G26" s="3"/>
      <c r="H26" s="3"/>
    </row>
  </sheetData>
  <mergeCells count="4">
    <mergeCell ref="C5:G5"/>
    <mergeCell ref="C6:G6"/>
    <mergeCell ref="C7:G7"/>
    <mergeCell ref="C8:G8"/>
  </mergeCells>
  <conditionalFormatting sqref="I12:I25">
    <cfRule type="expression" dxfId="4" priority="1">
      <formula>AND(UPPER(H12)&lt;&gt;"X",E12=$B$5)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38C08-54ED-48B9-8050-3162C3A78F28}">
  <dimension ref="A1:L33"/>
  <sheetViews>
    <sheetView showGridLines="0" topLeftCell="B27" zoomScale="90" zoomScaleNormal="90" workbookViewId="0">
      <selection activeCell="D26" sqref="D26"/>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437</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438</v>
      </c>
      <c r="C10" s="7"/>
      <c r="D10" s="7"/>
      <c r="E10" s="7"/>
      <c r="F10" s="7"/>
      <c r="G10" s="7"/>
      <c r="H10" s="21" t="s">
        <v>16</v>
      </c>
      <c r="I10" s="25">
        <f>+SUM(I12:I32)</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408</v>
      </c>
      <c r="L11" s="26" t="s">
        <v>25</v>
      </c>
    </row>
    <row r="12" spans="1:12" ht="24" x14ac:dyDescent="0.3">
      <c r="A12" s="1"/>
      <c r="B12" s="10"/>
      <c r="C12" s="50" t="s">
        <v>439</v>
      </c>
      <c r="D12" s="50" t="s">
        <v>440</v>
      </c>
      <c r="E12" s="27">
        <v>1</v>
      </c>
      <c r="F12" s="28" t="str">
        <f>IF(E12="",,VLOOKUP(E12,$B$5:$H$8,7,FALSE))</f>
        <v>K.O.</v>
      </c>
      <c r="G12" s="4"/>
      <c r="H12" s="38"/>
      <c r="I12" s="29" t="str">
        <f>IF(UPPER(H12)="X",IF(E12="",,VLOOKUP(E12,$B$5:$I$8,8,FALSE)),IF(E12=$B$5,"Niet oké",0))</f>
        <v>Niet oké</v>
      </c>
      <c r="J12" s="39"/>
      <c r="K12" s="40"/>
      <c r="L12" s="39"/>
    </row>
    <row r="13" spans="1:12" ht="24" x14ac:dyDescent="0.3">
      <c r="A13" s="1"/>
      <c r="B13" s="10"/>
      <c r="C13" s="50" t="s">
        <v>441</v>
      </c>
      <c r="D13" s="50" t="s">
        <v>442</v>
      </c>
      <c r="E13" s="27">
        <v>1</v>
      </c>
      <c r="F13" s="28" t="str">
        <f>IF(E13="",,VLOOKUP(E13,$B$5:$H$8,7,FALSE))</f>
        <v>K.O.</v>
      </c>
      <c r="G13" s="4"/>
      <c r="H13" s="38"/>
      <c r="I13" s="29" t="str">
        <f>IF(UPPER(H13)="X",IF(E13="",,VLOOKUP(E13,$B$5:$I$8,8,FALSE)),IF(E13=$B$5,"Niet oké",0))</f>
        <v>Niet oké</v>
      </c>
      <c r="J13" s="39"/>
      <c r="K13" s="40"/>
      <c r="L13" s="39"/>
    </row>
    <row r="14" spans="1:12" ht="24" x14ac:dyDescent="0.3">
      <c r="A14" s="1"/>
      <c r="B14" s="10"/>
      <c r="C14" s="50" t="s">
        <v>443</v>
      </c>
      <c r="D14" s="50" t="s">
        <v>444</v>
      </c>
      <c r="E14" s="49">
        <v>1</v>
      </c>
      <c r="F14" s="28" t="str">
        <f>IF(E14="",,VLOOKUP(E14,$B$5:$H$8,7,FALSE))</f>
        <v>K.O.</v>
      </c>
      <c r="G14" s="4"/>
      <c r="H14" s="38"/>
      <c r="I14" s="29" t="str">
        <f>IF(UPPER(H14)="X",IF(E14="",,VLOOKUP(E14,$B$5:$I$8,8,FALSE)),IF(E14=$B$5,"Niet oké",0))</f>
        <v>Niet oké</v>
      </c>
      <c r="J14" s="39"/>
      <c r="K14" s="41"/>
      <c r="L14" s="39"/>
    </row>
    <row r="15" spans="1:12" ht="36" x14ac:dyDescent="0.3">
      <c r="A15" s="1"/>
      <c r="B15" s="10"/>
      <c r="C15" s="50" t="s">
        <v>445</v>
      </c>
      <c r="D15" s="50" t="s">
        <v>446</v>
      </c>
      <c r="E15" s="49">
        <v>1</v>
      </c>
      <c r="F15" s="28" t="str">
        <f t="shared" ref="F15:F32" si="0">IF(E15="",,VLOOKUP(E15,$B$5:$H$8,7,FALSE))</f>
        <v>K.O.</v>
      </c>
      <c r="G15" s="4"/>
      <c r="H15" s="38"/>
      <c r="I15" s="29" t="str">
        <f t="shared" ref="I15:I32" si="1">IF(UPPER(H15)="X",IF(E15="",,VLOOKUP(E15,$B$5:$I$8,8,FALSE)),IF(E15=$B$5,"Niet oké",0))</f>
        <v>Niet oké</v>
      </c>
      <c r="J15" s="39"/>
      <c r="K15" s="41"/>
      <c r="L15" s="39"/>
    </row>
    <row r="16" spans="1:12" x14ac:dyDescent="0.3">
      <c r="A16" s="1"/>
      <c r="B16" s="10"/>
      <c r="C16" s="50" t="s">
        <v>445</v>
      </c>
      <c r="D16" s="50" t="s">
        <v>447</v>
      </c>
      <c r="E16" s="49">
        <v>1</v>
      </c>
      <c r="F16" s="28" t="str">
        <f t="shared" si="0"/>
        <v>K.O.</v>
      </c>
      <c r="G16" s="4"/>
      <c r="H16" s="38"/>
      <c r="I16" s="29" t="str">
        <f t="shared" si="1"/>
        <v>Niet oké</v>
      </c>
      <c r="J16" s="39"/>
      <c r="K16" s="41"/>
      <c r="L16" s="39"/>
    </row>
    <row r="17" spans="1:12" ht="48" x14ac:dyDescent="0.3">
      <c r="A17" s="1"/>
      <c r="B17" s="10"/>
      <c r="C17" s="50" t="s">
        <v>445</v>
      </c>
      <c r="D17" s="50" t="s">
        <v>448</v>
      </c>
      <c r="E17" s="49">
        <v>1</v>
      </c>
      <c r="F17" s="28" t="str">
        <f t="shared" si="0"/>
        <v>K.O.</v>
      </c>
      <c r="G17" s="4"/>
      <c r="H17" s="38"/>
      <c r="I17" s="29" t="str">
        <f t="shared" si="1"/>
        <v>Niet oké</v>
      </c>
      <c r="J17" s="39"/>
      <c r="K17" s="41"/>
      <c r="L17" s="39"/>
    </row>
    <row r="18" spans="1:12" ht="36" x14ac:dyDescent="0.3">
      <c r="A18" s="1"/>
      <c r="B18" s="10"/>
      <c r="C18" s="50" t="s">
        <v>445</v>
      </c>
      <c r="D18" s="50" t="s">
        <v>449</v>
      </c>
      <c r="E18" s="49">
        <v>1</v>
      </c>
      <c r="F18" s="28" t="str">
        <f t="shared" si="0"/>
        <v>K.O.</v>
      </c>
      <c r="G18" s="4"/>
      <c r="H18" s="38"/>
      <c r="I18" s="29" t="str">
        <f t="shared" si="1"/>
        <v>Niet oké</v>
      </c>
      <c r="J18" s="39"/>
      <c r="K18" s="41"/>
      <c r="L18" s="39"/>
    </row>
    <row r="19" spans="1:12" ht="36" x14ac:dyDescent="0.3">
      <c r="A19" s="1"/>
      <c r="B19" s="10"/>
      <c r="C19" s="50" t="s">
        <v>445</v>
      </c>
      <c r="D19" s="50" t="s">
        <v>450</v>
      </c>
      <c r="E19" s="49">
        <v>1</v>
      </c>
      <c r="F19" s="28" t="str">
        <f t="shared" si="0"/>
        <v>K.O.</v>
      </c>
      <c r="G19" s="4"/>
      <c r="H19" s="38"/>
      <c r="I19" s="29" t="str">
        <f t="shared" si="1"/>
        <v>Niet oké</v>
      </c>
      <c r="J19" s="39"/>
      <c r="K19" s="41"/>
      <c r="L19" s="39"/>
    </row>
    <row r="20" spans="1:12" x14ac:dyDescent="0.3">
      <c r="A20" s="1"/>
      <c r="B20" s="10"/>
      <c r="C20" s="50" t="s">
        <v>451</v>
      </c>
      <c r="D20" s="50" t="s">
        <v>452</v>
      </c>
      <c r="E20" s="49">
        <v>1</v>
      </c>
      <c r="F20" s="28" t="str">
        <f t="shared" si="0"/>
        <v>K.O.</v>
      </c>
      <c r="G20" s="4"/>
      <c r="H20" s="38"/>
      <c r="I20" s="29" t="str">
        <f t="shared" si="1"/>
        <v>Niet oké</v>
      </c>
      <c r="J20" s="39"/>
      <c r="K20" s="41"/>
      <c r="L20" s="39"/>
    </row>
    <row r="21" spans="1:12" ht="72" x14ac:dyDescent="0.3">
      <c r="A21" s="1"/>
      <c r="B21" s="10"/>
      <c r="C21" s="50" t="s">
        <v>453</v>
      </c>
      <c r="D21" s="50" t="s">
        <v>454</v>
      </c>
      <c r="E21" s="49">
        <v>1</v>
      </c>
      <c r="F21" s="28" t="str">
        <f t="shared" si="0"/>
        <v>K.O.</v>
      </c>
      <c r="G21" s="4"/>
      <c r="H21" s="38"/>
      <c r="I21" s="29" t="str">
        <f t="shared" si="1"/>
        <v>Niet oké</v>
      </c>
      <c r="J21" s="39"/>
      <c r="K21" s="41"/>
      <c r="L21" s="39"/>
    </row>
    <row r="22" spans="1:12" ht="36" x14ac:dyDescent="0.3">
      <c r="A22" s="1"/>
      <c r="B22" s="10"/>
      <c r="C22" s="50" t="s">
        <v>453</v>
      </c>
      <c r="D22" s="50" t="s">
        <v>455</v>
      </c>
      <c r="E22" s="49">
        <v>1</v>
      </c>
      <c r="F22" s="28" t="str">
        <f t="shared" si="0"/>
        <v>K.O.</v>
      </c>
      <c r="G22" s="4"/>
      <c r="H22" s="38"/>
      <c r="I22" s="29" t="str">
        <f t="shared" si="1"/>
        <v>Niet oké</v>
      </c>
      <c r="J22" s="39"/>
      <c r="K22" s="41"/>
      <c r="L22" s="39"/>
    </row>
    <row r="23" spans="1:12" ht="24" x14ac:dyDescent="0.3">
      <c r="A23" s="1"/>
      <c r="B23" s="10"/>
      <c r="C23" s="50" t="s">
        <v>453</v>
      </c>
      <c r="D23" s="50" t="s">
        <v>456</v>
      </c>
      <c r="E23" s="49">
        <v>1</v>
      </c>
      <c r="F23" s="28" t="str">
        <f t="shared" si="0"/>
        <v>K.O.</v>
      </c>
      <c r="G23" s="4"/>
      <c r="H23" s="38"/>
      <c r="I23" s="29" t="str">
        <f t="shared" si="1"/>
        <v>Niet oké</v>
      </c>
      <c r="J23" s="39"/>
      <c r="K23" s="41"/>
      <c r="L23" s="39"/>
    </row>
    <row r="24" spans="1:12" ht="48" x14ac:dyDescent="0.3">
      <c r="A24" s="1"/>
      <c r="B24" s="10"/>
      <c r="C24" s="50" t="s">
        <v>453</v>
      </c>
      <c r="D24" s="50" t="s">
        <v>457</v>
      </c>
      <c r="E24" s="49">
        <v>1</v>
      </c>
      <c r="F24" s="28" t="str">
        <f t="shared" si="0"/>
        <v>K.O.</v>
      </c>
      <c r="G24" s="4"/>
      <c r="H24" s="38"/>
      <c r="I24" s="29" t="str">
        <f t="shared" si="1"/>
        <v>Niet oké</v>
      </c>
      <c r="J24" s="39"/>
      <c r="K24" s="41"/>
      <c r="L24" s="39"/>
    </row>
    <row r="25" spans="1:12" ht="36" x14ac:dyDescent="0.3">
      <c r="A25" s="1"/>
      <c r="B25" s="10"/>
      <c r="C25" s="50" t="s">
        <v>453</v>
      </c>
      <c r="D25" s="50" t="s">
        <v>458</v>
      </c>
      <c r="E25" s="49">
        <v>1</v>
      </c>
      <c r="F25" s="28" t="str">
        <f t="shared" si="0"/>
        <v>K.O.</v>
      </c>
      <c r="G25" s="4"/>
      <c r="H25" s="38"/>
      <c r="I25" s="29" t="str">
        <f t="shared" si="1"/>
        <v>Niet oké</v>
      </c>
      <c r="J25" s="39"/>
      <c r="K25" s="41"/>
      <c r="L25" s="39"/>
    </row>
    <row r="26" spans="1:12" ht="120" x14ac:dyDescent="0.3">
      <c r="A26" s="1"/>
      <c r="B26" s="10"/>
      <c r="C26" s="50" t="s">
        <v>453</v>
      </c>
      <c r="D26" s="50" t="s">
        <v>459</v>
      </c>
      <c r="E26" s="49">
        <v>1</v>
      </c>
      <c r="F26" s="28" t="str">
        <f t="shared" si="0"/>
        <v>K.O.</v>
      </c>
      <c r="G26" s="4"/>
      <c r="H26" s="38"/>
      <c r="I26" s="29" t="str">
        <f t="shared" si="1"/>
        <v>Niet oké</v>
      </c>
      <c r="J26" s="39"/>
      <c r="K26" s="41"/>
      <c r="L26" s="39"/>
    </row>
    <row r="27" spans="1:12" ht="36" x14ac:dyDescent="0.3">
      <c r="A27" s="1"/>
      <c r="B27" s="10"/>
      <c r="C27" s="50" t="s">
        <v>453</v>
      </c>
      <c r="D27" s="50" t="s">
        <v>460</v>
      </c>
      <c r="E27" s="49">
        <v>2</v>
      </c>
      <c r="F27" s="28">
        <f t="shared" si="0"/>
        <v>1</v>
      </c>
      <c r="G27" s="4"/>
      <c r="H27" s="38"/>
      <c r="I27" s="29">
        <f t="shared" si="1"/>
        <v>0</v>
      </c>
      <c r="J27" s="39"/>
      <c r="K27" s="41"/>
      <c r="L27" s="39"/>
    </row>
    <row r="28" spans="1:12" x14ac:dyDescent="0.3">
      <c r="A28" s="1"/>
      <c r="B28" s="10"/>
      <c r="C28" s="50" t="s">
        <v>461</v>
      </c>
      <c r="D28" s="50" t="s">
        <v>462</v>
      </c>
      <c r="E28" s="49">
        <v>2</v>
      </c>
      <c r="F28" s="28">
        <f t="shared" si="0"/>
        <v>1</v>
      </c>
      <c r="G28" s="4"/>
      <c r="H28" s="38"/>
      <c r="I28" s="29">
        <f t="shared" si="1"/>
        <v>0</v>
      </c>
      <c r="J28" s="39"/>
      <c r="K28" s="41"/>
      <c r="L28" s="39"/>
    </row>
    <row r="29" spans="1:12" ht="24" x14ac:dyDescent="0.3">
      <c r="A29" s="1"/>
      <c r="B29" s="10"/>
      <c r="C29" s="50" t="s">
        <v>463</v>
      </c>
      <c r="D29" s="50" t="s">
        <v>464</v>
      </c>
      <c r="E29" s="49">
        <v>2</v>
      </c>
      <c r="F29" s="28">
        <f t="shared" si="0"/>
        <v>1</v>
      </c>
      <c r="G29" s="4"/>
      <c r="H29" s="38"/>
      <c r="I29" s="29">
        <f t="shared" si="1"/>
        <v>0</v>
      </c>
      <c r="J29" s="39"/>
      <c r="K29" s="41"/>
      <c r="L29" s="39"/>
    </row>
    <row r="30" spans="1:12" ht="24" x14ac:dyDescent="0.3">
      <c r="A30" s="1"/>
      <c r="B30" s="10"/>
      <c r="C30" s="50" t="s">
        <v>465</v>
      </c>
      <c r="D30" s="50" t="s">
        <v>466</v>
      </c>
      <c r="E30" s="49">
        <v>1</v>
      </c>
      <c r="F30" s="28" t="str">
        <f t="shared" si="0"/>
        <v>K.O.</v>
      </c>
      <c r="G30" s="4"/>
      <c r="H30" s="38"/>
      <c r="I30" s="29" t="str">
        <f t="shared" si="1"/>
        <v>Niet oké</v>
      </c>
      <c r="J30" s="39"/>
      <c r="K30" s="41"/>
      <c r="L30" s="39"/>
    </row>
    <row r="31" spans="1:12" ht="36" x14ac:dyDescent="0.3">
      <c r="A31" s="1"/>
      <c r="B31" s="10"/>
      <c r="C31" s="50" t="s">
        <v>337</v>
      </c>
      <c r="D31" s="50" t="s">
        <v>467</v>
      </c>
      <c r="E31" s="49">
        <v>1</v>
      </c>
      <c r="F31" s="28" t="str">
        <f t="shared" si="0"/>
        <v>K.O.</v>
      </c>
      <c r="G31" s="4"/>
      <c r="H31" s="38"/>
      <c r="I31" s="29" t="str">
        <f t="shared" si="1"/>
        <v>Niet oké</v>
      </c>
      <c r="J31" s="39"/>
      <c r="K31" s="41"/>
      <c r="L31" s="39"/>
    </row>
    <row r="32" spans="1:12" ht="228" x14ac:dyDescent="0.3">
      <c r="A32" s="1"/>
      <c r="B32" s="10"/>
      <c r="C32" s="50" t="s">
        <v>468</v>
      </c>
      <c r="D32" s="50" t="s">
        <v>469</v>
      </c>
      <c r="E32" s="49">
        <v>1</v>
      </c>
      <c r="F32" s="28" t="str">
        <f t="shared" si="0"/>
        <v>K.O.</v>
      </c>
      <c r="G32" s="4"/>
      <c r="H32" s="38"/>
      <c r="I32" s="29" t="str">
        <f t="shared" si="1"/>
        <v>Niet oké</v>
      </c>
      <c r="J32" s="39"/>
      <c r="K32" s="41"/>
      <c r="L32" s="39"/>
    </row>
    <row r="33" spans="4:4" x14ac:dyDescent="0.3">
      <c r="D33" s="75"/>
    </row>
  </sheetData>
  <mergeCells count="4">
    <mergeCell ref="C5:G5"/>
    <mergeCell ref="C6:G6"/>
    <mergeCell ref="C7:G7"/>
    <mergeCell ref="C8:G8"/>
  </mergeCells>
  <conditionalFormatting sqref="I12:I32">
    <cfRule type="expression" dxfId="3" priority="1">
      <formula>AND(UPPER(H12)&lt;&gt;"X",E12=$B$5)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A3181-DB2C-42F9-BF77-3928D9390099}">
  <dimension ref="A1:L35"/>
  <sheetViews>
    <sheetView showGridLines="0" topLeftCell="A11" zoomScale="90" zoomScaleNormal="90" workbookViewId="0">
      <selection activeCell="D39" sqref="D39"/>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470</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124" t="s">
        <v>471</v>
      </c>
      <c r="C10" s="125"/>
      <c r="D10" s="125"/>
      <c r="E10" s="125"/>
      <c r="F10" s="125"/>
      <c r="G10" s="125"/>
      <c r="H10" s="126" t="s">
        <v>16</v>
      </c>
      <c r="I10" s="127">
        <f>+SUM(I12:I25)</f>
        <v>0</v>
      </c>
      <c r="J10" s="127"/>
      <c r="K10" s="127"/>
      <c r="L10" s="127"/>
    </row>
    <row r="11" spans="1:12" ht="55.2" x14ac:dyDescent="0.3">
      <c r="A11" s="1"/>
      <c r="B11" s="128" t="s">
        <v>17</v>
      </c>
      <c r="C11" s="129" t="s">
        <v>19</v>
      </c>
      <c r="D11" s="6" t="s">
        <v>20</v>
      </c>
      <c r="E11" s="6" t="s">
        <v>21</v>
      </c>
      <c r="F11" s="6" t="s">
        <v>3</v>
      </c>
      <c r="G11" s="6" t="s">
        <v>22</v>
      </c>
      <c r="H11" s="6" t="s">
        <v>23</v>
      </c>
      <c r="I11" s="26" t="s">
        <v>4</v>
      </c>
      <c r="J11" s="26" t="s">
        <v>5</v>
      </c>
      <c r="K11" s="26" t="s">
        <v>408</v>
      </c>
      <c r="L11" s="26" t="s">
        <v>25</v>
      </c>
    </row>
    <row r="12" spans="1:12" ht="24" x14ac:dyDescent="0.3">
      <c r="A12" s="1"/>
      <c r="B12" s="10"/>
      <c r="C12" s="130" t="s">
        <v>472</v>
      </c>
      <c r="D12" s="130" t="s">
        <v>473</v>
      </c>
      <c r="E12" s="27">
        <v>2</v>
      </c>
      <c r="F12" s="28">
        <f>IF(E12="",,VLOOKUP(E12,$B$5:$H$8,7,FALSE))</f>
        <v>1</v>
      </c>
      <c r="G12" s="4"/>
      <c r="H12" s="38"/>
      <c r="I12" s="29">
        <f>IF(UPPER(H12)="X",IF(E12="",,VLOOKUP(E12,$B$5:$I$8,8,FALSE)),IF(E12=$B$5,"Niet oké",0))</f>
        <v>0</v>
      </c>
      <c r="J12" s="39"/>
      <c r="K12" s="40"/>
      <c r="L12" s="39"/>
    </row>
    <row r="13" spans="1:12" ht="36" x14ac:dyDescent="0.3">
      <c r="A13" s="1"/>
      <c r="B13" s="10"/>
      <c r="C13" s="130" t="s">
        <v>472</v>
      </c>
      <c r="D13" s="130" t="s">
        <v>474</v>
      </c>
      <c r="E13" s="27">
        <v>1</v>
      </c>
      <c r="F13" s="28" t="str">
        <f>IF(E13="",,VLOOKUP(E13,$B$5:$H$8,7,FALSE))</f>
        <v>K.O.</v>
      </c>
      <c r="G13" s="4"/>
      <c r="H13" s="38"/>
      <c r="I13" s="29" t="str">
        <f>IF(UPPER(H13)="X",IF(E13="",,VLOOKUP(E13,$B$5:$I$8,8,FALSE)),IF(E13=$B$5,"Niet oké",0))</f>
        <v>Niet oké</v>
      </c>
      <c r="J13" s="39"/>
      <c r="K13" s="40"/>
      <c r="L13" s="39"/>
    </row>
    <row r="14" spans="1:12" ht="48" x14ac:dyDescent="0.3">
      <c r="A14" s="1"/>
      <c r="B14" s="10"/>
      <c r="C14" s="130" t="s">
        <v>475</v>
      </c>
      <c r="D14" s="130" t="s">
        <v>476</v>
      </c>
      <c r="E14" s="27">
        <v>1</v>
      </c>
      <c r="F14" s="28" t="str">
        <f t="shared" ref="F14:F25" si="0">IF(E14="",,VLOOKUP(E14,$B$5:$H$8,7,FALSE))</f>
        <v>K.O.</v>
      </c>
      <c r="G14" s="4"/>
      <c r="H14" s="38"/>
      <c r="I14" s="29" t="str">
        <f t="shared" ref="I14:I24" si="1">IF(UPPER(H14)="X",IF(E14="",,VLOOKUP(E14,$B$5:$I$8,8,FALSE)),IF(E14=$B$5,"Niet oké",0))</f>
        <v>Niet oké</v>
      </c>
      <c r="J14" s="39"/>
      <c r="K14" s="40"/>
      <c r="L14" s="39"/>
    </row>
    <row r="15" spans="1:12" ht="36" x14ac:dyDescent="0.3">
      <c r="A15" s="1"/>
      <c r="B15" s="10"/>
      <c r="C15" s="130" t="s">
        <v>475</v>
      </c>
      <c r="D15" s="130" t="s">
        <v>477</v>
      </c>
      <c r="E15" s="27">
        <v>1</v>
      </c>
      <c r="F15" s="28" t="str">
        <f t="shared" si="0"/>
        <v>K.O.</v>
      </c>
      <c r="G15" s="4"/>
      <c r="H15" s="38"/>
      <c r="I15" s="29" t="str">
        <f t="shared" si="1"/>
        <v>Niet oké</v>
      </c>
      <c r="J15" s="39"/>
      <c r="K15" s="40"/>
      <c r="L15" s="39"/>
    </row>
    <row r="16" spans="1:12" ht="96" x14ac:dyDescent="0.3">
      <c r="A16" s="1"/>
      <c r="B16" s="10"/>
      <c r="C16" s="130" t="s">
        <v>478</v>
      </c>
      <c r="D16" s="130" t="s">
        <v>479</v>
      </c>
      <c r="E16" s="27">
        <v>1</v>
      </c>
      <c r="F16" s="28" t="str">
        <f t="shared" si="0"/>
        <v>K.O.</v>
      </c>
      <c r="G16" s="4"/>
      <c r="H16" s="38"/>
      <c r="I16" s="29" t="str">
        <f t="shared" si="1"/>
        <v>Niet oké</v>
      </c>
      <c r="J16" s="39"/>
      <c r="K16" s="40"/>
      <c r="L16" s="39"/>
    </row>
    <row r="17" spans="1:12" ht="48" x14ac:dyDescent="0.3">
      <c r="A17" s="1"/>
      <c r="B17" s="10"/>
      <c r="C17" s="131" t="s">
        <v>480</v>
      </c>
      <c r="D17" s="131" t="s">
        <v>481</v>
      </c>
      <c r="E17" s="27">
        <v>1</v>
      </c>
      <c r="F17" s="28" t="str">
        <f t="shared" si="0"/>
        <v>K.O.</v>
      </c>
      <c r="G17" s="4"/>
      <c r="H17" s="38"/>
      <c r="I17" s="29" t="str">
        <f t="shared" si="1"/>
        <v>Niet oké</v>
      </c>
      <c r="J17" s="39"/>
      <c r="K17" s="40"/>
      <c r="L17" s="39"/>
    </row>
    <row r="18" spans="1:12" ht="24" x14ac:dyDescent="0.3">
      <c r="A18" s="1"/>
      <c r="B18" s="10"/>
      <c r="C18" s="101" t="s">
        <v>482</v>
      </c>
      <c r="D18" s="101" t="s">
        <v>483</v>
      </c>
      <c r="E18" s="27">
        <v>1</v>
      </c>
      <c r="F18" s="28" t="str">
        <f t="shared" si="0"/>
        <v>K.O.</v>
      </c>
      <c r="G18" s="4"/>
      <c r="H18" s="38"/>
      <c r="I18" s="29" t="str">
        <f t="shared" si="1"/>
        <v>Niet oké</v>
      </c>
      <c r="J18" s="39"/>
      <c r="K18" s="40"/>
      <c r="L18" s="39"/>
    </row>
    <row r="19" spans="1:12" ht="24" x14ac:dyDescent="0.3">
      <c r="A19" s="1"/>
      <c r="B19" s="10"/>
      <c r="C19" s="101" t="s">
        <v>484</v>
      </c>
      <c r="D19" s="101" t="s">
        <v>485</v>
      </c>
      <c r="E19" s="27">
        <v>1</v>
      </c>
      <c r="F19" s="28" t="str">
        <f t="shared" si="0"/>
        <v>K.O.</v>
      </c>
      <c r="G19" s="4"/>
      <c r="H19" s="38"/>
      <c r="I19" s="29" t="str">
        <f t="shared" si="1"/>
        <v>Niet oké</v>
      </c>
      <c r="J19" s="39"/>
      <c r="K19" s="40"/>
      <c r="L19" s="39"/>
    </row>
    <row r="20" spans="1:12" ht="60" x14ac:dyDescent="0.3">
      <c r="A20" s="1"/>
      <c r="B20" s="10"/>
      <c r="C20" s="101" t="s">
        <v>486</v>
      </c>
      <c r="D20" s="101" t="s">
        <v>487</v>
      </c>
      <c r="E20" s="27">
        <v>1</v>
      </c>
      <c r="F20" s="28" t="str">
        <f t="shared" si="0"/>
        <v>K.O.</v>
      </c>
      <c r="G20" s="4"/>
      <c r="H20" s="38"/>
      <c r="I20" s="29" t="str">
        <f t="shared" si="1"/>
        <v>Niet oké</v>
      </c>
      <c r="J20" s="39"/>
      <c r="K20" s="40"/>
      <c r="L20" s="39"/>
    </row>
    <row r="21" spans="1:12" x14ac:dyDescent="0.3">
      <c r="A21" s="1"/>
      <c r="B21" s="10"/>
      <c r="C21" s="77" t="s">
        <v>488</v>
      </c>
      <c r="D21" s="100" t="s">
        <v>489</v>
      </c>
      <c r="E21" s="27">
        <v>1</v>
      </c>
      <c r="F21" s="28" t="str">
        <f t="shared" si="0"/>
        <v>K.O.</v>
      </c>
      <c r="G21" s="4"/>
      <c r="H21" s="38"/>
      <c r="I21" s="29" t="str">
        <f t="shared" si="1"/>
        <v>Niet oké</v>
      </c>
      <c r="J21" s="39"/>
      <c r="K21" s="40"/>
      <c r="L21" s="39"/>
    </row>
    <row r="22" spans="1:12" ht="36" x14ac:dyDescent="0.3">
      <c r="A22" s="1"/>
      <c r="B22" s="10"/>
      <c r="C22" s="101" t="s">
        <v>488</v>
      </c>
      <c r="D22" s="100" t="s">
        <v>490</v>
      </c>
      <c r="E22" s="27">
        <v>1</v>
      </c>
      <c r="F22" s="28" t="str">
        <f t="shared" si="0"/>
        <v>K.O.</v>
      </c>
      <c r="G22" s="4"/>
      <c r="H22" s="38"/>
      <c r="I22" s="29" t="str">
        <f t="shared" si="1"/>
        <v>Niet oké</v>
      </c>
      <c r="J22" s="39"/>
      <c r="K22" s="40"/>
      <c r="L22" s="39"/>
    </row>
    <row r="23" spans="1:12" ht="36" x14ac:dyDescent="0.3">
      <c r="A23" s="1"/>
      <c r="B23" s="10"/>
      <c r="C23" s="101" t="s">
        <v>488</v>
      </c>
      <c r="D23" s="100" t="s">
        <v>491</v>
      </c>
      <c r="E23" s="27">
        <v>1</v>
      </c>
      <c r="F23" s="28" t="str">
        <f t="shared" si="0"/>
        <v>K.O.</v>
      </c>
      <c r="G23" s="4"/>
      <c r="H23" s="38"/>
      <c r="I23" s="29" t="str">
        <f t="shared" si="1"/>
        <v>Niet oké</v>
      </c>
      <c r="J23" s="39"/>
      <c r="K23" s="40"/>
      <c r="L23" s="39"/>
    </row>
    <row r="24" spans="1:12" ht="36" x14ac:dyDescent="0.3">
      <c r="A24" s="1"/>
      <c r="B24" s="10"/>
      <c r="C24" s="101" t="s">
        <v>488</v>
      </c>
      <c r="D24" s="100" t="s">
        <v>492</v>
      </c>
      <c r="E24" s="27">
        <v>1</v>
      </c>
      <c r="F24" s="28" t="str">
        <f t="shared" si="0"/>
        <v>K.O.</v>
      </c>
      <c r="G24" s="4"/>
      <c r="H24" s="38"/>
      <c r="I24" s="29" t="str">
        <f t="shared" si="1"/>
        <v>Niet oké</v>
      </c>
      <c r="J24" s="39"/>
      <c r="K24" s="40"/>
      <c r="L24" s="39"/>
    </row>
    <row r="25" spans="1:12" ht="48" x14ac:dyDescent="0.3">
      <c r="A25" s="1"/>
      <c r="B25" s="10"/>
      <c r="C25" s="101" t="s">
        <v>488</v>
      </c>
      <c r="D25" s="100" t="s">
        <v>493</v>
      </c>
      <c r="E25" s="27">
        <v>1</v>
      </c>
      <c r="F25" s="28" t="str">
        <f t="shared" si="0"/>
        <v>K.O.</v>
      </c>
      <c r="G25" s="4"/>
      <c r="H25" s="38"/>
      <c r="I25" s="29" t="str">
        <f t="shared" ref="I25:I26" si="2">IF(UPPER(H25)="X",IF(E25="",,VLOOKUP(E25,$B$5:$I$8,8,FALSE)),IF(E25=$B$5,"Niet oké",0))</f>
        <v>Niet oké</v>
      </c>
      <c r="J25" s="39"/>
      <c r="K25" s="40"/>
      <c r="L25" s="39"/>
    </row>
    <row r="26" spans="1:12" ht="60" x14ac:dyDescent="0.3">
      <c r="B26" s="10"/>
      <c r="C26" s="77" t="s">
        <v>494</v>
      </c>
      <c r="D26" s="100" t="s">
        <v>495</v>
      </c>
      <c r="E26" s="27">
        <v>1</v>
      </c>
      <c r="F26" s="28" t="str">
        <f t="shared" ref="F26" si="3">IF(E26="",,VLOOKUP(E26,$B$5:$H$8,7,FALSE))</f>
        <v>K.O.</v>
      </c>
      <c r="G26" s="4"/>
      <c r="H26" s="38"/>
      <c r="I26" s="29" t="str">
        <f t="shared" si="2"/>
        <v>Niet oké</v>
      </c>
      <c r="J26" s="39"/>
      <c r="K26" s="40"/>
      <c r="L26" s="39"/>
    </row>
    <row r="27" spans="1:12" ht="24" x14ac:dyDescent="0.3">
      <c r="A27" s="1"/>
      <c r="B27" s="78"/>
      <c r="C27" s="77" t="s">
        <v>475</v>
      </c>
      <c r="D27" s="100" t="s">
        <v>496</v>
      </c>
      <c r="E27" s="27">
        <v>1</v>
      </c>
      <c r="F27" s="76" t="str">
        <f>IF(E27="",,VLOOKUP(E27,$B$5:$H$8,7,FALSE))</f>
        <v>K.O.</v>
      </c>
      <c r="G27" s="4"/>
      <c r="H27" s="38"/>
      <c r="I27" s="73" t="str">
        <f>IF(UPPER(H27)="X",IF(E27="",,VLOOKUP(E27,$B$5:$I$8,8,FALSE)),IF(E27=$B$5,"Niet oké",0))</f>
        <v>Niet oké</v>
      </c>
      <c r="J27" s="39"/>
      <c r="K27" s="132"/>
      <c r="L27" s="39"/>
    </row>
    <row r="28" spans="1:12" ht="36" x14ac:dyDescent="0.3">
      <c r="B28" s="133"/>
      <c r="C28" s="79" t="s">
        <v>475</v>
      </c>
      <c r="D28" s="100" t="s">
        <v>497</v>
      </c>
      <c r="E28" s="27">
        <v>1</v>
      </c>
      <c r="F28" s="76" t="str">
        <f>IF(E28="",,VLOOKUP(E28,$B$5:$H$8,7,FALSE))</f>
        <v>K.O.</v>
      </c>
      <c r="G28" s="4"/>
      <c r="H28" s="38"/>
      <c r="I28" s="73" t="str">
        <f>IF(UPPER(H28)="X",IF(E28="",,VLOOKUP(E28,$B$5:$I$8,8,FALSE)),IF(E28=$B$5,"Niet oké",0))</f>
        <v>Niet oké</v>
      </c>
      <c r="J28" s="39"/>
      <c r="K28" s="132"/>
      <c r="L28" s="39"/>
    </row>
    <row r="29" spans="1:12" ht="24.6" x14ac:dyDescent="0.3">
      <c r="B29" s="134"/>
      <c r="C29" s="79" t="s">
        <v>498</v>
      </c>
      <c r="D29" s="135" t="s">
        <v>499</v>
      </c>
      <c r="E29" s="27">
        <v>3</v>
      </c>
      <c r="F29" s="76">
        <f>IF(E29="",,VLOOKUP(E29,$B$5:$H$8,7,FALSE))</f>
        <v>0.5</v>
      </c>
      <c r="G29" s="4"/>
      <c r="H29" s="38"/>
      <c r="I29" s="73">
        <f>IF(UPPER(H29)="X",IF(E29="",,VLOOKUP(E29,$B$5:$I$8,8,FALSE)),IF(E29=$B$5,"Niet oké",0))</f>
        <v>0</v>
      </c>
      <c r="J29" s="39"/>
      <c r="K29" s="132"/>
      <c r="L29" s="39"/>
    </row>
    <row r="30" spans="1:12" ht="24" x14ac:dyDescent="0.3">
      <c r="B30" s="136"/>
      <c r="C30" s="79" t="s">
        <v>500</v>
      </c>
      <c r="D30" s="131" t="s">
        <v>501</v>
      </c>
      <c r="E30" s="27">
        <v>3</v>
      </c>
      <c r="F30" s="76">
        <f>IF(E30="",,VLOOKUP(E30,$B$5:$H$8,7,FALSE))</f>
        <v>0.5</v>
      </c>
      <c r="G30" s="4"/>
      <c r="H30" s="38"/>
      <c r="I30" s="73">
        <f>IF(UPPER(H30)="X",IF(D30="",,VLOOKUP(D30,$B$5:$I$8,8,FALSE)),IF(D30=$B$5,"Niet oké",0))</f>
        <v>0</v>
      </c>
      <c r="J30" s="39"/>
      <c r="K30" s="132"/>
      <c r="L30" s="39"/>
    </row>
    <row r="31" spans="1:12" ht="24" customHeight="1" x14ac:dyDescent="0.3">
      <c r="B31" s="133"/>
      <c r="C31" s="79" t="s">
        <v>500</v>
      </c>
      <c r="D31" s="131" t="s">
        <v>502</v>
      </c>
      <c r="E31" s="27">
        <v>4</v>
      </c>
      <c r="F31" s="76">
        <f t="shared" ref="F31:F33" si="4">IF(E31="",,VLOOKUP(E31,$B$5:$H$8,7,FALSE))</f>
        <v>0.2</v>
      </c>
      <c r="G31" s="4"/>
      <c r="H31" s="38"/>
      <c r="I31" s="73">
        <f t="shared" ref="I31" si="5">IF(UPPER(H31)="X",IF(D31="",,VLOOKUP(D31,$B$5:$I$8,8,FALSE)),IF(D31=$B$5,"Niet oké",0))</f>
        <v>0</v>
      </c>
      <c r="J31" s="39"/>
      <c r="K31" s="132"/>
      <c r="L31" s="39"/>
    </row>
    <row r="32" spans="1:12" ht="23.4" customHeight="1" x14ac:dyDescent="0.3">
      <c r="B32" s="133"/>
      <c r="C32" s="79" t="s">
        <v>500</v>
      </c>
      <c r="D32" s="131" t="s">
        <v>503</v>
      </c>
      <c r="E32" s="27">
        <v>1</v>
      </c>
      <c r="F32" s="76" t="str">
        <f t="shared" si="4"/>
        <v>K.O.</v>
      </c>
      <c r="G32" s="4"/>
      <c r="H32" s="38"/>
      <c r="I32" s="73">
        <f t="shared" ref="I32" si="6">IF(UPPER(H32)="X",IF(D32="",,VLOOKUP(D32,$B$5:$I$8,8,FALSE)),IF(D32=$B$5,"Niet oké",0))</f>
        <v>0</v>
      </c>
      <c r="J32" s="39"/>
      <c r="K32" s="132"/>
      <c r="L32" s="39"/>
    </row>
    <row r="33" spans="2:12" ht="13.2" customHeight="1" x14ac:dyDescent="0.3">
      <c r="B33" s="134"/>
      <c r="C33" s="79" t="s">
        <v>500</v>
      </c>
      <c r="D33" s="131" t="s">
        <v>504</v>
      </c>
      <c r="E33" s="27">
        <v>1</v>
      </c>
      <c r="F33" s="76" t="str">
        <f t="shared" si="4"/>
        <v>K.O.</v>
      </c>
      <c r="G33" s="4"/>
      <c r="H33" s="38"/>
      <c r="I33" s="73">
        <f t="shared" ref="I33" si="7">IF(UPPER(H33)="X",IF(D33="",,VLOOKUP(D33,$B$5:$I$8,8,FALSE)),IF(D33=$B$5,"Niet oké",0))</f>
        <v>0</v>
      </c>
      <c r="J33" s="39"/>
      <c r="K33" s="132"/>
      <c r="L33" s="39"/>
    </row>
    <row r="34" spans="2:12" ht="13.95" customHeight="1" x14ac:dyDescent="0.3">
      <c r="B34" s="137"/>
      <c r="C34" s="138" t="s">
        <v>505</v>
      </c>
      <c r="D34" s="100" t="s">
        <v>506</v>
      </c>
      <c r="E34" s="27">
        <v>1</v>
      </c>
      <c r="F34" s="76" t="str">
        <f>IF(E34="",,VLOOKUP(E34,$B$5:$H$8,7,FALSE))</f>
        <v>K.O.</v>
      </c>
      <c r="G34" s="4"/>
      <c r="H34" s="38"/>
      <c r="I34" s="73">
        <f>IF(UPPER(H34)="X",IF(D34="",,VLOOKUP(D34,$B$5:$I$8,8,FALSE)),IF(D34=$B$5,"Niet oké",0))</f>
        <v>0</v>
      </c>
      <c r="J34" s="39"/>
      <c r="K34" s="132"/>
      <c r="L34" s="39"/>
    </row>
    <row r="35" spans="2:12" ht="32.25" customHeight="1" x14ac:dyDescent="0.3">
      <c r="B35" s="134"/>
      <c r="C35" s="101" t="s">
        <v>482</v>
      </c>
      <c r="D35" s="141" t="s">
        <v>507</v>
      </c>
      <c r="E35" s="27">
        <v>1</v>
      </c>
      <c r="F35" s="76" t="str">
        <f>IF(E35="",,VLOOKUP(E35,$B$5:$H$8,7,FALSE))</f>
        <v>K.O.</v>
      </c>
      <c r="G35" s="4"/>
      <c r="H35" s="38"/>
      <c r="I35" s="73">
        <f>IF(UPPER(H35)="X",IF(D35="",,VLOOKUP(D35,$B$5:$I$8,8,FALSE)),IF(D35=$B$5,"Niet oké",0))</f>
        <v>0</v>
      </c>
      <c r="J35" s="39"/>
      <c r="K35" s="139"/>
      <c r="L35" s="140"/>
    </row>
  </sheetData>
  <mergeCells count="4">
    <mergeCell ref="C5:G5"/>
    <mergeCell ref="C6:G6"/>
    <mergeCell ref="C7:G7"/>
    <mergeCell ref="C8:G8"/>
  </mergeCells>
  <conditionalFormatting sqref="I12:I35">
    <cfRule type="expression" dxfId="2" priority="1">
      <formula>AND(UPPER(H12)&lt;&gt;"X",E12=$B$5)</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B722-1FE3-4CC9-9621-48DAC211769F}">
  <dimension ref="A1:L28"/>
  <sheetViews>
    <sheetView showGridLines="0" topLeftCell="A24" zoomScaleNormal="100" workbookViewId="0">
      <selection activeCell="D22" sqref="D22"/>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508</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509</v>
      </c>
      <c r="C10" s="7"/>
      <c r="D10" s="7"/>
      <c r="E10" s="7"/>
      <c r="F10" s="7"/>
      <c r="G10" s="7"/>
      <c r="H10" s="21" t="s">
        <v>16</v>
      </c>
      <c r="I10" s="25">
        <f>+SUM(I12:I25)</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408</v>
      </c>
      <c r="L11" s="26" t="s">
        <v>25</v>
      </c>
    </row>
    <row r="12" spans="1:12" ht="24" x14ac:dyDescent="0.3">
      <c r="A12" s="1"/>
      <c r="B12" s="10"/>
      <c r="C12" s="55" t="s">
        <v>510</v>
      </c>
      <c r="D12" s="52" t="s">
        <v>511</v>
      </c>
      <c r="E12" s="27">
        <v>1</v>
      </c>
      <c r="F12" s="28" t="str">
        <f>IF(E12="",,VLOOKUP(E12,$B$5:$H$8,7,FALSE))</f>
        <v>K.O.</v>
      </c>
      <c r="G12" s="4"/>
      <c r="H12" s="38"/>
      <c r="I12" s="29" t="str">
        <f>IF(UPPER(H12)="X",IF(E12="",,VLOOKUP(E12,$B$5:$I$8,8,FALSE)),IF(E12=$B$5,"Niet oké",0))</f>
        <v>Niet oké</v>
      </c>
      <c r="J12" s="39"/>
      <c r="K12" s="41" t="s">
        <v>512</v>
      </c>
      <c r="L12" s="39"/>
    </row>
    <row r="13" spans="1:12" ht="24.6" customHeight="1" x14ac:dyDescent="0.3">
      <c r="A13" s="1"/>
      <c r="B13" s="10"/>
      <c r="C13" s="50" t="s">
        <v>513</v>
      </c>
      <c r="D13" s="50" t="s">
        <v>514</v>
      </c>
      <c r="E13" s="27">
        <v>1</v>
      </c>
      <c r="F13" s="28" t="str">
        <f t="shared" ref="F13:F25" si="0">IF(E13="",,VLOOKUP(E13,$B$5:$H$8,7,FALSE))</f>
        <v>K.O.</v>
      </c>
      <c r="G13" s="4"/>
      <c r="H13" s="38"/>
      <c r="I13" s="29" t="str">
        <f t="shared" ref="I13:I25" si="1">IF(UPPER(H13)="X",IF(E13="",,VLOOKUP(E13,$B$5:$I$8,8,FALSE)),IF(E13=$B$5,"Niet oké",0))</f>
        <v>Niet oké</v>
      </c>
      <c r="J13" s="39"/>
      <c r="K13" s="41" t="s">
        <v>515</v>
      </c>
      <c r="L13" s="39"/>
    </row>
    <row r="14" spans="1:12" ht="24" x14ac:dyDescent="0.3">
      <c r="A14" s="1"/>
      <c r="B14" s="10"/>
      <c r="C14" s="50" t="s">
        <v>516</v>
      </c>
      <c r="D14" s="50" t="s">
        <v>517</v>
      </c>
      <c r="E14" s="27">
        <v>1</v>
      </c>
      <c r="F14" s="28" t="str">
        <f t="shared" si="0"/>
        <v>K.O.</v>
      </c>
      <c r="G14" s="4"/>
      <c r="H14" s="38"/>
      <c r="I14" s="29" t="str">
        <f t="shared" si="1"/>
        <v>Niet oké</v>
      </c>
      <c r="J14" s="39"/>
      <c r="K14" s="41" t="s">
        <v>518</v>
      </c>
      <c r="L14" s="39"/>
    </row>
    <row r="15" spans="1:12" ht="36" x14ac:dyDescent="0.3">
      <c r="A15" s="1"/>
      <c r="B15" s="10"/>
      <c r="C15" s="50" t="s">
        <v>519</v>
      </c>
      <c r="D15" s="50" t="s">
        <v>520</v>
      </c>
      <c r="E15" s="27">
        <v>1</v>
      </c>
      <c r="F15" s="28" t="str">
        <f t="shared" si="0"/>
        <v>K.O.</v>
      </c>
      <c r="G15" s="4"/>
      <c r="H15" s="38"/>
      <c r="I15" s="29" t="str">
        <f t="shared" si="1"/>
        <v>Niet oké</v>
      </c>
      <c r="J15" s="39"/>
      <c r="K15" s="41"/>
      <c r="L15" s="39"/>
    </row>
    <row r="16" spans="1:12" ht="48" x14ac:dyDescent="0.3">
      <c r="A16" s="1"/>
      <c r="B16" s="10"/>
      <c r="C16" s="50" t="s">
        <v>521</v>
      </c>
      <c r="D16" s="50" t="s">
        <v>522</v>
      </c>
      <c r="E16" s="27">
        <v>1</v>
      </c>
      <c r="F16" s="28" t="str">
        <f t="shared" si="0"/>
        <v>K.O.</v>
      </c>
      <c r="G16" s="4"/>
      <c r="H16" s="38"/>
      <c r="I16" s="29" t="str">
        <f t="shared" si="1"/>
        <v>Niet oké</v>
      </c>
      <c r="J16" s="39"/>
      <c r="K16" s="41"/>
      <c r="L16" s="39"/>
    </row>
    <row r="17" spans="1:12" ht="132.6" customHeight="1" x14ac:dyDescent="0.3">
      <c r="A17" s="1"/>
      <c r="B17" s="10"/>
      <c r="C17" s="52" t="s">
        <v>523</v>
      </c>
      <c r="D17" s="52" t="s">
        <v>524</v>
      </c>
      <c r="E17" s="27">
        <v>1</v>
      </c>
      <c r="F17" s="28" t="str">
        <f t="shared" si="0"/>
        <v>K.O.</v>
      </c>
      <c r="G17" s="4"/>
      <c r="H17" s="38"/>
      <c r="I17" s="29" t="str">
        <f t="shared" si="1"/>
        <v>Niet oké</v>
      </c>
      <c r="J17" s="39"/>
      <c r="K17" s="41"/>
      <c r="L17" s="39"/>
    </row>
    <row r="18" spans="1:12" ht="25.95" customHeight="1" x14ac:dyDescent="0.3">
      <c r="A18" s="1"/>
      <c r="B18" s="10"/>
      <c r="C18" s="50" t="s">
        <v>525</v>
      </c>
      <c r="D18" s="50" t="s">
        <v>526</v>
      </c>
      <c r="E18" s="27">
        <v>1</v>
      </c>
      <c r="F18" s="28" t="str">
        <f t="shared" si="0"/>
        <v>K.O.</v>
      </c>
      <c r="G18" s="4"/>
      <c r="H18" s="38"/>
      <c r="I18" s="29" t="str">
        <f t="shared" si="1"/>
        <v>Niet oké</v>
      </c>
      <c r="J18" s="39"/>
      <c r="K18" s="41" t="s">
        <v>527</v>
      </c>
      <c r="L18" s="39"/>
    </row>
    <row r="19" spans="1:12" ht="24" x14ac:dyDescent="0.3">
      <c r="A19" s="1"/>
      <c r="B19" s="10"/>
      <c r="C19" s="50" t="s">
        <v>528</v>
      </c>
      <c r="D19" s="50" t="s">
        <v>529</v>
      </c>
      <c r="E19" s="27">
        <v>1</v>
      </c>
      <c r="F19" s="28" t="str">
        <f t="shared" si="0"/>
        <v>K.O.</v>
      </c>
      <c r="G19" s="4"/>
      <c r="H19" s="38"/>
      <c r="I19" s="29" t="str">
        <f t="shared" si="1"/>
        <v>Niet oké</v>
      </c>
      <c r="J19" s="39"/>
      <c r="K19" s="41"/>
      <c r="L19" s="39"/>
    </row>
    <row r="20" spans="1:12" ht="36" x14ac:dyDescent="0.3">
      <c r="A20" s="1"/>
      <c r="B20" s="10"/>
      <c r="C20" s="50" t="s">
        <v>530</v>
      </c>
      <c r="D20" s="50" t="s">
        <v>531</v>
      </c>
      <c r="E20" s="27">
        <v>1</v>
      </c>
      <c r="F20" s="28" t="str">
        <f t="shared" si="0"/>
        <v>K.O.</v>
      </c>
      <c r="G20" s="4"/>
      <c r="H20" s="38"/>
      <c r="I20" s="29" t="str">
        <f t="shared" si="1"/>
        <v>Niet oké</v>
      </c>
      <c r="J20" s="39"/>
      <c r="K20" s="41"/>
      <c r="L20" s="39"/>
    </row>
    <row r="21" spans="1:12" ht="24" x14ac:dyDescent="0.3">
      <c r="A21" s="1"/>
      <c r="B21" s="10"/>
      <c r="C21" s="50" t="s">
        <v>532</v>
      </c>
      <c r="D21" s="50" t="s">
        <v>533</v>
      </c>
      <c r="E21" s="27">
        <v>1</v>
      </c>
      <c r="F21" s="28" t="str">
        <f t="shared" si="0"/>
        <v>K.O.</v>
      </c>
      <c r="G21" s="4"/>
      <c r="H21" s="38"/>
      <c r="I21" s="29" t="str">
        <f t="shared" si="1"/>
        <v>Niet oké</v>
      </c>
      <c r="J21" s="39"/>
      <c r="K21" s="41" t="s">
        <v>534</v>
      </c>
      <c r="L21" s="39"/>
    </row>
    <row r="22" spans="1:12" ht="48" x14ac:dyDescent="0.3">
      <c r="A22" s="1"/>
      <c r="B22" s="10"/>
      <c r="C22" s="50" t="s">
        <v>535</v>
      </c>
      <c r="D22" s="50" t="s">
        <v>536</v>
      </c>
      <c r="E22" s="27">
        <v>1</v>
      </c>
      <c r="F22" s="28" t="str">
        <f t="shared" si="0"/>
        <v>K.O.</v>
      </c>
      <c r="G22" s="4"/>
      <c r="H22" s="38"/>
      <c r="I22" s="29" t="str">
        <f t="shared" si="1"/>
        <v>Niet oké</v>
      </c>
      <c r="J22" s="39"/>
      <c r="K22" s="41" t="s">
        <v>537</v>
      </c>
      <c r="L22" s="39"/>
    </row>
    <row r="23" spans="1:12" x14ac:dyDescent="0.3">
      <c r="A23" s="1"/>
      <c r="B23" s="10"/>
      <c r="C23" s="52" t="s">
        <v>535</v>
      </c>
      <c r="D23" s="52" t="s">
        <v>538</v>
      </c>
      <c r="E23" s="27">
        <v>1</v>
      </c>
      <c r="F23" s="28" t="str">
        <f t="shared" si="0"/>
        <v>K.O.</v>
      </c>
      <c r="G23" s="4"/>
      <c r="H23" s="38"/>
      <c r="I23" s="29" t="str">
        <f t="shared" si="1"/>
        <v>Niet oké</v>
      </c>
      <c r="J23" s="39"/>
      <c r="K23" s="41"/>
      <c r="L23" s="39"/>
    </row>
    <row r="24" spans="1:12" ht="48" x14ac:dyDescent="0.3">
      <c r="A24" s="1"/>
      <c r="B24" s="10"/>
      <c r="C24" s="52" t="s">
        <v>539</v>
      </c>
      <c r="D24" s="52" t="s">
        <v>540</v>
      </c>
      <c r="E24" s="27">
        <v>1</v>
      </c>
      <c r="F24" s="28" t="str">
        <f t="shared" si="0"/>
        <v>K.O.</v>
      </c>
      <c r="G24" s="4"/>
      <c r="H24" s="38"/>
      <c r="I24" s="29" t="str">
        <f t="shared" si="1"/>
        <v>Niet oké</v>
      </c>
      <c r="J24" s="39"/>
      <c r="K24" s="41"/>
      <c r="L24" s="39"/>
    </row>
    <row r="25" spans="1:12" ht="72" x14ac:dyDescent="0.3">
      <c r="A25" s="1"/>
      <c r="B25" s="10"/>
      <c r="C25" s="52" t="s">
        <v>539</v>
      </c>
      <c r="D25" s="52" t="s">
        <v>541</v>
      </c>
      <c r="E25" s="27">
        <v>1</v>
      </c>
      <c r="F25" s="28" t="str">
        <f t="shared" si="0"/>
        <v>K.O.</v>
      </c>
      <c r="G25" s="4"/>
      <c r="H25" s="38"/>
      <c r="I25" s="29" t="str">
        <f t="shared" si="1"/>
        <v>Niet oké</v>
      </c>
      <c r="J25" s="39"/>
      <c r="K25" s="41" t="s">
        <v>542</v>
      </c>
      <c r="L25" s="39"/>
    </row>
    <row r="26" spans="1:12" ht="48" x14ac:dyDescent="0.3">
      <c r="B26" s="10"/>
      <c r="C26" s="77" t="s">
        <v>543</v>
      </c>
      <c r="D26" s="77" t="s">
        <v>544</v>
      </c>
      <c r="E26" s="27">
        <v>1</v>
      </c>
      <c r="F26" s="28" t="str">
        <f>IF(E26="",,VLOOKUP(E26,$B$5:$H$8,7,FALSE))</f>
        <v>K.O.</v>
      </c>
      <c r="G26" s="4"/>
      <c r="H26" s="38"/>
      <c r="I26" s="73" t="str">
        <f>IF(UPPER(H26)="X",IF(E26="",,VLOOKUP(E26,$B$5:$I$8,8,FALSE)),IF(E26=$B$5,"Niet oké",0))</f>
        <v>Niet oké</v>
      </c>
      <c r="J26" s="39"/>
      <c r="K26" s="74"/>
      <c r="L26" s="39"/>
    </row>
    <row r="27" spans="1:12" ht="72" x14ac:dyDescent="0.3">
      <c r="B27" s="10"/>
      <c r="C27" s="77" t="s">
        <v>545</v>
      </c>
      <c r="D27" s="77" t="s">
        <v>546</v>
      </c>
      <c r="E27" s="27">
        <v>1</v>
      </c>
      <c r="F27" s="28" t="str">
        <f>IF(E27="",,VLOOKUP(E27,$B$5:$H$8,7,FALSE))</f>
        <v>K.O.</v>
      </c>
      <c r="G27" s="4"/>
      <c r="H27" s="38"/>
      <c r="I27" s="73" t="str">
        <f>IF(UPPER(H27)="X",IF(E27="",,VLOOKUP(E27,$B$5:$I$8,8,FALSE)),IF(E27=$B$5,"Niet oké",0))</f>
        <v>Niet oké</v>
      </c>
      <c r="J27" s="39"/>
      <c r="K27" s="74"/>
      <c r="L27" s="39"/>
    </row>
    <row r="28" spans="1:12" ht="60" x14ac:dyDescent="0.3">
      <c r="B28" s="10"/>
      <c r="C28" s="77" t="s">
        <v>547</v>
      </c>
      <c r="D28" s="77" t="s">
        <v>548</v>
      </c>
      <c r="E28" s="27">
        <v>1</v>
      </c>
      <c r="F28" s="28" t="str">
        <f>IF(E28="",,VLOOKUP(E28,$B$5:$H$8,7,FALSE))</f>
        <v>K.O.</v>
      </c>
      <c r="G28" s="4"/>
      <c r="H28" s="38"/>
      <c r="I28" s="73" t="str">
        <f>IF(UPPER(H28)="X",IF(E28="",,VLOOKUP(E28,$B$5:$I$8,8,FALSE)),IF(E28=$B$5,"Niet oké",0))</f>
        <v>Niet oké</v>
      </c>
      <c r="J28" s="39"/>
      <c r="K28" s="74"/>
      <c r="L28" s="39"/>
    </row>
  </sheetData>
  <mergeCells count="4">
    <mergeCell ref="C5:G5"/>
    <mergeCell ref="C6:G6"/>
    <mergeCell ref="C7:G7"/>
    <mergeCell ref="C8:G8"/>
  </mergeCells>
  <conditionalFormatting sqref="I12:I28">
    <cfRule type="expression" dxfId="1" priority="1">
      <formula>AND(UPPER(H12)&lt;&gt;"X",E12=$B$5)</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A5588-422C-4B82-9A4D-95D644B38931}">
  <dimension ref="A1:L67"/>
  <sheetViews>
    <sheetView showGridLines="0" topLeftCell="A62" zoomScaleNormal="100" workbookViewId="0">
      <selection activeCell="D15" sqref="D15"/>
    </sheetView>
  </sheetViews>
  <sheetFormatPr defaultRowHeight="14.4" x14ac:dyDescent="0.3"/>
  <cols>
    <col min="1" max="1" width="2.44140625" customWidth="1"/>
    <col min="2" max="2" width="7.33203125" style="11" customWidth="1"/>
    <col min="3" max="3" width="24.44140625" customWidth="1"/>
    <col min="4" max="4" width="53.5546875" customWidth="1"/>
    <col min="5" max="5" width="5.44140625" customWidth="1"/>
    <col min="6" max="6" width="7.44140625" customWidth="1"/>
    <col min="7" max="7" width="13.44140625" hidden="1" customWidth="1"/>
    <col min="8" max="8" width="9.44140625" customWidth="1"/>
    <col min="9" max="10" width="7.6640625" style="22" bestFit="1" customWidth="1"/>
    <col min="11" max="11" width="71" style="13" customWidth="1"/>
    <col min="12" max="12" width="56.33203125" customWidth="1"/>
  </cols>
  <sheetData>
    <row r="1" spans="1:12" x14ac:dyDescent="0.3">
      <c r="A1" s="1"/>
      <c r="B1" s="14"/>
      <c r="C1" s="1"/>
      <c r="D1" s="1"/>
      <c r="E1" s="1"/>
      <c r="F1" s="15"/>
      <c r="G1" s="15"/>
      <c r="H1" s="15"/>
    </row>
    <row r="2" spans="1:12" ht="18" x14ac:dyDescent="0.35">
      <c r="A2" s="1"/>
      <c r="B2" s="16" t="s">
        <v>549</v>
      </c>
      <c r="C2" s="17"/>
      <c r="D2" s="17"/>
      <c r="E2" s="17"/>
      <c r="F2" s="18"/>
      <c r="G2" s="19"/>
      <c r="H2" s="20"/>
      <c r="I2" s="23"/>
      <c r="J2" s="23"/>
      <c r="K2"/>
    </row>
    <row r="3" spans="1:12" x14ac:dyDescent="0.3">
      <c r="A3" s="1"/>
      <c r="B3" s="30"/>
      <c r="C3" s="31"/>
      <c r="D3" s="31"/>
      <c r="E3" s="31"/>
      <c r="F3" s="31"/>
      <c r="G3" s="31"/>
      <c r="H3" s="32" t="s">
        <v>1</v>
      </c>
      <c r="I3" s="24">
        <v>10</v>
      </c>
      <c r="J3" s="24"/>
      <c r="K3"/>
    </row>
    <row r="4" spans="1:12" x14ac:dyDescent="0.3">
      <c r="A4" s="1"/>
      <c r="B4" s="33" t="s">
        <v>2</v>
      </c>
      <c r="C4" s="34"/>
      <c r="D4" s="34"/>
      <c r="E4" s="34"/>
      <c r="F4" s="34"/>
      <c r="G4" s="35"/>
      <c r="H4" s="36" t="s">
        <v>3</v>
      </c>
      <c r="I4" s="37" t="s">
        <v>4</v>
      </c>
      <c r="J4" s="37" t="s">
        <v>5</v>
      </c>
      <c r="K4"/>
    </row>
    <row r="5" spans="1:12" s="46" customFormat="1" x14ac:dyDescent="0.3">
      <c r="A5" s="12"/>
      <c r="B5" s="42">
        <v>1</v>
      </c>
      <c r="C5" s="145" t="s">
        <v>6</v>
      </c>
      <c r="D5" s="145"/>
      <c r="E5" s="145"/>
      <c r="F5" s="145"/>
      <c r="G5" s="145"/>
      <c r="H5" s="43" t="s">
        <v>7</v>
      </c>
      <c r="I5" s="43" t="s">
        <v>8</v>
      </c>
      <c r="J5" s="43" t="s">
        <v>9</v>
      </c>
    </row>
    <row r="6" spans="1:12" s="46" customFormat="1" x14ac:dyDescent="0.3">
      <c r="A6" s="12"/>
      <c r="B6" s="42">
        <v>2</v>
      </c>
      <c r="C6" s="145" t="s">
        <v>10</v>
      </c>
      <c r="D6" s="145"/>
      <c r="E6" s="145"/>
      <c r="F6" s="145"/>
      <c r="G6" s="145"/>
      <c r="H6" s="44">
        <v>1</v>
      </c>
      <c r="I6" s="45">
        <f>+$I$3*1</f>
        <v>10</v>
      </c>
      <c r="J6" s="45" t="s">
        <v>11</v>
      </c>
    </row>
    <row r="7" spans="1:12" s="46" customFormat="1" x14ac:dyDescent="0.3">
      <c r="A7" s="12"/>
      <c r="B7" s="42">
        <v>3</v>
      </c>
      <c r="C7" s="145" t="s">
        <v>12</v>
      </c>
      <c r="D7" s="145"/>
      <c r="E7" s="145"/>
      <c r="F7" s="145"/>
      <c r="G7" s="145"/>
      <c r="H7" s="44">
        <v>0.5</v>
      </c>
      <c r="I7" s="45">
        <f>+$I$3*0.5</f>
        <v>5</v>
      </c>
      <c r="J7" s="45" t="s">
        <v>13</v>
      </c>
    </row>
    <row r="8" spans="1:12" s="46" customFormat="1" x14ac:dyDescent="0.3">
      <c r="A8" s="12"/>
      <c r="B8" s="42">
        <v>4</v>
      </c>
      <c r="C8" s="145" t="s">
        <v>14</v>
      </c>
      <c r="D8" s="145"/>
      <c r="E8" s="145"/>
      <c r="F8" s="145"/>
      <c r="G8" s="145"/>
      <c r="H8" s="44">
        <v>0.2</v>
      </c>
      <c r="I8" s="45">
        <f>+$I$3*0.2</f>
        <v>2</v>
      </c>
      <c r="J8" s="45" t="s">
        <v>15</v>
      </c>
    </row>
    <row r="9" spans="1:12" x14ac:dyDescent="0.3">
      <c r="A9" s="1"/>
      <c r="B9" s="2"/>
      <c r="C9" s="3"/>
      <c r="D9" s="3"/>
      <c r="E9" s="3"/>
      <c r="F9" s="3"/>
      <c r="G9" s="3"/>
      <c r="H9" s="3"/>
      <c r="K9" s="22"/>
    </row>
    <row r="10" spans="1:12" x14ac:dyDescent="0.3">
      <c r="A10" s="3"/>
      <c r="B10" s="8" t="s">
        <v>550</v>
      </c>
      <c r="C10" s="7"/>
      <c r="D10" s="7"/>
      <c r="E10" s="7"/>
      <c r="F10" s="7"/>
      <c r="G10" s="7"/>
      <c r="H10" s="21" t="s">
        <v>16</v>
      </c>
      <c r="I10" s="25">
        <f>+SUM(I12:I19)</f>
        <v>0</v>
      </c>
      <c r="J10" s="25"/>
      <c r="K10" s="25"/>
      <c r="L10" s="25"/>
    </row>
    <row r="11" spans="1:12" ht="55.2" x14ac:dyDescent="0.3">
      <c r="A11" s="1"/>
      <c r="B11" s="9" t="s">
        <v>17</v>
      </c>
      <c r="C11" s="5" t="s">
        <v>19</v>
      </c>
      <c r="D11" s="5" t="s">
        <v>20</v>
      </c>
      <c r="E11" s="6" t="s">
        <v>21</v>
      </c>
      <c r="F11" s="6" t="s">
        <v>3</v>
      </c>
      <c r="G11" s="6" t="s">
        <v>22</v>
      </c>
      <c r="H11" s="6" t="s">
        <v>23</v>
      </c>
      <c r="I11" s="26" t="s">
        <v>4</v>
      </c>
      <c r="J11" s="26" t="s">
        <v>5</v>
      </c>
      <c r="K11" s="26" t="s">
        <v>408</v>
      </c>
      <c r="L11" s="26" t="s">
        <v>25</v>
      </c>
    </row>
    <row r="12" spans="1:12" x14ac:dyDescent="0.3">
      <c r="A12" s="1"/>
      <c r="B12" s="10"/>
      <c r="C12" s="50"/>
      <c r="D12" s="50" t="s">
        <v>551</v>
      </c>
      <c r="E12" s="27">
        <v>1</v>
      </c>
      <c r="F12" s="28" t="str">
        <f>IF(E12="",,VLOOKUP(E12,$B$5:$H$8,7,FALSE))</f>
        <v>K.O.</v>
      </c>
      <c r="G12" s="4"/>
      <c r="H12" s="38"/>
      <c r="I12" s="29" t="str">
        <f>IF(UPPER(H12)="X",IF(E12="",,VLOOKUP(E12,$B$5:$I$8,8,FALSE)),IF(E12=$B$5,"Niet oké",0))</f>
        <v>Niet oké</v>
      </c>
      <c r="J12" s="39"/>
      <c r="K12" s="40"/>
      <c r="L12" s="39"/>
    </row>
    <row r="13" spans="1:12" ht="24" x14ac:dyDescent="0.3">
      <c r="A13" s="1"/>
      <c r="B13" s="10"/>
      <c r="C13" s="50"/>
      <c r="D13" s="50" t="s">
        <v>552</v>
      </c>
      <c r="E13" s="27">
        <v>2</v>
      </c>
      <c r="F13" s="28">
        <f>IF(E13="",,VLOOKUP(E13,$B$5:$H$8,7,FALSE))</f>
        <v>1</v>
      </c>
      <c r="G13" s="4"/>
      <c r="H13" s="38"/>
      <c r="I13" s="29">
        <f>IF(UPPER(H13)="X",IF(E13="",,VLOOKUP(E13,$B$5:$I$8,8,FALSE)),IF(E13=$B$5,"Niet oké",0))</f>
        <v>0</v>
      </c>
      <c r="J13" s="39"/>
      <c r="K13" s="40"/>
      <c r="L13" s="39"/>
    </row>
    <row r="14" spans="1:12" ht="66.75" customHeight="1" x14ac:dyDescent="0.3">
      <c r="A14" s="1"/>
      <c r="B14" s="10"/>
      <c r="C14" s="55"/>
      <c r="D14" s="50" t="s">
        <v>598</v>
      </c>
      <c r="E14" s="27">
        <v>3</v>
      </c>
      <c r="F14" s="28">
        <f>IF(E14="",,VLOOKUP(E14,$B$5:$H$8,7,FALSE))</f>
        <v>0.5</v>
      </c>
      <c r="G14" s="4"/>
      <c r="H14" s="38"/>
      <c r="I14" s="29">
        <f>IF(UPPER(H14)="X",IF(E14="",,VLOOKUP(E14,$B$5:$I$8,8,FALSE)),IF(E14=$B$5,"Niet oké",0))</f>
        <v>0</v>
      </c>
      <c r="J14" s="39"/>
      <c r="K14" s="41"/>
      <c r="L14" s="39"/>
    </row>
    <row r="15" spans="1:12" ht="37.5" customHeight="1" x14ac:dyDescent="0.3">
      <c r="A15" s="1"/>
      <c r="B15" s="10"/>
      <c r="C15" s="55"/>
      <c r="D15" s="50" t="s">
        <v>553</v>
      </c>
      <c r="E15" s="27">
        <v>1</v>
      </c>
      <c r="F15" s="28" t="str">
        <f t="shared" ref="F15:F19" si="0">IF(E15="",,VLOOKUP(E15,$B$5:$H$8,7,FALSE))</f>
        <v>K.O.</v>
      </c>
      <c r="G15" s="4"/>
      <c r="H15" s="38"/>
      <c r="I15" s="29" t="str">
        <f t="shared" ref="I15:I19" si="1">IF(UPPER(H15)="X",IF(E15="",,VLOOKUP(E15,$B$5:$I$8,8,FALSE)),IF(E15=$B$5,"Niet oké",0))</f>
        <v>Niet oké</v>
      </c>
      <c r="J15" s="39"/>
      <c r="K15" s="41"/>
      <c r="L15" s="39"/>
    </row>
    <row r="16" spans="1:12" ht="26.25" customHeight="1" x14ac:dyDescent="0.3">
      <c r="A16" s="1"/>
      <c r="B16" s="10"/>
      <c r="C16" s="50"/>
      <c r="D16" s="50" t="s">
        <v>554</v>
      </c>
      <c r="E16" s="27">
        <v>1</v>
      </c>
      <c r="F16" s="28" t="str">
        <f t="shared" si="0"/>
        <v>K.O.</v>
      </c>
      <c r="G16" s="4"/>
      <c r="H16" s="38"/>
      <c r="I16" s="29" t="str">
        <f t="shared" si="1"/>
        <v>Niet oké</v>
      </c>
      <c r="J16" s="39"/>
      <c r="K16" s="41"/>
      <c r="L16" s="39"/>
    </row>
    <row r="17" spans="1:12" ht="75" customHeight="1" x14ac:dyDescent="0.3">
      <c r="A17" s="1"/>
      <c r="B17" s="10"/>
      <c r="C17" s="50"/>
      <c r="D17" s="50" t="s">
        <v>555</v>
      </c>
      <c r="E17" s="27">
        <v>1</v>
      </c>
      <c r="F17" s="28" t="str">
        <f t="shared" si="0"/>
        <v>K.O.</v>
      </c>
      <c r="G17" s="4"/>
      <c r="H17" s="38"/>
      <c r="I17" s="29" t="str">
        <f t="shared" si="1"/>
        <v>Niet oké</v>
      </c>
      <c r="J17" s="39"/>
      <c r="K17" s="41"/>
      <c r="L17" s="39"/>
    </row>
    <row r="18" spans="1:12" ht="28.5" customHeight="1" x14ac:dyDescent="0.3">
      <c r="A18" s="1"/>
      <c r="B18" s="10"/>
      <c r="C18" s="50"/>
      <c r="D18" s="50" t="s">
        <v>556</v>
      </c>
      <c r="E18" s="27">
        <v>1</v>
      </c>
      <c r="F18" s="28" t="str">
        <f t="shared" si="0"/>
        <v>K.O.</v>
      </c>
      <c r="G18" s="4"/>
      <c r="H18" s="38"/>
      <c r="I18" s="29" t="str">
        <f t="shared" si="1"/>
        <v>Niet oké</v>
      </c>
      <c r="J18" s="39"/>
      <c r="K18" s="41"/>
      <c r="L18" s="39"/>
    </row>
    <row r="19" spans="1:12" ht="36" x14ac:dyDescent="0.3">
      <c r="A19" s="1"/>
      <c r="B19" s="10"/>
      <c r="C19" s="50"/>
      <c r="D19" s="50" t="s">
        <v>557</v>
      </c>
      <c r="E19" s="27">
        <v>1</v>
      </c>
      <c r="F19" s="28" t="str">
        <f t="shared" si="0"/>
        <v>K.O.</v>
      </c>
      <c r="G19" s="4"/>
      <c r="H19" s="38"/>
      <c r="I19" s="29" t="str">
        <f t="shared" si="1"/>
        <v>Niet oké</v>
      </c>
      <c r="J19" s="39"/>
      <c r="K19" s="41"/>
      <c r="L19" s="39"/>
    </row>
    <row r="21" spans="1:12" x14ac:dyDescent="0.3">
      <c r="A21" s="3"/>
      <c r="B21" s="8" t="s">
        <v>558</v>
      </c>
      <c r="C21" s="7"/>
      <c r="D21" s="7"/>
      <c r="E21" s="7"/>
      <c r="F21" s="7"/>
      <c r="G21" s="7"/>
      <c r="H21" s="21" t="s">
        <v>16</v>
      </c>
      <c r="I21" s="25">
        <f>+SUM(I23:I27)</f>
        <v>0</v>
      </c>
      <c r="J21" s="25"/>
      <c r="K21" s="25"/>
      <c r="L21" s="25"/>
    </row>
    <row r="22" spans="1:12" ht="55.2" x14ac:dyDescent="0.3">
      <c r="A22" s="1"/>
      <c r="B22" s="9" t="s">
        <v>17</v>
      </c>
      <c r="C22" s="5" t="s">
        <v>19</v>
      </c>
      <c r="D22" s="5" t="s">
        <v>20</v>
      </c>
      <c r="E22" s="6" t="s">
        <v>21</v>
      </c>
      <c r="F22" s="6" t="s">
        <v>3</v>
      </c>
      <c r="G22" s="6" t="s">
        <v>22</v>
      </c>
      <c r="H22" s="6" t="s">
        <v>23</v>
      </c>
      <c r="I22" s="26" t="s">
        <v>4</v>
      </c>
      <c r="J22" s="26" t="s">
        <v>5</v>
      </c>
      <c r="K22" s="26" t="s">
        <v>408</v>
      </c>
      <c r="L22" s="26" t="s">
        <v>25</v>
      </c>
    </row>
    <row r="23" spans="1:12" ht="36" x14ac:dyDescent="0.3">
      <c r="A23" s="1"/>
      <c r="B23" s="10"/>
      <c r="C23" s="50"/>
      <c r="D23" s="50" t="s">
        <v>559</v>
      </c>
      <c r="E23" s="27">
        <v>1</v>
      </c>
      <c r="F23" s="28" t="str">
        <f>IF(E23="",,VLOOKUP(E23,$B$5:$H$8,7,FALSE))</f>
        <v>K.O.</v>
      </c>
      <c r="G23" s="4"/>
      <c r="H23" s="38"/>
      <c r="I23" s="29" t="str">
        <f>IF(UPPER(H23)="X",IF(E23="",,VLOOKUP(E23,$B$5:$I$8,8,FALSE)),IF(E23=$B$5,"Niet oké",0))</f>
        <v>Niet oké</v>
      </c>
      <c r="J23" s="39"/>
      <c r="K23" s="40"/>
      <c r="L23" s="39"/>
    </row>
    <row r="24" spans="1:12" ht="36" x14ac:dyDescent="0.3">
      <c r="A24" s="1"/>
      <c r="B24" s="10"/>
      <c r="C24" s="50"/>
      <c r="D24" s="50" t="s">
        <v>560</v>
      </c>
      <c r="E24" s="27">
        <v>1</v>
      </c>
      <c r="F24" s="28" t="str">
        <f>IF(E24="",,VLOOKUP(E24,$B$5:$H$8,7,FALSE))</f>
        <v>K.O.</v>
      </c>
      <c r="G24" s="4"/>
      <c r="H24" s="38"/>
      <c r="I24" s="29" t="str">
        <f>IF(UPPER(H24)="X",IF(E24="",,VLOOKUP(E24,$B$5:$I$8,8,FALSE)),IF(E24=$B$5,"Niet oké",0))</f>
        <v>Niet oké</v>
      </c>
      <c r="J24" s="39"/>
      <c r="K24" s="40"/>
      <c r="L24" s="39"/>
    </row>
    <row r="25" spans="1:12" ht="24" x14ac:dyDescent="0.3">
      <c r="A25" s="1"/>
      <c r="B25" s="10"/>
      <c r="C25" s="55"/>
      <c r="D25" s="50" t="s">
        <v>561</v>
      </c>
      <c r="E25" s="27">
        <v>1</v>
      </c>
      <c r="F25" s="28" t="str">
        <f t="shared" ref="F25:F27" si="2">IF(E25="",,VLOOKUP(E25,$B$5:$H$8,7,FALSE))</f>
        <v>K.O.</v>
      </c>
      <c r="G25" s="4"/>
      <c r="H25" s="38"/>
      <c r="I25" s="29" t="str">
        <f t="shared" ref="I25:I27" si="3">IF(UPPER(H25)="X",IF(E25="",,VLOOKUP(E25,$B$5:$I$8,8,FALSE)),IF(E25=$B$5,"Niet oké",0))</f>
        <v>Niet oké</v>
      </c>
      <c r="J25" s="39"/>
      <c r="K25" s="41"/>
      <c r="L25" s="39"/>
    </row>
    <row r="26" spans="1:12" ht="36" x14ac:dyDescent="0.3">
      <c r="A26" s="1"/>
      <c r="B26" s="10"/>
      <c r="C26" s="55"/>
      <c r="D26" s="50" t="s">
        <v>562</v>
      </c>
      <c r="E26" s="27">
        <v>1</v>
      </c>
      <c r="F26" s="28" t="str">
        <f t="shared" si="2"/>
        <v>K.O.</v>
      </c>
      <c r="G26" s="4"/>
      <c r="H26" s="38"/>
      <c r="I26" s="29" t="str">
        <f t="shared" si="3"/>
        <v>Niet oké</v>
      </c>
      <c r="J26" s="39"/>
      <c r="K26" s="41"/>
      <c r="L26" s="39"/>
    </row>
    <row r="27" spans="1:12" ht="24" x14ac:dyDescent="0.3">
      <c r="A27" s="1"/>
      <c r="B27" s="10"/>
      <c r="C27" s="50"/>
      <c r="D27" s="50" t="s">
        <v>563</v>
      </c>
      <c r="E27" s="27">
        <v>1</v>
      </c>
      <c r="F27" s="28" t="str">
        <f t="shared" si="2"/>
        <v>K.O.</v>
      </c>
      <c r="G27" s="4"/>
      <c r="H27" s="38"/>
      <c r="I27" s="29" t="str">
        <f t="shared" si="3"/>
        <v>Niet oké</v>
      </c>
      <c r="J27" s="39"/>
      <c r="K27" s="41"/>
      <c r="L27" s="39"/>
    </row>
    <row r="29" spans="1:12" x14ac:dyDescent="0.3">
      <c r="A29" s="3"/>
      <c r="B29" s="8" t="s">
        <v>564</v>
      </c>
      <c r="C29" s="7"/>
      <c r="D29" s="7"/>
      <c r="E29" s="7"/>
      <c r="F29" s="7"/>
      <c r="G29" s="7"/>
      <c r="H29" s="21" t="s">
        <v>16</v>
      </c>
      <c r="I29" s="25">
        <f>+SUM(I31:I38)</f>
        <v>0</v>
      </c>
      <c r="J29" s="25"/>
      <c r="K29" s="25"/>
      <c r="L29" s="25"/>
    </row>
    <row r="30" spans="1:12" ht="55.2" x14ac:dyDescent="0.3">
      <c r="A30" s="1"/>
      <c r="B30" s="9" t="s">
        <v>17</v>
      </c>
      <c r="C30" s="5" t="s">
        <v>19</v>
      </c>
      <c r="D30" s="5" t="s">
        <v>20</v>
      </c>
      <c r="E30" s="6" t="s">
        <v>21</v>
      </c>
      <c r="F30" s="6" t="s">
        <v>3</v>
      </c>
      <c r="G30" s="6" t="s">
        <v>22</v>
      </c>
      <c r="H30" s="6" t="s">
        <v>23</v>
      </c>
      <c r="I30" s="26" t="s">
        <v>4</v>
      </c>
      <c r="J30" s="26" t="s">
        <v>5</v>
      </c>
      <c r="K30" s="26" t="s">
        <v>408</v>
      </c>
      <c r="L30" s="26" t="s">
        <v>25</v>
      </c>
    </row>
    <row r="31" spans="1:12" ht="48" x14ac:dyDescent="0.3">
      <c r="A31" s="1"/>
      <c r="B31" s="10"/>
      <c r="C31" s="50"/>
      <c r="D31" s="50" t="s">
        <v>565</v>
      </c>
      <c r="E31" s="27">
        <v>1</v>
      </c>
      <c r="F31" s="28" t="str">
        <f>IF(E31="",,VLOOKUP(E31,$B$5:$H$8,7,FALSE))</f>
        <v>K.O.</v>
      </c>
      <c r="G31" s="4"/>
      <c r="H31" s="38"/>
      <c r="I31" s="29" t="str">
        <f>IF(UPPER(H31)="X",IF(E31="",,VLOOKUP(E31,$B$5:$I$8,8,FALSE)),IF(E31=$B$5,"Niet oké",0))</f>
        <v>Niet oké</v>
      </c>
      <c r="J31" s="39"/>
      <c r="K31" s="40"/>
      <c r="L31" s="39"/>
    </row>
    <row r="32" spans="1:12" ht="36" x14ac:dyDescent="0.3">
      <c r="A32" s="1"/>
      <c r="B32" s="10"/>
      <c r="C32" s="50"/>
      <c r="D32" s="50" t="s">
        <v>566</v>
      </c>
      <c r="E32" s="27">
        <v>1</v>
      </c>
      <c r="F32" s="28" t="str">
        <f>IF(E32="",,VLOOKUP(E32,$B$5:$H$8,7,FALSE))</f>
        <v>K.O.</v>
      </c>
      <c r="G32" s="4"/>
      <c r="H32" s="38"/>
      <c r="I32" s="29" t="str">
        <f>IF(UPPER(H32)="X",IF(E32="",,VLOOKUP(E32,$B$5:$I$8,8,FALSE)),IF(E32=$B$5,"Niet oké",0))</f>
        <v>Niet oké</v>
      </c>
      <c r="J32" s="39"/>
      <c r="K32" s="40"/>
      <c r="L32" s="39"/>
    </row>
    <row r="33" spans="1:12" ht="36" x14ac:dyDescent="0.3">
      <c r="A33" s="1"/>
      <c r="B33" s="10"/>
      <c r="C33" s="55"/>
      <c r="D33" s="101" t="s">
        <v>567</v>
      </c>
      <c r="E33" s="27">
        <v>1</v>
      </c>
      <c r="F33" s="28" t="str">
        <f>IF(E33="",,VLOOKUP(E33,$B$5:$H$8,7,FALSE))</f>
        <v>K.O.</v>
      </c>
      <c r="G33" s="4"/>
      <c r="H33" s="38"/>
      <c r="I33" s="29" t="str">
        <f>IF(UPPER(H33)="X",IF(E33="",,VLOOKUP(E33,$B$5:$I$8,8,FALSE)),IF(E33=$B$5,"Niet oké",0))</f>
        <v>Niet oké</v>
      </c>
      <c r="J33" s="39"/>
      <c r="K33" s="41"/>
      <c r="L33" s="39"/>
    </row>
    <row r="34" spans="1:12" ht="36" x14ac:dyDescent="0.3">
      <c r="A34" s="1"/>
      <c r="B34" s="10"/>
      <c r="C34" s="55"/>
      <c r="D34" s="50" t="s">
        <v>568</v>
      </c>
      <c r="E34" s="27">
        <v>1</v>
      </c>
      <c r="F34" s="28" t="str">
        <f t="shared" ref="F34:F38" si="4">IF(E34="",,VLOOKUP(E34,$B$5:$H$8,7,FALSE))</f>
        <v>K.O.</v>
      </c>
      <c r="G34" s="4"/>
      <c r="H34" s="38"/>
      <c r="I34" s="29" t="str">
        <f t="shared" ref="I34:I38" si="5">IF(UPPER(H34)="X",IF(E34="",,VLOOKUP(E34,$B$5:$I$8,8,FALSE)),IF(E34=$B$5,"Niet oké",0))</f>
        <v>Niet oké</v>
      </c>
      <c r="J34" s="39"/>
      <c r="K34" s="41"/>
      <c r="L34" s="39"/>
    </row>
    <row r="35" spans="1:12" ht="36" x14ac:dyDescent="0.3">
      <c r="A35" s="1"/>
      <c r="B35" s="10"/>
      <c r="C35" s="50"/>
      <c r="D35" s="50" t="s">
        <v>569</v>
      </c>
      <c r="E35" s="27">
        <v>1</v>
      </c>
      <c r="F35" s="28" t="str">
        <f t="shared" si="4"/>
        <v>K.O.</v>
      </c>
      <c r="G35" s="4"/>
      <c r="H35" s="38"/>
      <c r="I35" s="29" t="str">
        <f t="shared" si="5"/>
        <v>Niet oké</v>
      </c>
      <c r="J35" s="39"/>
      <c r="K35" s="41"/>
      <c r="L35" s="39"/>
    </row>
    <row r="36" spans="1:12" ht="60" x14ac:dyDescent="0.3">
      <c r="A36" s="1"/>
      <c r="B36" s="10"/>
      <c r="C36" s="50"/>
      <c r="D36" s="50" t="s">
        <v>570</v>
      </c>
      <c r="E36" s="27">
        <v>1</v>
      </c>
      <c r="F36" s="28" t="str">
        <f t="shared" si="4"/>
        <v>K.O.</v>
      </c>
      <c r="G36" s="4"/>
      <c r="H36" s="38"/>
      <c r="I36" s="29" t="str">
        <f t="shared" si="5"/>
        <v>Niet oké</v>
      </c>
      <c r="J36" s="39"/>
      <c r="K36" s="41"/>
      <c r="L36" s="39"/>
    </row>
    <row r="37" spans="1:12" ht="24" x14ac:dyDescent="0.3">
      <c r="A37" s="1"/>
      <c r="B37" s="10"/>
      <c r="C37" s="50"/>
      <c r="D37" s="50" t="s">
        <v>571</v>
      </c>
      <c r="E37" s="27">
        <v>1</v>
      </c>
      <c r="F37" s="28" t="str">
        <f t="shared" si="4"/>
        <v>K.O.</v>
      </c>
      <c r="G37" s="4"/>
      <c r="H37" s="38"/>
      <c r="I37" s="29" t="str">
        <f t="shared" si="5"/>
        <v>Niet oké</v>
      </c>
      <c r="J37" s="39"/>
      <c r="K37" s="41"/>
      <c r="L37" s="39"/>
    </row>
    <row r="38" spans="1:12" ht="36" x14ac:dyDescent="0.3">
      <c r="A38" s="1"/>
      <c r="B38" s="10"/>
      <c r="C38" s="50"/>
      <c r="D38" s="50" t="s">
        <v>572</v>
      </c>
      <c r="E38" s="27">
        <v>1</v>
      </c>
      <c r="F38" s="28" t="str">
        <f t="shared" si="4"/>
        <v>K.O.</v>
      </c>
      <c r="G38" s="4"/>
      <c r="H38" s="38"/>
      <c r="I38" s="29" t="str">
        <f t="shared" si="5"/>
        <v>Niet oké</v>
      </c>
      <c r="J38" s="39"/>
      <c r="K38" s="41"/>
      <c r="L38" s="39"/>
    </row>
    <row r="40" spans="1:12" x14ac:dyDescent="0.3">
      <c r="A40" s="3"/>
      <c r="B40" s="8" t="s">
        <v>573</v>
      </c>
      <c r="C40" s="7"/>
      <c r="D40" s="7"/>
      <c r="E40" s="7"/>
      <c r="F40" s="7"/>
      <c r="G40" s="7"/>
      <c r="H40" s="21" t="s">
        <v>16</v>
      </c>
      <c r="I40" s="25">
        <f>+SUM(I42:I46)</f>
        <v>0</v>
      </c>
      <c r="J40" s="25"/>
      <c r="K40" s="25"/>
      <c r="L40" s="25"/>
    </row>
    <row r="41" spans="1:12" ht="55.2" x14ac:dyDescent="0.3">
      <c r="A41" s="1"/>
      <c r="B41" s="9" t="s">
        <v>17</v>
      </c>
      <c r="C41" s="5" t="s">
        <v>19</v>
      </c>
      <c r="D41" s="5" t="s">
        <v>20</v>
      </c>
      <c r="E41" s="6" t="s">
        <v>21</v>
      </c>
      <c r="F41" s="6" t="s">
        <v>3</v>
      </c>
      <c r="G41" s="6" t="s">
        <v>22</v>
      </c>
      <c r="H41" s="6" t="s">
        <v>23</v>
      </c>
      <c r="I41" s="26" t="s">
        <v>4</v>
      </c>
      <c r="J41" s="26" t="s">
        <v>5</v>
      </c>
      <c r="K41" s="26" t="s">
        <v>408</v>
      </c>
      <c r="L41" s="26" t="s">
        <v>25</v>
      </c>
    </row>
    <row r="42" spans="1:12" ht="48" x14ac:dyDescent="0.3">
      <c r="A42" s="1"/>
      <c r="B42" s="10"/>
      <c r="C42" s="50"/>
      <c r="D42" s="50" t="s">
        <v>574</v>
      </c>
      <c r="E42" s="27">
        <v>1</v>
      </c>
      <c r="F42" s="28" t="str">
        <f>IF(E42="",,VLOOKUP(E42,$B$5:$H$8,7,FALSE))</f>
        <v>K.O.</v>
      </c>
      <c r="G42" s="4"/>
      <c r="H42" s="38"/>
      <c r="I42" s="29" t="str">
        <f>IF(UPPER(H42)="X",IF(E42="",,VLOOKUP(E42,$B$5:$I$8,8,FALSE)),IF(E42=$B$5,"Niet oké",0))</f>
        <v>Niet oké</v>
      </c>
      <c r="J42" s="39"/>
      <c r="K42" s="40"/>
      <c r="L42" s="39"/>
    </row>
    <row r="43" spans="1:12" ht="36" x14ac:dyDescent="0.3">
      <c r="A43" s="1"/>
      <c r="B43" s="10"/>
      <c r="C43" s="50"/>
      <c r="D43" s="50" t="s">
        <v>575</v>
      </c>
      <c r="E43" s="27">
        <v>1</v>
      </c>
      <c r="F43" s="28" t="str">
        <f>IF(E43="",,VLOOKUP(E43,$B$5:$H$8,7,FALSE))</f>
        <v>K.O.</v>
      </c>
      <c r="G43" s="4"/>
      <c r="H43" s="38"/>
      <c r="I43" s="29" t="str">
        <f>IF(UPPER(H43)="X",IF(E43="",,VLOOKUP(E43,$B$5:$I$8,8,FALSE)),IF(E43=$B$5,"Niet oké",0))</f>
        <v>Niet oké</v>
      </c>
      <c r="J43" s="39"/>
      <c r="K43" s="40"/>
      <c r="L43" s="39"/>
    </row>
    <row r="44" spans="1:12" ht="49.2" customHeight="1" x14ac:dyDescent="0.3">
      <c r="A44" s="1"/>
      <c r="B44" s="10"/>
      <c r="C44" s="55"/>
      <c r="D44" s="50" t="s">
        <v>576</v>
      </c>
      <c r="E44" s="27">
        <v>1</v>
      </c>
      <c r="F44" s="28" t="str">
        <f>IF(E44="",,VLOOKUP(E44,$B$5:$H$8,7,FALSE))</f>
        <v>K.O.</v>
      </c>
      <c r="G44" s="4"/>
      <c r="H44" s="38"/>
      <c r="I44" s="29" t="str">
        <f>IF(UPPER(H44)="X",IF(E44="",,VLOOKUP(E44,$B$5:$I$8,8,FALSE)),IF(E44=$B$5,"Niet oké",0))</f>
        <v>Niet oké</v>
      </c>
      <c r="J44" s="39"/>
      <c r="K44" s="41"/>
      <c r="L44" s="39"/>
    </row>
    <row r="45" spans="1:12" ht="108" x14ac:dyDescent="0.3">
      <c r="A45" s="1"/>
      <c r="B45" s="10"/>
      <c r="C45" s="55"/>
      <c r="D45" s="50" t="s">
        <v>577</v>
      </c>
      <c r="E45" s="27">
        <v>1</v>
      </c>
      <c r="F45" s="28" t="str">
        <f>IF(E45="",,VLOOKUP(E45,$B$5:$H$8,7,FALSE))</f>
        <v>K.O.</v>
      </c>
      <c r="G45" s="4"/>
      <c r="H45" s="38"/>
      <c r="I45" s="29" t="str">
        <f>IF(UPPER(H45)="X",IF(E45="",,VLOOKUP(E45,$B$5:$I$8,8,FALSE)),IF(E45=$B$5,"Niet oké",0))</f>
        <v>Niet oké</v>
      </c>
      <c r="J45" s="39"/>
      <c r="K45" s="41"/>
      <c r="L45" s="39"/>
    </row>
    <row r="46" spans="1:12" ht="24" x14ac:dyDescent="0.3">
      <c r="A46" s="1"/>
      <c r="B46" s="10"/>
      <c r="C46" s="55"/>
      <c r="D46" s="50" t="s">
        <v>578</v>
      </c>
      <c r="E46" s="27">
        <v>1</v>
      </c>
      <c r="F46" s="28" t="str">
        <f t="shared" ref="F46" si="6">IF(E46="",,VLOOKUP(E46,$B$5:$H$8,7,FALSE))</f>
        <v>K.O.</v>
      </c>
      <c r="G46" s="4"/>
      <c r="H46" s="38"/>
      <c r="I46" s="29" t="str">
        <f t="shared" ref="I46" si="7">IF(UPPER(H46)="X",IF(E46="",,VLOOKUP(E46,$B$5:$I$8,8,FALSE)),IF(E46=$B$5,"Niet oké",0))</f>
        <v>Niet oké</v>
      </c>
      <c r="J46" s="39"/>
      <c r="K46" s="41"/>
      <c r="L46" s="39"/>
    </row>
    <row r="48" spans="1:12" x14ac:dyDescent="0.3">
      <c r="A48" s="3"/>
      <c r="B48" s="8" t="s">
        <v>579</v>
      </c>
      <c r="C48" s="7"/>
      <c r="D48" s="7"/>
      <c r="E48" s="7"/>
      <c r="F48" s="7"/>
      <c r="G48" s="7"/>
      <c r="H48" s="21" t="s">
        <v>16</v>
      </c>
      <c r="I48" s="25">
        <f>+SUM(I50:I56)</f>
        <v>0</v>
      </c>
      <c r="J48" s="25"/>
      <c r="K48" s="25"/>
      <c r="L48" s="25"/>
    </row>
    <row r="49" spans="1:12" ht="55.2" x14ac:dyDescent="0.3">
      <c r="A49" s="1"/>
      <c r="B49" s="9" t="s">
        <v>17</v>
      </c>
      <c r="C49" s="5" t="s">
        <v>19</v>
      </c>
      <c r="D49" s="5" t="s">
        <v>20</v>
      </c>
      <c r="E49" s="6" t="s">
        <v>21</v>
      </c>
      <c r="F49" s="6" t="s">
        <v>3</v>
      </c>
      <c r="G49" s="6" t="s">
        <v>22</v>
      </c>
      <c r="H49" s="6" t="s">
        <v>23</v>
      </c>
      <c r="I49" s="26" t="s">
        <v>4</v>
      </c>
      <c r="J49" s="26" t="s">
        <v>5</v>
      </c>
      <c r="K49" s="26" t="s">
        <v>408</v>
      </c>
      <c r="L49" s="26" t="s">
        <v>25</v>
      </c>
    </row>
    <row r="50" spans="1:12" ht="84" x14ac:dyDescent="0.3">
      <c r="A50" s="1"/>
      <c r="B50" s="10"/>
      <c r="C50" s="50"/>
      <c r="D50" s="50" t="s">
        <v>580</v>
      </c>
      <c r="E50" s="27">
        <v>1</v>
      </c>
      <c r="F50" s="28" t="str">
        <f>IF(E50="",,VLOOKUP(E50,$B$5:$H$8,7,FALSE))</f>
        <v>K.O.</v>
      </c>
      <c r="G50" s="4"/>
      <c r="H50" s="38"/>
      <c r="I50" s="29" t="str">
        <f>IF(UPPER(H50)="X",IF(E50="",,VLOOKUP(E50,$B$5:$I$8,8,FALSE)),IF(E50=$B$5,"Niet oké",0))</f>
        <v>Niet oké</v>
      </c>
      <c r="J50" s="39"/>
      <c r="K50" s="40"/>
      <c r="L50" s="39"/>
    </row>
    <row r="51" spans="1:12" ht="24" x14ac:dyDescent="0.3">
      <c r="A51" s="1"/>
      <c r="B51" s="10"/>
      <c r="C51" s="50"/>
      <c r="D51" s="50" t="s">
        <v>581</v>
      </c>
      <c r="E51" s="27">
        <v>1</v>
      </c>
      <c r="F51" s="28" t="str">
        <f>IF(E51="",,VLOOKUP(E51,$B$5:$H$8,7,FALSE))</f>
        <v>K.O.</v>
      </c>
      <c r="G51" s="4"/>
      <c r="H51" s="38"/>
      <c r="I51" s="29" t="str">
        <f>IF(UPPER(H51)="X",IF(E51="",,VLOOKUP(E51,$B$5:$I$8,8,FALSE)),IF(E51=$B$5,"Niet oké",0))</f>
        <v>Niet oké</v>
      </c>
      <c r="J51" s="39"/>
      <c r="K51" s="40"/>
      <c r="L51" s="39"/>
    </row>
    <row r="52" spans="1:12" ht="24" x14ac:dyDescent="0.3">
      <c r="A52" s="1"/>
      <c r="B52" s="10"/>
      <c r="C52" s="55"/>
      <c r="D52" s="50" t="s">
        <v>582</v>
      </c>
      <c r="E52" s="27">
        <v>1</v>
      </c>
      <c r="F52" s="28" t="str">
        <f>IF(E52="",,VLOOKUP(E52,$B$5:$H$8,7,FALSE))</f>
        <v>K.O.</v>
      </c>
      <c r="G52" s="4"/>
      <c r="H52" s="38"/>
      <c r="I52" s="29" t="str">
        <f>IF(UPPER(H52)="X",IF(E52="",,VLOOKUP(E52,$B$5:$I$8,8,FALSE)),IF(E52=$B$5,"Niet oké",0))</f>
        <v>Niet oké</v>
      </c>
      <c r="J52" s="39"/>
      <c r="K52" s="41"/>
      <c r="L52" s="39"/>
    </row>
    <row r="53" spans="1:12" ht="24" x14ac:dyDescent="0.3">
      <c r="A53" s="1"/>
      <c r="B53" s="10"/>
      <c r="C53" s="55"/>
      <c r="D53" s="50" t="s">
        <v>583</v>
      </c>
      <c r="E53" s="27">
        <v>1</v>
      </c>
      <c r="F53" s="28" t="str">
        <f t="shared" ref="F53:F56" si="8">IF(E53="",,VLOOKUP(E53,$B$5:$H$8,7,FALSE))</f>
        <v>K.O.</v>
      </c>
      <c r="G53" s="4"/>
      <c r="H53" s="38"/>
      <c r="I53" s="29" t="str">
        <f t="shared" ref="I53:I56" si="9">IF(UPPER(H53)="X",IF(E53="",,VLOOKUP(E53,$B$5:$I$8,8,FALSE)),IF(E53=$B$5,"Niet oké",0))</f>
        <v>Niet oké</v>
      </c>
      <c r="J53" s="39"/>
      <c r="K53" s="41"/>
      <c r="L53" s="39"/>
    </row>
    <row r="54" spans="1:12" ht="36" x14ac:dyDescent="0.3">
      <c r="A54" s="1"/>
      <c r="B54" s="10"/>
      <c r="C54" s="50"/>
      <c r="D54" s="50" t="s">
        <v>584</v>
      </c>
      <c r="E54" s="27">
        <v>1</v>
      </c>
      <c r="F54" s="28" t="str">
        <f t="shared" si="8"/>
        <v>K.O.</v>
      </c>
      <c r="G54" s="4"/>
      <c r="H54" s="38"/>
      <c r="I54" s="29" t="str">
        <f t="shared" si="9"/>
        <v>Niet oké</v>
      </c>
      <c r="J54" s="39"/>
      <c r="K54" s="41"/>
      <c r="L54" s="39"/>
    </row>
    <row r="55" spans="1:12" ht="48" x14ac:dyDescent="0.3">
      <c r="A55" s="1"/>
      <c r="B55" s="10"/>
      <c r="C55" s="50"/>
      <c r="D55" s="50" t="s">
        <v>585</v>
      </c>
      <c r="E55" s="27">
        <v>1</v>
      </c>
      <c r="F55" s="28" t="str">
        <f t="shared" si="8"/>
        <v>K.O.</v>
      </c>
      <c r="G55" s="4"/>
      <c r="H55" s="38"/>
      <c r="I55" s="29" t="str">
        <f t="shared" si="9"/>
        <v>Niet oké</v>
      </c>
      <c r="J55" s="39"/>
      <c r="K55" s="41"/>
      <c r="L55" s="39"/>
    </row>
    <row r="56" spans="1:12" ht="48" x14ac:dyDescent="0.3">
      <c r="A56" s="1"/>
      <c r="B56" s="10"/>
      <c r="C56" s="50"/>
      <c r="D56" s="50" t="s">
        <v>586</v>
      </c>
      <c r="E56" s="27">
        <v>1</v>
      </c>
      <c r="F56" s="28" t="str">
        <f t="shared" si="8"/>
        <v>K.O.</v>
      </c>
      <c r="G56" s="4"/>
      <c r="H56" s="38"/>
      <c r="I56" s="29" t="str">
        <f t="shared" si="9"/>
        <v>Niet oké</v>
      </c>
      <c r="J56" s="39"/>
      <c r="K56" s="41"/>
      <c r="L56" s="39"/>
    </row>
    <row r="58" spans="1:12" x14ac:dyDescent="0.3">
      <c r="A58" s="3"/>
      <c r="B58" s="8" t="s">
        <v>587</v>
      </c>
      <c r="C58" s="7"/>
      <c r="D58" s="7"/>
      <c r="E58" s="7"/>
      <c r="F58" s="7"/>
      <c r="G58" s="7"/>
      <c r="H58" s="21" t="s">
        <v>16</v>
      </c>
      <c r="I58" s="25">
        <f>+SUM(I60:I63)</f>
        <v>0</v>
      </c>
      <c r="J58" s="25"/>
      <c r="K58" s="25"/>
      <c r="L58" s="25"/>
    </row>
    <row r="59" spans="1:12" ht="55.2" x14ac:dyDescent="0.3">
      <c r="A59" s="1"/>
      <c r="B59" s="9" t="s">
        <v>17</v>
      </c>
      <c r="C59" s="5" t="s">
        <v>19</v>
      </c>
      <c r="D59" s="5" t="s">
        <v>20</v>
      </c>
      <c r="E59" s="6" t="s">
        <v>21</v>
      </c>
      <c r="F59" s="6" t="s">
        <v>3</v>
      </c>
      <c r="G59" s="6" t="s">
        <v>22</v>
      </c>
      <c r="H59" s="6" t="s">
        <v>23</v>
      </c>
      <c r="I59" s="26" t="s">
        <v>4</v>
      </c>
      <c r="J59" s="26" t="s">
        <v>5</v>
      </c>
      <c r="K59" s="26" t="s">
        <v>408</v>
      </c>
      <c r="L59" s="26" t="s">
        <v>25</v>
      </c>
    </row>
    <row r="60" spans="1:12" ht="36" x14ac:dyDescent="0.3">
      <c r="A60" s="1"/>
      <c r="B60" s="10"/>
      <c r="C60" s="50"/>
      <c r="D60" s="50" t="s">
        <v>588</v>
      </c>
      <c r="E60" s="27">
        <v>1</v>
      </c>
      <c r="F60" s="28" t="str">
        <f>IF(E60="",,VLOOKUP(E60,$B$5:$H$8,7,FALSE))</f>
        <v>K.O.</v>
      </c>
      <c r="G60" s="4"/>
      <c r="H60" s="38"/>
      <c r="I60" s="29" t="str">
        <f>IF(UPPER(H60)="X",IF(E60="",,VLOOKUP(E60,$B$5:$I$8,8,FALSE)),IF(E60=$B$5,"Niet oké",0))</f>
        <v>Niet oké</v>
      </c>
      <c r="J60" s="39"/>
      <c r="K60" s="40"/>
      <c r="L60" s="39"/>
    </row>
    <row r="61" spans="1:12" ht="60" x14ac:dyDescent="0.3">
      <c r="A61" s="1"/>
      <c r="B61" s="10"/>
      <c r="C61" s="50"/>
      <c r="D61" s="50" t="s">
        <v>589</v>
      </c>
      <c r="E61" s="27">
        <v>1</v>
      </c>
      <c r="F61" s="28" t="str">
        <f>IF(E61="",,VLOOKUP(E61,$B$5:$H$8,7,FALSE))</f>
        <v>K.O.</v>
      </c>
      <c r="G61" s="4"/>
      <c r="H61" s="38"/>
      <c r="I61" s="29" t="str">
        <f>IF(UPPER(H61)="X",IF(E61="",,VLOOKUP(E61,$B$5:$I$8,8,FALSE)),IF(E61=$B$5,"Niet oké",0))</f>
        <v>Niet oké</v>
      </c>
      <c r="J61" s="39"/>
      <c r="K61" s="40"/>
      <c r="L61" s="39"/>
    </row>
    <row r="62" spans="1:12" ht="72" x14ac:dyDescent="0.3">
      <c r="A62" s="1"/>
      <c r="B62" s="10"/>
      <c r="C62" s="55"/>
      <c r="D62" s="50" t="s">
        <v>590</v>
      </c>
      <c r="E62" s="27">
        <v>1</v>
      </c>
      <c r="F62" s="28" t="str">
        <f>IF(E62="",,VLOOKUP(E62,$B$5:$H$8,7,FALSE))</f>
        <v>K.O.</v>
      </c>
      <c r="G62" s="4"/>
      <c r="H62" s="38"/>
      <c r="I62" s="29" t="str">
        <f>IF(UPPER(H62)="X",IF(E62="",,VLOOKUP(E62,$B$5:$I$8,8,FALSE)),IF(E62=$B$5,"Niet oké",0))</f>
        <v>Niet oké</v>
      </c>
      <c r="J62" s="39"/>
      <c r="K62" s="41"/>
      <c r="L62" s="39"/>
    </row>
    <row r="63" spans="1:12" ht="36" x14ac:dyDescent="0.3">
      <c r="A63" s="1"/>
      <c r="B63" s="10"/>
      <c r="C63" s="55"/>
      <c r="D63" s="50" t="s">
        <v>591</v>
      </c>
      <c r="E63" s="27">
        <v>1</v>
      </c>
      <c r="F63" s="28" t="str">
        <f t="shared" ref="F63" si="10">IF(E63="",,VLOOKUP(E63,$B$5:$H$8,7,FALSE))</f>
        <v>K.O.</v>
      </c>
      <c r="G63" s="4"/>
      <c r="H63" s="38"/>
      <c r="I63" s="29" t="str">
        <f t="shared" ref="I63" si="11">IF(UPPER(H63)="X",IF(E63="",,VLOOKUP(E63,$B$5:$I$8,8,FALSE)),IF(E63=$B$5,"Niet oké",0))</f>
        <v>Niet oké</v>
      </c>
      <c r="J63" s="39"/>
      <c r="K63" s="41"/>
      <c r="L63" s="39"/>
    </row>
    <row r="65" spans="1:12" x14ac:dyDescent="0.3">
      <c r="A65" s="3"/>
      <c r="B65" s="8" t="s">
        <v>592</v>
      </c>
      <c r="C65" s="7"/>
      <c r="D65" s="7"/>
      <c r="E65" s="7"/>
      <c r="F65" s="7"/>
      <c r="G65" s="7"/>
      <c r="H65" s="21" t="s">
        <v>16</v>
      </c>
      <c r="I65" s="25">
        <f>+SUM(I67:I67)</f>
        <v>0</v>
      </c>
      <c r="J65" s="25"/>
      <c r="K65" s="25"/>
      <c r="L65" s="25"/>
    </row>
    <row r="66" spans="1:12" ht="55.2" x14ac:dyDescent="0.3">
      <c r="A66" s="1"/>
      <c r="B66" s="9" t="s">
        <v>17</v>
      </c>
      <c r="C66" s="5" t="s">
        <v>19</v>
      </c>
      <c r="D66" s="5" t="s">
        <v>20</v>
      </c>
      <c r="E66" s="6" t="s">
        <v>21</v>
      </c>
      <c r="F66" s="6" t="s">
        <v>3</v>
      </c>
      <c r="G66" s="6" t="s">
        <v>22</v>
      </c>
      <c r="H66" s="6" t="s">
        <v>23</v>
      </c>
      <c r="I66" s="26" t="s">
        <v>4</v>
      </c>
      <c r="J66" s="26" t="s">
        <v>5</v>
      </c>
      <c r="K66" s="26" t="s">
        <v>408</v>
      </c>
      <c r="L66" s="26" t="s">
        <v>25</v>
      </c>
    </row>
    <row r="67" spans="1:12" ht="48" x14ac:dyDescent="0.3">
      <c r="A67" s="1"/>
      <c r="B67" s="10"/>
      <c r="C67" s="50"/>
      <c r="D67" s="50" t="s">
        <v>593</v>
      </c>
      <c r="E67" s="27">
        <v>1</v>
      </c>
      <c r="F67" s="28" t="str">
        <f>IF(E67="",,VLOOKUP(E67,$B$5:$H$8,7,FALSE))</f>
        <v>K.O.</v>
      </c>
      <c r="G67" s="4"/>
      <c r="H67" s="38"/>
      <c r="I67" s="29" t="str">
        <f>IF(UPPER(H67)="X",IF(E67="",,VLOOKUP(E67,$B$5:$I$8,8,FALSE)),IF(E67=$B$5,"Niet oké",0))</f>
        <v>Niet oké</v>
      </c>
      <c r="J67" s="39"/>
      <c r="K67" s="40"/>
      <c r="L67" s="39"/>
    </row>
  </sheetData>
  <mergeCells count="4">
    <mergeCell ref="C5:G5"/>
    <mergeCell ref="C6:G6"/>
    <mergeCell ref="C7:G7"/>
    <mergeCell ref="C8:G8"/>
  </mergeCells>
  <conditionalFormatting sqref="I12:I19 I23:I27 I31:I38 I42:I46 I50:I56 I60:I63 I67">
    <cfRule type="expression" dxfId="0" priority="8">
      <formula>AND(UPPER(H12)&lt;&gt;"X",E12=$B$5)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ec85297-7df1-4406-abfb-afefacddd6ba" xsi:nil="true"/>
    <lcf76f155ced4ddcb4097134ff3c332f xmlns="64bf21c4-ae87-4ca0-ba63-050dc98724a1">
      <Terms xmlns="http://schemas.microsoft.com/office/infopath/2007/PartnerControls"/>
    </lcf76f155ced4ddcb4097134ff3c332f>
    <link xmlns="64bf21c4-ae87-4ca0-ba63-050dc98724a1">
      <Url xsi:nil="true"/>
      <Description xsi:nil="true"/>
    </link>
    <AuditJaar xmlns="64bf21c4-ae87-4ca0-ba63-050dc98724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54EE34C3CED744AD2873753ED4E64C" ma:contentTypeVersion="20" ma:contentTypeDescription="Een nieuw document maken." ma:contentTypeScope="" ma:versionID="c79657e175541bc792a4c11931f98378">
  <xsd:schema xmlns:xsd="http://www.w3.org/2001/XMLSchema" xmlns:xs="http://www.w3.org/2001/XMLSchema" xmlns:p="http://schemas.microsoft.com/office/2006/metadata/properties" xmlns:ns2="64bf21c4-ae87-4ca0-ba63-050dc98724a1" xmlns:ns3="7ec85297-7df1-4406-abfb-afefacddd6ba" targetNamespace="http://schemas.microsoft.com/office/2006/metadata/properties" ma:root="true" ma:fieldsID="254c829d628c65e5f7961ecd310979ca" ns2:_="" ns3:_="">
    <xsd:import namespace="64bf21c4-ae87-4ca0-ba63-050dc98724a1"/>
    <xsd:import namespace="7ec85297-7df1-4406-abfb-afefacddd6b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link" minOccurs="0"/>
                <xsd:element ref="ns2:MediaServiceObjectDetectorVersions" minOccurs="0"/>
                <xsd:element ref="ns2:AuditJaa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f21c4-ae87-4ca0-ba63-050dc9872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9e1beeb8-e66a-4a82-9172-d952cd90ac6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link" ma:index="2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uditJaar" ma:index="26" nillable="true" ma:displayName="Audit Jaar" ma:format="Dropdown" ma:internalName="AuditJaar">
      <xsd:simpleType>
        <xsd:union memberTypes="dms:Text">
          <xsd:simpleType>
            <xsd:restriction base="dms:Choice">
              <xsd:enumeration value="2022 (Dom3)"/>
              <xsd:enumeration value="2023 (Dom1)"/>
              <xsd:enumeration value="2024 (Dom5)"/>
              <xsd:enumeration value="Alle"/>
            </xsd:restriction>
          </xsd:simpleType>
        </xsd:unio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ec85297-7df1-4406-abfb-afefacddd6b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e86bbaa9-46e1-419a-88b3-80459159bdaf}" ma:internalName="TaxCatchAll" ma:showField="CatchAllData" ma:web="7ec85297-7df1-4406-abfb-afefacddd6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F6C2D-B251-4A7E-A529-49FC9500A261}">
  <ds:schemaRefs>
    <ds:schemaRef ds:uri="http://schemas.microsoft.com/sharepoint/v3/contenttype/forms"/>
  </ds:schemaRefs>
</ds:datastoreItem>
</file>

<file path=customXml/itemProps2.xml><?xml version="1.0" encoding="utf-8"?>
<ds:datastoreItem xmlns:ds="http://schemas.openxmlformats.org/officeDocument/2006/customXml" ds:itemID="{DB8848BD-9F33-474B-BBA5-8973BA212628}">
  <ds:schemaRefs>
    <ds:schemaRef ds:uri="http://purl.org/dc/elements/1.1/"/>
    <ds:schemaRef ds:uri="http://purl.org/dc/terms/"/>
    <ds:schemaRef ds:uri="http://schemas.microsoft.com/office/2006/metadata/properties"/>
    <ds:schemaRef ds:uri="http://schemas.microsoft.com/office/2006/documentManagement/types"/>
    <ds:schemaRef ds:uri="7ec85297-7df1-4406-abfb-afefacddd6ba"/>
    <ds:schemaRef ds:uri="http://schemas.openxmlformats.org/package/2006/metadata/core-properties"/>
    <ds:schemaRef ds:uri="http://purl.org/dc/dcmitype/"/>
    <ds:schemaRef ds:uri="http://schemas.microsoft.com/office/infopath/2007/PartnerControls"/>
    <ds:schemaRef ds:uri="64bf21c4-ae87-4ca0-ba63-050dc98724a1"/>
    <ds:schemaRef ds:uri="http://www.w3.org/XML/1998/namespace"/>
  </ds:schemaRefs>
</ds:datastoreItem>
</file>

<file path=customXml/itemProps3.xml><?xml version="1.0" encoding="utf-8"?>
<ds:datastoreItem xmlns:ds="http://schemas.openxmlformats.org/officeDocument/2006/customXml" ds:itemID="{CF496BC4-5770-44B9-A31B-5CBFEDEF8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f21c4-ae87-4ca0-ba63-050dc98724a1"/>
    <ds:schemaRef ds:uri="7ec85297-7df1-4406-abfb-afefacddd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b49793-3fd2-4101-9947-fbc0f9b2d2f2}" enabled="0" method="" siteId="{feb49793-3fd2-4101-9947-fbc0f9b2d2f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Functionele eisen</vt:lpstr>
      <vt:lpstr>NF Privacy</vt:lpstr>
      <vt:lpstr>NF Security &amp; SOC</vt:lpstr>
      <vt:lpstr>NF Architectuur</vt:lpstr>
      <vt:lpstr>NF Compliance &amp; Audit</vt:lpstr>
      <vt:lpstr>NF IAM</vt:lpstr>
      <vt:lpstr>NF Datadiensten</vt:lpstr>
      <vt:lpstr>NF Beheer en Onderhoud</vt:lpstr>
      <vt:lpstr>NF Archivering</vt:lpstr>
      <vt:lpstr>Parameters</vt:lpstr>
      <vt:lpstr>Ja_Nee</vt:lpstr>
    </vt:vector>
  </TitlesOfParts>
  <Manager/>
  <Company>Ministerie van Sociale Zaken en Werkgelegenheid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Sander Bosch</dc:creator>
  <cp:keywords/>
  <dc:description/>
  <cp:lastModifiedBy>Gerwin Karel</cp:lastModifiedBy>
  <cp:revision/>
  <cp:lastPrinted>2025-04-07T15:07:47Z</cp:lastPrinted>
  <dcterms:created xsi:type="dcterms:W3CDTF">2014-04-04T11:34:54Z</dcterms:created>
  <dcterms:modified xsi:type="dcterms:W3CDTF">2025-04-24T10:06:13Z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0x0101003F54EE34C3CED744AD2873753ED4E64C</vt:lpwstr>
  </property>
  <property fmtid="{D5CDD505-2E9C-101B-9397-08002B2CF9AE}" pid="3" name="_dlc_DocIdItemGuid">
    <vt:lpwstr>08e6b754-778b-4122-a306-713698e5949f</vt:lpwstr>
  </property>
  <property fmtid="{D5CDD505-2E9C-101B-9397-08002B2CF9AE}" pid="4" name="CountryRMJurisdiction">
    <vt:lpwstr/>
  </property>
  <property fmtid="{D5CDD505-2E9C-101B-9397-08002B2CF9AE}" pid="5" name="TaxKeyword">
    <vt:lpwstr/>
  </property>
  <property fmtid="{D5CDD505-2E9C-101B-9397-08002B2CF9AE}" pid="6" name="SBUBUContentOwner">
    <vt:lpwstr/>
  </property>
  <property fmtid="{D5CDD505-2E9C-101B-9397-08002B2CF9AE}" pid="7" name="OpportunityFileDocument">
    <vt:lpwstr>2;#Proposal|20456232-058c-4f4c-867d-7b6763faea4f</vt:lpwstr>
  </property>
  <property fmtid="{D5CDD505-2E9C-101B-9397-08002B2CF9AE}" pid="8" name="MediaServiceImageTags">
    <vt:lpwstr/>
  </property>
</Properties>
</file>