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rotterdam.sharepoint.com/sites/Inkoop-EAICTHardware2025/Shared Documents/EA ICT Hardware 2025/02 Beschrijvend Document en bijlagen/"/>
    </mc:Choice>
  </mc:AlternateContent>
  <xr:revisionPtr revIDLastSave="338" documentId="8_{873D6647-A309-4B67-BA04-97155B008977}" xr6:coauthVersionLast="47" xr6:coauthVersionMax="47" xr10:uidLastSave="{4792EC6A-F876-4DD9-835B-A84B9DE470DC}"/>
  <bookViews>
    <workbookView xWindow="-110" yWindow="-110" windowWidth="19420" windowHeight="10300" xr2:uid="{931CA957-EECB-49C0-A05F-2A093A29D573}"/>
  </bookViews>
  <sheets>
    <sheet name="Voorblad" sheetId="1" r:id="rId1"/>
    <sheet name="Prijzenblad" sheetId="2" r:id="rId2"/>
    <sheet name="Gegevensblad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19" i="2"/>
  <c r="D8" i="2"/>
  <c r="D9" i="2"/>
  <c r="D10" i="2"/>
  <c r="D11" i="2"/>
  <c r="D12" i="2"/>
  <c r="D13" i="2"/>
  <c r="D14" i="2"/>
  <c r="D7" i="2"/>
  <c r="D15" i="2" l="1"/>
  <c r="B21" i="2" s="1"/>
  <c r="B22" i="2" l="1"/>
</calcChain>
</file>

<file path=xl/sharedStrings.xml><?xml version="1.0" encoding="utf-8"?>
<sst xmlns="http://schemas.openxmlformats.org/spreadsheetml/2006/main" count="31" uniqueCount="31">
  <si>
    <t>Ondertekening</t>
  </si>
  <si>
    <t>Organisatie</t>
  </si>
  <si>
    <t>Naam</t>
  </si>
  <si>
    <t>Functie</t>
  </si>
  <si>
    <t>Datum</t>
  </si>
  <si>
    <t>Handtekening</t>
  </si>
  <si>
    <t>Invulinstructie</t>
  </si>
  <si>
    <t>Prijsinvulformulier voor de aanbesteding ICT-hardware</t>
  </si>
  <si>
    <t>Productgroep</t>
  </si>
  <si>
    <t>Opslag in %</t>
  </si>
  <si>
    <t>Weging</t>
  </si>
  <si>
    <t>Gewogen %</t>
  </si>
  <si>
    <t>Inschrijfrekengetal: totaal gewogen opslagpercentage</t>
  </si>
  <si>
    <t xml:space="preserve"> </t>
  </si>
  <si>
    <t>Punten</t>
  </si>
  <si>
    <t>Maximaal aantal punten</t>
  </si>
  <si>
    <t>Punten per 0,1%</t>
  </si>
  <si>
    <t>Ondergrens opslagpercentage</t>
  </si>
  <si>
    <t>Uw opslagpercentage</t>
  </si>
  <si>
    <t>Aantal punten</t>
  </si>
  <si>
    <t>Laptops</t>
  </si>
  <si>
    <t>Tablets</t>
  </si>
  <si>
    <t>Overige</t>
  </si>
  <si>
    <t>Bijlage 6 - Prijzenblad Europese aanbesteding ICT Hardware</t>
  </si>
  <si>
    <t>Televisieschermen t.b.v. narrowcasting</t>
  </si>
  <si>
    <t>Beeldschermen voor werkplekken</t>
  </si>
  <si>
    <t>Smartphones</t>
  </si>
  <si>
    <t>Vergaderfaciliteiten t.b.v. hybride vergaderen</t>
  </si>
  <si>
    <t>Oordopjes en koptelefoons</t>
  </si>
  <si>
    <t>Totaal aantal punten</t>
  </si>
  <si>
    <r>
      <rPr>
        <sz val="10"/>
        <color rgb="FF000000"/>
        <rFont val="Martel"/>
      </rPr>
      <t xml:space="preserve">1. Alle gele cellen worden ingevuld door Inschrijver. Per productgroep kan gekozen worden voor een opslagpercentage tussen 1 en 6%. 
</t>
    </r>
    <r>
      <rPr>
        <sz val="10"/>
        <rFont val="Martel"/>
      </rPr>
      <t xml:space="preserve">2. De opslagpercentages in kolom B zijn marktconform en realisitsch. </t>
    </r>
    <r>
      <rPr>
        <sz val="10"/>
        <color rgb="FFFF0000"/>
        <rFont val="Martel"/>
      </rPr>
      <t xml:space="preserve">
</t>
    </r>
    <r>
      <rPr>
        <sz val="10"/>
        <color rgb="FF000000"/>
        <rFont val="Martel"/>
      </rPr>
      <t xml:space="preserve">3. De opslagpercentages zijn all-in. 
4. Het niet invullen van geel gemarkeerde velden is niet toegestaan en leidt tot uitsluiting van de aanbesteding.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</si>
</sst>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 ;\-#,##0.00\ 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Martel"/>
    </font>
    <font>
      <b/>
      <sz val="10"/>
      <color theme="1" tint="0.14999847407452621"/>
      <name val="Martel"/>
    </font>
    <font>
      <b/>
      <sz val="10"/>
      <name val="Martel"/>
    </font>
    <font>
      <sz val="10"/>
      <name val="Marte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Martel"/>
    </font>
    <font>
      <b/>
      <sz val="14"/>
      <color rgb="FF000000"/>
      <name val="Calibri"/>
    </font>
    <font>
      <b/>
      <sz val="16"/>
      <color theme="1"/>
      <name val="Calibri"/>
      <family val="2"/>
      <scheme val="minor"/>
    </font>
    <font>
      <sz val="10"/>
      <color rgb="FF071D49"/>
      <name val="Times New Roman"/>
      <family val="1"/>
    </font>
    <font>
      <sz val="10"/>
      <color rgb="FF000000"/>
      <name val="Martel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theme="0"/>
      </bottom>
      <diagonal/>
    </border>
    <border>
      <left/>
      <right style="thick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 style="thin">
        <color rgb="FF002060"/>
      </right>
      <top style="thin">
        <color rgb="FF002060"/>
      </top>
      <bottom style="thin">
        <color theme="0"/>
      </bottom>
      <diagonal/>
    </border>
    <border>
      <left style="thin">
        <color rgb="FF002060"/>
      </left>
      <right/>
      <top style="thin">
        <color theme="0"/>
      </top>
      <bottom style="thin">
        <color rgb="FF002060"/>
      </bottom>
      <diagonal/>
    </border>
    <border>
      <left/>
      <right style="thick">
        <color theme="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ck">
        <color theme="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ck">
        <color theme="0"/>
      </right>
      <top/>
      <bottom style="thin">
        <color rgb="FF002060"/>
      </bottom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ck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rgb="FF002060"/>
      </right>
      <top style="thin">
        <color theme="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 applyAlignment="1">
      <alignment wrapText="1"/>
    </xf>
    <xf numFmtId="0" fontId="2" fillId="0" borderId="0" xfId="2"/>
    <xf numFmtId="0" fontId="11" fillId="0" borderId="22" xfId="0" applyFont="1" applyBorder="1" applyAlignment="1">
      <alignment wrapText="1"/>
    </xf>
    <xf numFmtId="164" fontId="11" fillId="3" borderId="23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5" borderId="19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wrapText="1"/>
    </xf>
    <xf numFmtId="0" fontId="13" fillId="5" borderId="26" xfId="0" applyFont="1" applyFill="1" applyBorder="1"/>
    <xf numFmtId="0" fontId="2" fillId="0" borderId="0" xfId="2" applyAlignment="1">
      <alignment horizontal="center"/>
    </xf>
    <xf numFmtId="0" fontId="10" fillId="5" borderId="20" xfId="0" applyFont="1" applyFill="1" applyBorder="1" applyAlignment="1">
      <alignment horizontal="center" vertical="center"/>
    </xf>
    <xf numFmtId="9" fontId="11" fillId="0" borderId="23" xfId="4" applyFont="1" applyBorder="1" applyAlignment="1">
      <alignment horizontal="center"/>
    </xf>
    <xf numFmtId="0" fontId="13" fillId="5" borderId="2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23" xfId="0" applyFont="1" applyBorder="1" applyAlignment="1">
      <alignment wrapText="1"/>
    </xf>
    <xf numFmtId="0" fontId="0" fillId="0" borderId="23" xfId="0" applyBorder="1"/>
    <xf numFmtId="0" fontId="11" fillId="0" borderId="23" xfId="0" applyFont="1" applyBorder="1" applyAlignment="1">
      <alignment wrapText="1"/>
    </xf>
    <xf numFmtId="164" fontId="0" fillId="0" borderId="23" xfId="4" applyNumberFormat="1" applyFont="1" applyBorder="1"/>
    <xf numFmtId="0" fontId="9" fillId="5" borderId="23" xfId="0" applyFont="1" applyFill="1" applyBorder="1" applyAlignment="1">
      <alignment wrapText="1"/>
    </xf>
    <xf numFmtId="0" fontId="8" fillId="5" borderId="23" xfId="0" applyFont="1" applyFill="1" applyBorder="1"/>
    <xf numFmtId="0" fontId="19" fillId="0" borderId="0" xfId="0" applyFont="1" applyAlignment="1">
      <alignment horizontal="left" vertical="center" indent="5"/>
    </xf>
    <xf numFmtId="2" fontId="0" fillId="0" borderId="23" xfId="0" applyNumberFormat="1" applyBorder="1"/>
    <xf numFmtId="10" fontId="2" fillId="0" borderId="0" xfId="2" applyNumberFormat="1" applyAlignment="1">
      <alignment horizontal="center"/>
    </xf>
    <xf numFmtId="10" fontId="10" fillId="5" borderId="21" xfId="0" applyNumberFormat="1" applyFont="1" applyFill="1" applyBorder="1" applyAlignment="1">
      <alignment horizontal="center" vertical="center" wrapText="1"/>
    </xf>
    <xf numFmtId="10" fontId="12" fillId="0" borderId="24" xfId="4" applyNumberFormat="1" applyFont="1" applyBorder="1" applyAlignment="1">
      <alignment horizontal="center"/>
    </xf>
    <xf numFmtId="10" fontId="14" fillId="5" borderId="27" xfId="4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18" fillId="0" borderId="0" xfId="0" applyFont="1" applyAlignment="1">
      <alignment horizontal="left"/>
    </xf>
    <xf numFmtId="14" fontId="4" fillId="0" borderId="12" xfId="0" applyNumberFormat="1" applyFont="1" applyBorder="1" applyAlignment="1" applyProtection="1">
      <alignment horizontal="left" vertical="center"/>
      <protection locked="0"/>
    </xf>
    <xf numFmtId="14" fontId="4" fillId="0" borderId="13" xfId="0" applyNumberFormat="1" applyFont="1" applyBorder="1" applyAlignment="1" applyProtection="1">
      <alignment horizontal="left" vertical="center"/>
      <protection locked="0"/>
    </xf>
    <xf numFmtId="14" fontId="4" fillId="3" borderId="14" xfId="0" applyNumberFormat="1" applyFont="1" applyFill="1" applyBorder="1" applyAlignment="1" applyProtection="1">
      <alignment horizontal="left" vertical="top"/>
      <protection locked="0"/>
    </xf>
    <xf numFmtId="14" fontId="4" fillId="3" borderId="15" xfId="0" applyNumberFormat="1" applyFont="1" applyFill="1" applyBorder="1" applyAlignment="1" applyProtection="1">
      <alignment horizontal="left" vertical="top"/>
      <protection locked="0"/>
    </xf>
    <xf numFmtId="14" fontId="4" fillId="0" borderId="7" xfId="0" applyNumberFormat="1" applyFont="1" applyBorder="1" applyAlignment="1" applyProtection="1">
      <alignment horizontal="left" vertical="center"/>
      <protection locked="0"/>
    </xf>
    <xf numFmtId="14" fontId="4" fillId="0" borderId="8" xfId="0" applyNumberFormat="1" applyFont="1" applyBorder="1" applyAlignment="1" applyProtection="1">
      <alignment horizontal="left" vertical="center"/>
      <protection locked="0"/>
    </xf>
    <xf numFmtId="14" fontId="4" fillId="3" borderId="9" xfId="0" applyNumberFormat="1" applyFont="1" applyFill="1" applyBorder="1" applyAlignment="1" applyProtection="1">
      <alignment horizontal="left" vertical="top"/>
      <protection locked="0"/>
    </xf>
    <xf numFmtId="14" fontId="4" fillId="3" borderId="10" xfId="0" applyNumberFormat="1" applyFont="1" applyFill="1" applyBorder="1" applyAlignment="1" applyProtection="1">
      <alignment horizontal="left" vertical="top"/>
      <protection locked="0"/>
    </xf>
    <xf numFmtId="14" fontId="4" fillId="0" borderId="11" xfId="0" applyNumberFormat="1" applyFont="1" applyBorder="1" applyAlignment="1" applyProtection="1">
      <alignment horizontal="left" vertical="center"/>
      <protection locked="0"/>
    </xf>
    <xf numFmtId="14" fontId="4" fillId="3" borderId="7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5" fillId="0" borderId="5" xfId="0" applyNumberFormat="1" applyFont="1" applyBorder="1" applyAlignment="1" applyProtection="1">
      <alignment horizontal="left" vertical="center"/>
      <protection locked="0"/>
    </xf>
    <xf numFmtId="14" fontId="5" fillId="0" borderId="6" xfId="0" applyNumberFormat="1" applyFont="1" applyBorder="1" applyAlignment="1" applyProtection="1">
      <alignment horizontal="left" vertical="center"/>
      <protection locked="0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14" fontId="4" fillId="0" borderId="6" xfId="0" applyNumberFormat="1" applyFont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6" fillId="4" borderId="28" xfId="0" applyNumberFormat="1" applyFont="1" applyFill="1" applyBorder="1" applyAlignment="1">
      <alignment horizontal="left" vertical="top" wrapText="1"/>
    </xf>
    <xf numFmtId="14" fontId="6" fillId="4" borderId="0" xfId="0" applyNumberFormat="1" applyFont="1" applyFill="1" applyAlignment="1">
      <alignment horizontal="left" vertical="top" wrapText="1"/>
    </xf>
    <xf numFmtId="0" fontId="17" fillId="0" borderId="18" xfId="0" applyFont="1" applyBorder="1" applyAlignment="1">
      <alignment horizontal="left"/>
    </xf>
  </cellXfs>
  <cellStyles count="5">
    <cellStyle name="Procent" xfId="4" builtinId="5"/>
    <cellStyle name="Standaard" xfId="0" builtinId="0"/>
    <cellStyle name="Standaard 10" xfId="3" xr:uid="{66C033FA-DEB6-4DEA-99F7-ACA9E401B6F0}"/>
    <cellStyle name="Standaard 11" xfId="1" xr:uid="{2C6BF2F3-B3F6-420F-876A-36DC0BE83FB8}"/>
    <cellStyle name="Standaard 3" xfId="2" xr:uid="{3F91C2B4-3646-4963-B1A9-BE4C11FB7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2905126</xdr:colOff>
      <xdr:row>0</xdr:row>
      <xdr:rowOff>123825</xdr:rowOff>
    </xdr:from>
    <xdr:ext cx="661008" cy="602188"/>
    <xdr:pic>
      <xdr:nvPicPr>
        <xdr:cNvPr id="9" name="Afbeelding 4">
          <a:extLst>
            <a:ext uri="{FF2B5EF4-FFF2-40B4-BE49-F238E27FC236}">
              <a16:creationId xmlns:a16="http://schemas.microsoft.com/office/drawing/2014/main" id="{4522BE17-C09E-4400-9F77-018CBD7D1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1" y="123825"/>
          <a:ext cx="661008" cy="6021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CD69-87D6-4242-812A-D41E87B9D33A}">
  <dimension ref="A1:D11"/>
  <sheetViews>
    <sheetView showGridLines="0" tabSelected="1" workbookViewId="0">
      <selection activeCell="C6" sqref="C6:D6"/>
    </sheetView>
  </sheetViews>
  <sheetFormatPr defaultRowHeight="14.5"/>
  <cols>
    <col min="2" max="2" width="13.26953125" customWidth="1"/>
    <col min="4" max="4" width="51.81640625" customWidth="1"/>
  </cols>
  <sheetData>
    <row r="1" spans="1:4" ht="21">
      <c r="A1" s="28" t="s">
        <v>23</v>
      </c>
      <c r="B1" s="28"/>
      <c r="C1" s="28"/>
      <c r="D1" s="28"/>
    </row>
    <row r="2" spans="1:4" ht="21">
      <c r="A2" s="28"/>
      <c r="B2" s="28"/>
      <c r="C2" s="28"/>
      <c r="D2" s="28"/>
    </row>
    <row r="5" spans="1:4">
      <c r="A5" s="39" t="s">
        <v>0</v>
      </c>
      <c r="B5" s="40"/>
      <c r="C5" s="41"/>
      <c r="D5" s="42"/>
    </row>
    <row r="6" spans="1:4">
      <c r="A6" s="43" t="s">
        <v>29</v>
      </c>
      <c r="B6" s="44"/>
      <c r="C6" s="45">
        <f>Prijzenblad!B22</f>
        <v>400</v>
      </c>
      <c r="D6" s="46"/>
    </row>
    <row r="7" spans="1:4">
      <c r="A7" s="47" t="s">
        <v>1</v>
      </c>
      <c r="B7" s="48"/>
      <c r="C7" s="31"/>
      <c r="D7" s="32"/>
    </row>
    <row r="8" spans="1:4">
      <c r="A8" s="33" t="s">
        <v>2</v>
      </c>
      <c r="B8" s="34"/>
      <c r="C8" s="35"/>
      <c r="D8" s="36"/>
    </row>
    <row r="9" spans="1:4">
      <c r="A9" s="33" t="s">
        <v>3</v>
      </c>
      <c r="B9" s="37"/>
      <c r="C9" s="38"/>
      <c r="D9" s="36"/>
    </row>
    <row r="10" spans="1:4">
      <c r="A10" s="33" t="s">
        <v>4</v>
      </c>
      <c r="B10" s="34"/>
      <c r="C10" s="35"/>
      <c r="D10" s="36"/>
    </row>
    <row r="11" spans="1:4" ht="97.5" customHeight="1">
      <c r="A11" s="29" t="s">
        <v>5</v>
      </c>
      <c r="B11" s="30"/>
      <c r="C11" s="31"/>
      <c r="D11" s="32"/>
    </row>
  </sheetData>
  <sheetProtection algorithmName="SHA-512" hashValue="8bf3gMA+IU7YAnPpEiFPQFs994cXwZpk/+nPa/AUAy0KLdOm1Y1eG6lSXwLrAEyi08p37I2IWbTKOCtEZjJi3w==" saltValue="1YLrF9RS77MN01WfGIkQQQ==" spinCount="100000" sheet="1" objects="1" scenarios="1"/>
  <protectedRanges>
    <protectedRange algorithmName="SHA-512" hashValue="rzAb2PQG0+GUYMDSJk6zjAsBMhgR23oCTnVnadoiAMRZIkWe4Bp5FSdG95It3GIavlvibrPUA9WSour4wgyc9w==" saltValue="Ls8yPSAqjjAV3l//B2RSMA==" spinCount="100000" sqref="C6" name="Bereik2"/>
    <protectedRange algorithmName="SHA-512" hashValue="MQkPxWnIEeJG0MDiuWD+aQkFd8TLvoA//ZT/nmN4779Jomw/7xcwFcGPeMAY7242bHik6ot/6NjXkTLO4Gk6vw==" saltValue="37G6q0VaNqSK5lgoamFpnQ==" spinCount="100000" sqref="J12" name="Bereik1"/>
  </protectedRanges>
  <mergeCells count="16">
    <mergeCell ref="A1:D1"/>
    <mergeCell ref="A2:D2"/>
    <mergeCell ref="A11:B11"/>
    <mergeCell ref="C11:D11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</mergeCells>
  <dataValidations count="1">
    <dataValidation allowBlank="1" showInputMessage="1" showErrorMessage="1" prompt="Voer de eerste dag van de week in voor taakplanning." sqref="A6:A11 C7:C11" xr:uid="{039CDB3F-1C6D-4D56-AEA6-55D5CA31C8C7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114F-F190-4136-B914-0A46663E845A}">
  <dimension ref="A1:F22"/>
  <sheetViews>
    <sheetView showGridLines="0" topLeftCell="A4" zoomScale="80" zoomScaleNormal="80" workbookViewId="0">
      <selection activeCell="A4" sqref="A4:D4"/>
    </sheetView>
  </sheetViews>
  <sheetFormatPr defaultColWidth="9.1796875" defaultRowHeight="12.5"/>
  <cols>
    <col min="1" max="1" width="96.54296875" style="2" customWidth="1"/>
    <col min="2" max="2" width="22.1796875" style="2" customWidth="1"/>
    <col min="3" max="3" width="8.81640625" style="10" customWidth="1"/>
    <col min="4" max="4" width="9.81640625" style="23" customWidth="1"/>
    <col min="5" max="5" width="27.7265625" style="1" customWidth="1"/>
    <col min="6" max="16384" width="9.1796875" style="2"/>
  </cols>
  <sheetData>
    <row r="1" spans="1:6" ht="19" thickBot="1">
      <c r="A1" s="53" t="s">
        <v>7</v>
      </c>
      <c r="B1" s="53"/>
      <c r="C1" s="53"/>
      <c r="D1" s="53"/>
    </row>
    <row r="3" spans="1:6" ht="13" customHeight="1">
      <c r="A3" s="49" t="s">
        <v>6</v>
      </c>
      <c r="B3" s="50"/>
      <c r="C3" s="50"/>
      <c r="D3" s="50"/>
    </row>
    <row r="4" spans="1:6" ht="70.5" customHeight="1">
      <c r="A4" s="51" t="s">
        <v>30</v>
      </c>
      <c r="B4" s="52"/>
      <c r="C4" s="52"/>
      <c r="D4" s="52"/>
    </row>
    <row r="5" spans="1:6" ht="13" thickBot="1"/>
    <row r="6" spans="1:6" ht="23.25" customHeight="1">
      <c r="A6" s="6" t="s">
        <v>8</v>
      </c>
      <c r="B6" s="7" t="s">
        <v>9</v>
      </c>
      <c r="C6" s="11" t="s">
        <v>10</v>
      </c>
      <c r="D6" s="24" t="s">
        <v>11</v>
      </c>
      <c r="E6"/>
    </row>
    <row r="7" spans="1:6" ht="14.5">
      <c r="A7" s="3" t="s">
        <v>20</v>
      </c>
      <c r="B7" s="4">
        <v>0.01</v>
      </c>
      <c r="C7" s="12">
        <v>0.25</v>
      </c>
      <c r="D7" s="25">
        <f t="shared" ref="D7:D14" si="0">B7*C7</f>
        <v>2.5000000000000001E-3</v>
      </c>
      <c r="E7"/>
    </row>
    <row r="8" spans="1:6" ht="14.5">
      <c r="A8" s="3" t="s">
        <v>21</v>
      </c>
      <c r="B8" s="4">
        <v>0.01</v>
      </c>
      <c r="C8" s="12">
        <v>0.2</v>
      </c>
      <c r="D8" s="25">
        <f t="shared" si="0"/>
        <v>2E-3</v>
      </c>
      <c r="E8"/>
      <c r="F8" s="21"/>
    </row>
    <row r="9" spans="1:6" ht="14.5">
      <c r="A9" s="3" t="s">
        <v>26</v>
      </c>
      <c r="B9" s="4">
        <v>0.01</v>
      </c>
      <c r="C9" s="12">
        <v>0.2</v>
      </c>
      <c r="D9" s="25">
        <f t="shared" si="0"/>
        <v>2E-3</v>
      </c>
      <c r="E9"/>
    </row>
    <row r="10" spans="1:6" ht="14.5">
      <c r="A10" s="3" t="s">
        <v>27</v>
      </c>
      <c r="B10" s="4">
        <v>0.01</v>
      </c>
      <c r="C10" s="12">
        <v>0.1</v>
      </c>
      <c r="D10" s="25">
        <f t="shared" si="0"/>
        <v>1E-3</v>
      </c>
      <c r="E10"/>
    </row>
    <row r="11" spans="1:6" ht="14.5">
      <c r="A11" s="3" t="s">
        <v>25</v>
      </c>
      <c r="B11" s="4">
        <v>0.01</v>
      </c>
      <c r="C11" s="12">
        <v>0.1</v>
      </c>
      <c r="D11" s="25">
        <f t="shared" si="0"/>
        <v>1E-3</v>
      </c>
      <c r="E11"/>
    </row>
    <row r="12" spans="1:6" ht="14.5">
      <c r="A12" s="3" t="s">
        <v>24</v>
      </c>
      <c r="B12" s="4">
        <v>0.01</v>
      </c>
      <c r="C12" s="12">
        <v>0.05</v>
      </c>
      <c r="D12" s="25">
        <f t="shared" si="0"/>
        <v>5.0000000000000001E-4</v>
      </c>
      <c r="E12"/>
    </row>
    <row r="13" spans="1:6" ht="14.5">
      <c r="A13" s="3" t="s">
        <v>28</v>
      </c>
      <c r="B13" s="4">
        <v>0.01</v>
      </c>
      <c r="C13" s="12">
        <v>0.05</v>
      </c>
      <c r="D13" s="25">
        <f t="shared" si="0"/>
        <v>5.0000000000000001E-4</v>
      </c>
      <c r="E13"/>
    </row>
    <row r="14" spans="1:6" ht="15" thickBot="1">
      <c r="A14" s="3" t="s">
        <v>22</v>
      </c>
      <c r="B14" s="4">
        <v>0.01</v>
      </c>
      <c r="C14" s="12">
        <v>0.05</v>
      </c>
      <c r="D14" s="25">
        <f t="shared" si="0"/>
        <v>5.0000000000000001E-4</v>
      </c>
      <c r="E14"/>
    </row>
    <row r="15" spans="1:6" ht="15" thickBot="1">
      <c r="A15" s="8" t="s">
        <v>12</v>
      </c>
      <c r="B15" s="9" t="s">
        <v>13</v>
      </c>
      <c r="C15" s="13"/>
      <c r="D15" s="26">
        <f>(SUM(D7:D14))</f>
        <v>1.0000000000000002E-2</v>
      </c>
      <c r="E15"/>
    </row>
    <row r="16" spans="1:6" ht="14.5">
      <c r="A16"/>
      <c r="B16"/>
      <c r="C16" s="14"/>
      <c r="D16" s="27"/>
      <c r="E16"/>
    </row>
    <row r="17" spans="1:5" ht="14.5">
      <c r="A17" s="15" t="s">
        <v>14</v>
      </c>
      <c r="B17" s="16"/>
      <c r="C17" s="14"/>
      <c r="D17" s="27"/>
      <c r="E17"/>
    </row>
    <row r="18" spans="1:5" ht="14.5">
      <c r="A18" s="17" t="s">
        <v>15</v>
      </c>
      <c r="B18" s="16">
        <v>400</v>
      </c>
      <c r="C18" s="14"/>
      <c r="D18" s="27"/>
      <c r="E18"/>
    </row>
    <row r="19" spans="1:5" ht="14.5">
      <c r="A19" s="17" t="s">
        <v>16</v>
      </c>
      <c r="B19" s="22">
        <f>B18/51</f>
        <v>7.8431372549019605</v>
      </c>
      <c r="C19" s="14"/>
      <c r="D19" s="27"/>
      <c r="E19"/>
    </row>
    <row r="20" spans="1:5" ht="14.5">
      <c r="A20" s="17" t="s">
        <v>17</v>
      </c>
      <c r="B20" s="18">
        <v>0.01</v>
      </c>
      <c r="C20" s="14"/>
      <c r="D20" s="27"/>
      <c r="E20"/>
    </row>
    <row r="21" spans="1:5" ht="14.5">
      <c r="A21" s="17" t="s">
        <v>18</v>
      </c>
      <c r="B21" s="18">
        <f>D15</f>
        <v>1.0000000000000002E-2</v>
      </c>
      <c r="C21" s="14"/>
      <c r="D21" s="27"/>
      <c r="E21"/>
    </row>
    <row r="22" spans="1:5" ht="14.5">
      <c r="A22" s="19" t="s">
        <v>19</v>
      </c>
      <c r="B22" s="20">
        <f>IF(B21&gt;0.0099,ROUND(B18-(B21-B20)*1000*B19,2),0)</f>
        <v>400</v>
      </c>
      <c r="C22" s="14"/>
      <c r="D22" s="27"/>
      <c r="E22"/>
    </row>
  </sheetData>
  <sheetProtection algorithmName="SHA-512" hashValue="Xx8NID9ZM84lh8RRenxpVm4N2CgmRsMnL/RBoUWzLTOwOf6iwzc92TmL1vMwpZfBe8UXq/FirZ9vScIWLAFvOg==" saltValue="LXfsJiBdchFdPlgBe8FUaQ==" spinCount="100000" sheet="1" objects="1" scenarios="1"/>
  <protectedRanges>
    <protectedRange algorithmName="SHA-512" hashValue="ICoQFGj022jk/u3rtALVh+amkwgjuvAQvr4T98LrS4SeZTiS4R1p1V1R7BJ9szPrHeuTkRTz1eLIt+Xw45gwlQ==" saltValue="BdyozetSUX8ILEXPpLORcA==" spinCount="100000" sqref="A17:B22" name="Bereik3"/>
    <protectedRange algorithmName="SHA-512" hashValue="NIMX9KrE0oA67vzBcJ1x96y/p7zDwgk9R79oqeCuGUtsnJPpipyB3/30iFqOERQDtayKI4jMc+I57iNY41o8LA==" saltValue="j8ILqrG4tJfuZnsSNJmC+Q==" spinCount="100000" sqref="C6:D15" name="Bereik2"/>
    <protectedRange algorithmName="SHA-512" hashValue="L2Ku1Qu1PSQy5iCmCMMef5/vNRMggSfBEnEGzyHZcQ3c4kpTrHaFpswh+HjmazYOAko5kleguDaXCX1WCShT4A==" saltValue="R4BQt+oMIDXFBQ6tih1AXw==" spinCount="100000" sqref="A6:A15" name="Bereik1"/>
  </protectedRanges>
  <mergeCells count="3">
    <mergeCell ref="A3:D3"/>
    <mergeCell ref="A4:D4"/>
    <mergeCell ref="A1:D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C6F3719-A46A-4541-90B6-1ED57D4D12DA}">
          <x14:formula1>
            <xm:f>Gegevensblad!$A$1:$A$51</xm:f>
          </x14:formula1>
          <xm:sqref>B7:B14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703A-1FD3-4012-96FA-501B985F4119}">
  <dimension ref="A1:A51"/>
  <sheetViews>
    <sheetView workbookViewId="0">
      <selection activeCell="A51" sqref="A1:A51"/>
    </sheetView>
  </sheetViews>
  <sheetFormatPr defaultRowHeight="14.5"/>
  <cols>
    <col min="1" max="1" width="8.7265625" style="5"/>
  </cols>
  <sheetData>
    <row r="1" spans="1:1">
      <c r="A1" s="5">
        <v>0.01</v>
      </c>
    </row>
    <row r="2" spans="1:1">
      <c r="A2" s="5">
        <v>1.0999999999999999E-2</v>
      </c>
    </row>
    <row r="3" spans="1:1">
      <c r="A3" s="5">
        <v>1.2E-2</v>
      </c>
    </row>
    <row r="4" spans="1:1">
      <c r="A4" s="5">
        <v>1.2999999999999999E-2</v>
      </c>
    </row>
    <row r="5" spans="1:1">
      <c r="A5" s="5">
        <v>1.4E-2</v>
      </c>
    </row>
    <row r="6" spans="1:1">
      <c r="A6" s="5">
        <v>1.4999999999999999E-2</v>
      </c>
    </row>
    <row r="7" spans="1:1">
      <c r="A7" s="5">
        <v>1.6E-2</v>
      </c>
    </row>
    <row r="8" spans="1:1">
      <c r="A8" s="5">
        <v>1.7000000000000001E-2</v>
      </c>
    </row>
    <row r="9" spans="1:1">
      <c r="A9" s="5">
        <v>1.7999999999999999E-2</v>
      </c>
    </row>
    <row r="10" spans="1:1">
      <c r="A10" s="5">
        <v>1.9E-2</v>
      </c>
    </row>
    <row r="11" spans="1:1">
      <c r="A11" s="5">
        <v>0.02</v>
      </c>
    </row>
    <row r="12" spans="1:1">
      <c r="A12" s="5">
        <v>2.1000000000000001E-2</v>
      </c>
    </row>
    <row r="13" spans="1:1">
      <c r="A13" s="5">
        <v>2.1999999999999999E-2</v>
      </c>
    </row>
    <row r="14" spans="1:1">
      <c r="A14" s="5">
        <v>2.3E-2</v>
      </c>
    </row>
    <row r="15" spans="1:1">
      <c r="A15" s="5">
        <v>2.4E-2</v>
      </c>
    </row>
    <row r="16" spans="1:1">
      <c r="A16" s="5">
        <v>2.5000000000000001E-2</v>
      </c>
    </row>
    <row r="17" spans="1:1">
      <c r="A17" s="5">
        <v>2.5999999999999999E-2</v>
      </c>
    </row>
    <row r="18" spans="1:1">
      <c r="A18" s="5">
        <v>2.7E-2</v>
      </c>
    </row>
    <row r="19" spans="1:1">
      <c r="A19" s="5">
        <v>2.8000000000000001E-2</v>
      </c>
    </row>
    <row r="20" spans="1:1">
      <c r="A20" s="5">
        <v>2.9000000000000001E-2</v>
      </c>
    </row>
    <row r="21" spans="1:1">
      <c r="A21" s="5">
        <v>0.03</v>
      </c>
    </row>
    <row r="22" spans="1:1">
      <c r="A22" s="5">
        <v>3.1E-2</v>
      </c>
    </row>
    <row r="23" spans="1:1">
      <c r="A23" s="5">
        <v>3.2000000000000001E-2</v>
      </c>
    </row>
    <row r="24" spans="1:1">
      <c r="A24" s="5">
        <v>3.3000000000000002E-2</v>
      </c>
    </row>
    <row r="25" spans="1:1">
      <c r="A25" s="5">
        <v>3.4000000000000002E-2</v>
      </c>
    </row>
    <row r="26" spans="1:1">
      <c r="A26" s="5">
        <v>3.5000000000000003E-2</v>
      </c>
    </row>
    <row r="27" spans="1:1">
      <c r="A27" s="5">
        <v>3.5999999999999997E-2</v>
      </c>
    </row>
    <row r="28" spans="1:1">
      <c r="A28" s="5">
        <v>3.6999999999999998E-2</v>
      </c>
    </row>
    <row r="29" spans="1:1">
      <c r="A29" s="5">
        <v>3.7999999999999999E-2</v>
      </c>
    </row>
    <row r="30" spans="1:1">
      <c r="A30" s="5">
        <v>3.9E-2</v>
      </c>
    </row>
    <row r="31" spans="1:1">
      <c r="A31" s="5">
        <v>0.04</v>
      </c>
    </row>
    <row r="32" spans="1:1">
      <c r="A32" s="5">
        <v>4.1000000000000002E-2</v>
      </c>
    </row>
    <row r="33" spans="1:1">
      <c r="A33" s="5">
        <v>4.2000000000000003E-2</v>
      </c>
    </row>
    <row r="34" spans="1:1">
      <c r="A34" s="5">
        <v>4.2999999999999997E-2</v>
      </c>
    </row>
    <row r="35" spans="1:1">
      <c r="A35" s="5">
        <v>4.3999999999999997E-2</v>
      </c>
    </row>
    <row r="36" spans="1:1">
      <c r="A36" s="5">
        <v>4.4999999999999998E-2</v>
      </c>
    </row>
    <row r="37" spans="1:1">
      <c r="A37" s="5">
        <v>4.5999999999999999E-2</v>
      </c>
    </row>
    <row r="38" spans="1:1">
      <c r="A38" s="5">
        <v>4.7E-2</v>
      </c>
    </row>
    <row r="39" spans="1:1">
      <c r="A39" s="5">
        <v>4.8000000000000001E-2</v>
      </c>
    </row>
    <row r="40" spans="1:1">
      <c r="A40" s="5">
        <v>4.9000000000000002E-2</v>
      </c>
    </row>
    <row r="41" spans="1:1">
      <c r="A41" s="5">
        <v>0.05</v>
      </c>
    </row>
    <row r="42" spans="1:1">
      <c r="A42" s="5">
        <v>5.0999999999999997E-2</v>
      </c>
    </row>
    <row r="43" spans="1:1">
      <c r="A43" s="5">
        <v>5.1999999999999998E-2</v>
      </c>
    </row>
    <row r="44" spans="1:1">
      <c r="A44" s="5">
        <v>5.2999999999999999E-2</v>
      </c>
    </row>
    <row r="45" spans="1:1">
      <c r="A45" s="5">
        <v>5.3999999999999999E-2</v>
      </c>
    </row>
    <row r="46" spans="1:1">
      <c r="A46" s="5">
        <v>5.5E-2</v>
      </c>
    </row>
    <row r="47" spans="1:1">
      <c r="A47" s="5">
        <v>5.6000000000000001E-2</v>
      </c>
    </row>
    <row r="48" spans="1:1">
      <c r="A48" s="5">
        <v>5.7000000000000002E-2</v>
      </c>
    </row>
    <row r="49" spans="1:1">
      <c r="A49" s="5">
        <v>5.8000000000000003E-2</v>
      </c>
    </row>
    <row r="50" spans="1:1">
      <c r="A50" s="5">
        <v>5.8999999999999997E-2</v>
      </c>
    </row>
    <row r="51" spans="1:1">
      <c r="A51" s="5">
        <v>0.06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A7EAE655EDE4E9BCABE8AB00EFD2E" ma:contentTypeVersion="4" ma:contentTypeDescription="Create a new document." ma:contentTypeScope="" ma:versionID="c0cf2c9c15028e39575ce93740dc1bdf">
  <xsd:schema xmlns:xsd="http://www.w3.org/2001/XMLSchema" xmlns:xs="http://www.w3.org/2001/XMLSchema" xmlns:p="http://schemas.microsoft.com/office/2006/metadata/properties" xmlns:ns2="7e5cc64e-4ef5-4931-99f5-4c241ca50d39" targetNamespace="http://schemas.microsoft.com/office/2006/metadata/properties" ma:root="true" ma:fieldsID="e7ca553b0882c15ff08b5629a10733bc" ns2:_="">
    <xsd:import namespace="7e5cc64e-4ef5-4931-99f5-4c241ca50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cc64e-4ef5-4931-99f5-4c241ca50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08D346-9B0E-4183-9B3D-0248AC8F9D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40C4F7-EBC5-4577-831F-567181D1106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e5cc64e-4ef5-4931-99f5-4c241ca50d39"/>
  </ds:schemaRefs>
</ds:datastoreItem>
</file>

<file path=customXml/itemProps3.xml><?xml version="1.0" encoding="utf-8"?>
<ds:datastoreItem xmlns:ds="http://schemas.openxmlformats.org/officeDocument/2006/customXml" ds:itemID="{773CB896-690D-4EE5-B421-7049383889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cc64e-4ef5-4931-99f5-4c241ca50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Prijzenblad</vt:lpstr>
      <vt:lpstr>Gegevensblad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Zoë Sie</dc:creator>
  <cp:keywords/>
  <dc:description/>
  <cp:lastModifiedBy>Jorrieke Buis</cp:lastModifiedBy>
  <cp:revision/>
  <dcterms:created xsi:type="dcterms:W3CDTF">2022-12-01T11:26:01Z</dcterms:created>
  <dcterms:modified xsi:type="dcterms:W3CDTF">2025-04-22T17:57:10Z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0x0101000A8A7EAE655EDE4E9BCABE8AB00EFD2E</vt:lpwstr>
  </property>
  <property fmtid="{D5CDD505-2E9C-101B-9397-08002B2CF9AE}" pid="3" name="Order">
    <vt:r8>228800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