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prorailbv.sharepoint.com/teams/Bloemen2/Gedeelde documenten/General/Aanbestedingsdossier Europees Openbaar Bloemen/3.3 Nota van Inlichtingen/NvI 4/"/>
    </mc:Choice>
  </mc:AlternateContent>
  <xr:revisionPtr revIDLastSave="6" documentId="8_{F7731FDA-3369-4E4A-B74B-B791DE7C7918}" xr6:coauthVersionLast="47" xr6:coauthVersionMax="47" xr10:uidLastSave="{1D01DAA6-2DFF-4E8A-AC0A-D761116038DB}"/>
  <bookViews>
    <workbookView xWindow="-108" yWindow="-108" windowWidth="23256" windowHeight="12576" firstSheet="1" activeTab="1" xr2:uid="{D85F6168-4E0A-4057-BE6B-BB7837FCE537}"/>
  </bookViews>
  <sheets>
    <sheet name="Invulinstructie" sheetId="3" r:id="rId1"/>
    <sheet name="Totaal en ondertekening" sheetId="4" r:id="rId2"/>
    <sheet name="Klein geschenk" sheetId="5" r:id="rId3"/>
    <sheet name="Middel geschenk" sheetId="6" r:id="rId4"/>
    <sheet name="Groot geschenk" sheetId="7" r:id="rId5"/>
    <sheet name="Overigen" sheetId="8"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4" i="7" l="1"/>
  <c r="D10" i="4" s="1"/>
  <c r="E10" i="4" s="1"/>
  <c r="F10" i="4" s="1"/>
  <c r="F17" i="8"/>
  <c r="E31" i="5"/>
  <c r="D8" i="4" s="1"/>
  <c r="E17" i="8"/>
  <c r="E71" i="6"/>
  <c r="D9" i="4" s="1"/>
  <c r="E9" i="4" s="1"/>
  <c r="F9" i="4" s="1"/>
  <c r="E25" i="8"/>
  <c r="F25" i="8" s="1"/>
  <c r="E24" i="8"/>
  <c r="F24" i="8" s="1"/>
  <c r="F26" i="8" s="1"/>
  <c r="C22" i="4" s="1"/>
  <c r="E26" i="8"/>
  <c r="E16" i="8"/>
  <c r="F16" i="8" s="1"/>
  <c r="D8" i="8"/>
  <c r="D10" i="8"/>
  <c r="C19" i="4" s="1"/>
  <c r="E18" i="8"/>
  <c r="F18" i="8" s="1"/>
  <c r="D11" i="8" l="1"/>
  <c r="C17" i="4"/>
  <c r="E8" i="4"/>
  <c r="F8" i="4" s="1"/>
  <c r="F11" i="4" s="1"/>
  <c r="C20" i="4" s="1"/>
  <c r="F19" i="8"/>
  <c r="C21" i="4" s="1"/>
  <c r="E19" i="8"/>
  <c r="C23" i="4" l="1"/>
</calcChain>
</file>

<file path=xl/sharedStrings.xml><?xml version="1.0" encoding="utf-8"?>
<sst xmlns="http://schemas.openxmlformats.org/spreadsheetml/2006/main" count="264" uniqueCount="91">
  <si>
    <t>PRIJZENBLAD - Landelijk - Bloemen en personeelsattenties</t>
  </si>
  <si>
    <t>Algemene invulinstructie</t>
  </si>
  <si>
    <t>Minimale inschrijfprijs</t>
  </si>
  <si>
    <t>Maximale inschrijfprijs</t>
  </si>
  <si>
    <t>Totaal en ondertekening</t>
  </si>
  <si>
    <t>Berekening geschatte prijs per type geschenk per jaar</t>
  </si>
  <si>
    <t>Type geschenk</t>
  </si>
  <si>
    <t>Geschatte afname per jaar</t>
  </si>
  <si>
    <t>Gemiddelde prijs</t>
  </si>
  <si>
    <t>Gemiddelde prijs per type geschenk x geschatte afname per jaar</t>
  </si>
  <si>
    <t>Prijs 8 jaar</t>
  </si>
  <si>
    <t>Klein geschenk</t>
  </si>
  <si>
    <t>Middel geschenk</t>
  </si>
  <si>
    <t>Groot geschenk</t>
  </si>
  <si>
    <t>Totaal</t>
  </si>
  <si>
    <t>Inschrijfprijs</t>
  </si>
  <si>
    <t>Eenmalige kosten</t>
  </si>
  <si>
    <t>Implementatiekosten webshop</t>
  </si>
  <si>
    <t>Berekening contractloop 8 jaar</t>
  </si>
  <si>
    <t>Licentie webshop</t>
  </si>
  <si>
    <t>Inschrijfprijs 8 jaar</t>
  </si>
  <si>
    <t>Rechtsgeldige ondertekening*:</t>
  </si>
  <si>
    <t>Naam:</t>
  </si>
  <si>
    <t>Functie:</t>
  </si>
  <si>
    <t>Datum:</t>
  </si>
  <si>
    <t>*Door het indienen van de aanbiedingsbegroting verklaart Inschijver dat deze zich volledig conformeert aan de aanbestedingsleidraad inclusief bijlagen. Tevens accepteert Inschrijver eventuele wijzigingen/aanvullingen, zoals opgenomen in de nota(‘s) van inlichtingen en gaat ermee akkoord dat de hierin opgenomen wijzigingen/aanvullingen prevaleren boven hetgeen bepaald in eerder genoemde aanbestedingsleidraad inclusief bijlagen. Door het indienen van de aanbiedingsbegroting verklaart Inschijver tevens dat de Inschrijving volledig is gebaseerd op en voldoet aan de bepalingen in de eerder genoemde aanbestedingsleidraad, vraagspecificatie, de nota(‘s) van inlichting en de eigen beantwoording van de  gunningscriteria. Alle kosten gerelateerd aan de uitvoering van de beantwoording van de gunningscriteria worden geacht in de aangeboden prijzen te zijn verdisconteerd, tenzij dit in de beantwoording nadrukkelijk anders is aangegeven. Inschrijving verklaart met het indienen van de aanbiedingsbegroting dat de door hem geoffreerde prijzen zonder voorbehoud zijn. Er kan derhalve nooit sprake zijn van meer- danwel minderwerk, zonder uitdrukkelijke toestemming van de opdrachtgever.</t>
  </si>
  <si>
    <t>Kleine geschenken</t>
  </si>
  <si>
    <t>Product nr.</t>
  </si>
  <si>
    <t>Omschrijving assortiment - product</t>
  </si>
  <si>
    <t>Prijs per product</t>
  </si>
  <si>
    <t>Productcategorie</t>
  </si>
  <si>
    <t>Bandbreedte excl. BTW</t>
  </si>
  <si>
    <t>Klein geschenk inclusief handlingskosten + kaartje</t>
  </si>
  <si>
    <t>De inschrijver moet hier een product toevoegen</t>
  </si>
  <si>
    <t>Pasen</t>
  </si>
  <si>
    <t>5 tot 10 euro</t>
  </si>
  <si>
    <t>Sinterklaas</t>
  </si>
  <si>
    <t>Internationaal sport evenement</t>
  </si>
  <si>
    <t>10,01 tot 15 euro</t>
  </si>
  <si>
    <t>Gemiddelde prijs klein geschenk</t>
  </si>
  <si>
    <t>Middel geschenken</t>
  </si>
  <si>
    <t>Middel geschenk inclusief handlingskosten + kaartje</t>
  </si>
  <si>
    <t>Seizoensboeket/plukboeket</t>
  </si>
  <si>
    <t>Bloemboeket</t>
  </si>
  <si>
    <t>15,01 tot 19 euro</t>
  </si>
  <si>
    <t>Keuze van de bloemist</t>
  </si>
  <si>
    <t xml:space="preserve">Geboorte/adoptie </t>
  </si>
  <si>
    <t>Huwelijk / geregistreerd partnerschap / samenlevingsovereenkomst</t>
  </si>
  <si>
    <t>Afscheid bij interne doorstroom andere afdeling</t>
  </si>
  <si>
    <t>Afscheid bij verlaten organisatie &lt;10 jaar</t>
  </si>
  <si>
    <t>Ambtsjubileum 12,5 jaar</t>
  </si>
  <si>
    <t>In dienst treding</t>
  </si>
  <si>
    <t>19,01 tot 22,93</t>
  </si>
  <si>
    <t>Grote geschenken</t>
  </si>
  <si>
    <t>Groot geschenk inclusief handlingkosten + kaartje</t>
  </si>
  <si>
    <t>22,94 euro tot 42 euro</t>
  </si>
  <si>
    <t>Ambtsjubileum</t>
  </si>
  <si>
    <t>Afscheid ProRail</t>
  </si>
  <si>
    <t>Pensioen</t>
  </si>
  <si>
    <t>Ziek</t>
  </si>
  <si>
    <t>42,01 tot 61 euro</t>
  </si>
  <si>
    <t>61,01 tot 80</t>
  </si>
  <si>
    <t>80,01 tot 100</t>
  </si>
  <si>
    <t>Gemiddelde prijs groot geschenk</t>
  </si>
  <si>
    <t>Overigen</t>
  </si>
  <si>
    <t>Webshop en licentie</t>
  </si>
  <si>
    <t>Omschrijving activiteit</t>
  </si>
  <si>
    <t>Eenmalige prijs</t>
  </si>
  <si>
    <t>Totaalbedrag 8 jaar (excl BTW)</t>
  </si>
  <si>
    <t>Éénmalige implementatiekosten ontwikkeling webshop</t>
  </si>
  <si>
    <t>Totaalprijs per jaar</t>
  </si>
  <si>
    <t>Licentie webshop (inclusief alle bijbehorende werkzaamheden, bijv. wijzigen assortiment, updates etc.)</t>
  </si>
  <si>
    <t>Tarief per bezorging</t>
  </si>
  <si>
    <t>Totaal per jaar</t>
  </si>
  <si>
    <t>Handlingskosten per stuk</t>
  </si>
  <si>
    <t>Bezorgkosten + handlingskosten</t>
  </si>
  <si>
    <t>Geschat aantal per jaar</t>
  </si>
  <si>
    <t>Bezorgkosten en handlingskosten</t>
  </si>
  <si>
    <t>Maatwerk rouw</t>
  </si>
  <si>
    <t>Maatwerk</t>
  </si>
  <si>
    <t>Rouwboeket</t>
  </si>
  <si>
    <t>Tarief (geschat)</t>
  </si>
  <si>
    <t>Rouwlint</t>
  </si>
  <si>
    <t>Totaalbedrag 8 jaar</t>
  </si>
  <si>
    <t>Totaal 8 jaar</t>
  </si>
  <si>
    <t>Bandbreedte inschrijfprijs</t>
  </si>
  <si>
    <r>
      <t xml:space="preserve">•	Inschrijver dient bij inschrijving deze Aanbiedingsbegroting in de vorm van dit prijzenblad in te dienen. De Aanbiedingsbegroting dient ingediend te worden in TenderNed.
•	Alle kosten, prijzen en tarieven dienen opgegeven te worden in euro's, all-in en exclusief BTW te zijn.
•	De kosten, prijzen en tarieven dienen op het prijspeil van 1 april 2025 te zijn. Indexatie vindt plaats conform het Programma van Eisen "Landelijk - Bloemen &amp; Personeelsattenties".
•	Alle kosten, prijzen en tarieven dienen gebaseerd te worden op de uitvraag "Landelijk - Bloemen &amp; Personeelsattenties", zie specifiek (maar niet uitsluitend) het Programma van Eisen. Inschrijver dient enkel de </t>
    </r>
    <r>
      <rPr>
        <sz val="9"/>
        <color rgb="FFFFFF00"/>
        <rFont val="Arial"/>
        <family val="2"/>
      </rPr>
      <t xml:space="preserve">gele </t>
    </r>
    <r>
      <rPr>
        <sz val="9"/>
        <rFont val="Arial"/>
        <family val="2"/>
      </rPr>
      <t xml:space="preserve">en </t>
    </r>
    <r>
      <rPr>
        <sz val="9"/>
        <color rgb="FFFF5050"/>
        <rFont val="Arial"/>
        <family val="2"/>
      </rPr>
      <t>lichtrode</t>
    </r>
    <r>
      <rPr>
        <sz val="9"/>
        <rFont val="Arial"/>
        <family val="2"/>
      </rPr>
      <t xml:space="preserve"> cellen in te vullen. Als de lichtrode cellen groen kleuren zijn ze binnen de bandbreedte ingevuld.
•	Inschrijver brengt geen wijzigingen aan buiten de gele en lichtrode cellen.
•	Het indienen van negatieve getallen is niet toegestaan. 
•	Per product is een bandbreedte van toepassing. De prijs voor de producten dient binnen de aangegeven bandbreedte te vallen. A
•	Tevens geldt voor de totale inschrijfprijs een bandbreedte. De inschrijfprijs dient binnen deze bandbreedte te vallen. Het indienen van een inschrijfprijs die niet binnen de gestelde bandbreedte valt leidt tot uitsluiting van de procedure. De bandbreedte is tot stand gekomen op basis van wat ProRail als realistische inschrijfprijs hanteert. 
•	Alleen de kosten die in de Aanbiedingsbegroting zijn opgenomen komen in aanmerking voor vergoeding. Alle overige kosten (administratieve kosten, reiskosten, huisvesting, ICT-middelen, etc.) dienen in de prijs per eenheid verwerkt te worden.
•	De totale Inschrijfprijs is gebaseerd op de door de Inschrijver ingediende bedragen en het indicatieve volume van deze diensten zoals door ProRail bepaald. Deze aantallen betreffen nadrukkelijk geen afname garantie. Er kunnen geen rechten aan worden ontleend.
•	De handtekening dient te geplaatst te worden in het geel gearceerde veld voor “rechtsgeldige ondertekening”. 
</t>
    </r>
    <r>
      <rPr>
        <b/>
        <sz val="9"/>
        <rFont val="Arial"/>
        <family val="2"/>
      </rPr>
      <t xml:space="preserve">Let op! </t>
    </r>
    <r>
      <rPr>
        <sz val="9"/>
        <rFont val="Arial"/>
        <family val="2"/>
      </rPr>
      <t xml:space="preserve">Uw assortimentslijst voor de beantwoording van gunningscriterium 3 (in te vullen in </t>
    </r>
    <r>
      <rPr>
        <i/>
        <sz val="9"/>
        <rFont val="Arial"/>
        <family val="2"/>
      </rPr>
      <t>Format Beantwoording GC 3 - Assortimentslijst</t>
    </r>
    <r>
      <rPr>
        <sz val="9"/>
        <rFont val="Arial"/>
        <family val="2"/>
      </rPr>
      <t>) dient overeen te komen met het assortiment dat u aanbiedt in deze Aanbiedingsbegroting.</t>
    </r>
    <r>
      <rPr>
        <b/>
        <sz val="9"/>
        <rFont val="Arial"/>
        <family val="2"/>
      </rPr>
      <t xml:space="preserve"> 
Let op! </t>
    </r>
    <r>
      <rPr>
        <sz val="9"/>
        <rFont val="Arial"/>
        <family val="2"/>
      </rPr>
      <t xml:space="preserve">Indien uw tarief niet past binnen de bandbreedte kleurt de cel rood. 
</t>
    </r>
    <r>
      <rPr>
        <i/>
        <u/>
        <sz val="9"/>
        <rFont val="Arial"/>
        <family val="2"/>
      </rPr>
      <t>Inschrijver is en blijft verantwoordelijk voor de juistheid van de formules binnen het prijzenblad. Indien er onjuistheden in voorkomen, dient de inschrijver dit bij ProRail kenbaar te maken. U kunt hiervoor de Nota van Inlichtingen gebruiken. Dit geldt óók voor de vergrendelde cellen.</t>
    </r>
  </si>
  <si>
    <t>Gemiddelde prijs middel geschenk</t>
  </si>
  <si>
    <t>Bezorging brievenbus per stuk*</t>
  </si>
  <si>
    <t>Bezorging per stuk*</t>
  </si>
  <si>
    <t>Zie eis 38a in het PvE: de daadwerkelijke kosten voor bezorging zoals overeengekomen met de bezorgdienst dienen 1 op 1 doorberekend te worden aan ProRail. Het is Opdrachtnemer niet toegestaan om hierover een marge te berekenen. De tarieven zoals weergeven in deze Aanbiedingsbegroting zijn ter indicatie voor het berekenen van de Inschrijfprijs en kunnen afwijken van de werkelijkheid.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</si>
</sst>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quot;€&quot;\ * #,##0_ ;_ &quot;€&quot;\ * \-#,##0_ ;_ &quot;€&quot;\ * &quot;-&quot;??_ ;_ @_ "/>
  </numFmts>
  <fonts count="17" x14ac:knownFonts="1">
    <font>
      <sz val="10"/>
      <color theme="1"/>
      <name val="Arial"/>
      <family val="2"/>
    </font>
    <font>
      <sz val="10"/>
      <color theme="1"/>
      <name val="Arial"/>
      <family val="2"/>
    </font>
    <font>
      <b/>
      <sz val="10"/>
      <color theme="0"/>
      <name val="Arial"/>
      <family val="2"/>
    </font>
    <font>
      <sz val="10"/>
      <name val="Arial"/>
      <family val="2"/>
    </font>
    <font>
      <b/>
      <sz val="10"/>
      <name val="Arial"/>
      <family val="2"/>
    </font>
    <font>
      <i/>
      <sz val="10"/>
      <color theme="2" tint="-0.249977111117893"/>
      <name val="Arial"/>
      <family val="2"/>
    </font>
    <font>
      <i/>
      <sz val="10"/>
      <name val="Arial"/>
      <family val="2"/>
    </font>
    <font>
      <b/>
      <sz val="16"/>
      <name val="Arial"/>
      <family val="2"/>
    </font>
    <font>
      <sz val="9"/>
      <name val="Arial"/>
      <family val="2"/>
    </font>
    <font>
      <b/>
      <sz val="11"/>
      <color theme="0"/>
      <name val="Arial"/>
      <family val="2"/>
    </font>
    <font>
      <b/>
      <i/>
      <sz val="10"/>
      <color theme="1"/>
      <name val="Arial"/>
      <family val="2"/>
    </font>
    <font>
      <sz val="9"/>
      <color rgb="FFFFFF00"/>
      <name val="Arial"/>
      <family val="2"/>
    </font>
    <font>
      <b/>
      <sz val="9"/>
      <name val="Arial"/>
      <family val="2"/>
    </font>
    <font>
      <i/>
      <sz val="9"/>
      <name val="Arial"/>
      <family val="2"/>
    </font>
    <font>
      <i/>
      <u/>
      <sz val="9"/>
      <name val="Arial"/>
      <family val="2"/>
    </font>
    <font>
      <sz val="9"/>
      <color rgb="FFFF5050"/>
      <name val="Arial"/>
      <family val="2"/>
    </font>
    <font>
      <sz val="8"/>
      <color theme="1"/>
      <name val="Arial"/>
      <family val="2"/>
    </font>
  </fonts>
  <fills count="9">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4" tint="0.59999389629810485"/>
        <bgColor indexed="64"/>
      </patternFill>
    </fill>
    <fill>
      <patternFill patternType="solid">
        <fgColor theme="0"/>
        <bgColor rgb="FF000000"/>
      </patternFill>
    </fill>
    <fill>
      <patternFill patternType="solid">
        <fgColor rgb="FFFFFF99"/>
        <bgColor indexed="64"/>
      </patternFill>
    </fill>
    <fill>
      <patternFill patternType="solid">
        <fgColor theme="4" tint="0.39997558519241921"/>
        <bgColor indexed="64"/>
      </patternFill>
    </fill>
    <fill>
      <patternFill patternType="solid">
        <fgColor rgb="FFFFFFCC"/>
        <bgColor indexed="64"/>
      </patternFill>
    </fill>
  </fills>
  <borders count="64">
    <border>
      <left/>
      <right/>
      <top/>
      <bottom/>
      <diagonal/>
    </border>
    <border>
      <left style="medium">
        <color rgb="FFC00000"/>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rgb="FFC00000"/>
      </left>
      <right/>
      <top style="medium">
        <color rgb="FFC00000"/>
      </top>
      <bottom/>
      <diagonal/>
    </border>
    <border>
      <left/>
      <right/>
      <top style="medium">
        <color rgb="FFC00000"/>
      </top>
      <bottom/>
      <diagonal/>
    </border>
    <border>
      <left style="medium">
        <color rgb="FFC00000"/>
      </left>
      <right/>
      <top/>
      <bottom style="medium">
        <color rgb="FFC00000"/>
      </bottom>
      <diagonal/>
    </border>
    <border>
      <left/>
      <right/>
      <top/>
      <bottom style="medium">
        <color rgb="FFC00000"/>
      </bottom>
      <diagonal/>
    </border>
    <border>
      <left style="medium">
        <color rgb="FFC00000"/>
      </left>
      <right/>
      <top style="medium">
        <color rgb="FFC00000"/>
      </top>
      <bottom style="medium">
        <color rgb="FFC00000"/>
      </bottom>
      <diagonal/>
    </border>
    <border>
      <left/>
      <right/>
      <top style="medium">
        <color rgb="FFC00000"/>
      </top>
      <bottom style="medium">
        <color rgb="FFC00000"/>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179">
    <xf numFmtId="0" fontId="0" fillId="0" borderId="0" xfId="0"/>
    <xf numFmtId="0" fontId="1" fillId="2" borderId="0" xfId="0" applyFont="1" applyFill="1"/>
    <xf numFmtId="0" fontId="1" fillId="2" borderId="0" xfId="0" applyFont="1" applyFill="1" applyAlignment="1">
      <alignment vertical="center"/>
    </xf>
    <xf numFmtId="0" fontId="0" fillId="2" borderId="0" xfId="0" applyFill="1"/>
    <xf numFmtId="0" fontId="3" fillId="3" borderId="0" xfId="0" applyFont="1" applyFill="1"/>
    <xf numFmtId="0" fontId="2" fillId="2" borderId="2" xfId="0" applyFont="1" applyFill="1" applyBorder="1" applyAlignment="1">
      <alignment horizontal="center" vertical="top" wrapText="1"/>
    </xf>
    <xf numFmtId="0" fontId="3" fillId="3" borderId="16" xfId="0" applyFont="1" applyFill="1" applyBorder="1"/>
    <xf numFmtId="0" fontId="0" fillId="0" borderId="8" xfId="0" applyBorder="1"/>
    <xf numFmtId="0" fontId="0" fillId="0" borderId="13" xfId="0" applyBorder="1"/>
    <xf numFmtId="0" fontId="2" fillId="2" borderId="2" xfId="0" applyFont="1" applyFill="1" applyBorder="1" applyAlignment="1">
      <alignment horizontal="center" vertical="center"/>
    </xf>
    <xf numFmtId="0" fontId="7" fillId="3" borderId="15" xfId="0" applyFont="1" applyFill="1" applyBorder="1"/>
    <xf numFmtId="0" fontId="9" fillId="2" borderId="28" xfId="0" applyFont="1" applyFill="1" applyBorder="1"/>
    <xf numFmtId="0" fontId="9" fillId="2" borderId="32" xfId="0" applyFont="1" applyFill="1" applyBorder="1"/>
    <xf numFmtId="0" fontId="4" fillId="3" borderId="7" xfId="0" applyFont="1" applyFill="1" applyBorder="1" applyAlignment="1">
      <alignment horizontal="left" vertical="center"/>
    </xf>
    <xf numFmtId="0" fontId="4" fillId="3" borderId="28" xfId="0" applyFont="1" applyFill="1" applyBorder="1" applyAlignment="1">
      <alignment vertical="top"/>
    </xf>
    <xf numFmtId="0" fontId="3" fillId="4" borderId="35" xfId="0" applyFont="1" applyFill="1" applyBorder="1" applyAlignment="1">
      <alignment horizontal="center" vertical="center"/>
    </xf>
    <xf numFmtId="0" fontId="3" fillId="4" borderId="36" xfId="0" applyFont="1" applyFill="1" applyBorder="1" applyAlignment="1">
      <alignment horizontal="center" vertical="center"/>
    </xf>
    <xf numFmtId="0" fontId="2" fillId="2" borderId="42" xfId="0" applyFont="1" applyFill="1" applyBorder="1" applyAlignment="1">
      <alignment horizontal="center" vertical="top" wrapText="1"/>
    </xf>
    <xf numFmtId="0" fontId="2" fillId="2" borderId="38" xfId="0" applyFont="1" applyFill="1" applyBorder="1" applyAlignment="1">
      <alignment horizontal="center" vertical="top"/>
    </xf>
    <xf numFmtId="0" fontId="2" fillId="2" borderId="46"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0" xfId="0" applyFont="1" applyFill="1"/>
    <xf numFmtId="0" fontId="3" fillId="3" borderId="40" xfId="0" applyFont="1" applyFill="1" applyBorder="1" applyAlignment="1">
      <alignment vertical="center"/>
    </xf>
    <xf numFmtId="0" fontId="2" fillId="2" borderId="42" xfId="0" applyFont="1" applyFill="1" applyBorder="1" applyAlignment="1">
      <alignment horizontal="center" vertical="top"/>
    </xf>
    <xf numFmtId="0" fontId="3" fillId="3" borderId="45" xfId="0" applyFont="1" applyFill="1" applyBorder="1"/>
    <xf numFmtId="44" fontId="3" fillId="3" borderId="10" xfId="0" applyNumberFormat="1" applyFont="1" applyFill="1" applyBorder="1" applyAlignment="1">
      <alignment horizontal="left" vertical="center" wrapText="1"/>
    </xf>
    <xf numFmtId="44" fontId="3" fillId="3" borderId="31" xfId="0" applyNumberFormat="1" applyFont="1" applyFill="1" applyBorder="1" applyAlignment="1">
      <alignment vertical="top"/>
    </xf>
    <xf numFmtId="44" fontId="0" fillId="0" borderId="0" xfId="0" applyNumberFormat="1"/>
    <xf numFmtId="44" fontId="10" fillId="0" borderId="0" xfId="0" applyNumberFormat="1" applyFont="1"/>
    <xf numFmtId="44" fontId="3" fillId="4" borderId="40" xfId="0" applyNumberFormat="1" applyFont="1" applyFill="1" applyBorder="1" applyAlignment="1">
      <alignment horizontal="center" vertical="center"/>
    </xf>
    <xf numFmtId="0" fontId="4" fillId="3" borderId="26" xfId="0" applyFont="1" applyFill="1" applyBorder="1" applyAlignment="1">
      <alignment horizontal="left" vertical="center"/>
    </xf>
    <xf numFmtId="0" fontId="4" fillId="3" borderId="50" xfId="0" applyFont="1" applyFill="1" applyBorder="1" applyAlignment="1">
      <alignment horizontal="left" vertical="center"/>
    </xf>
    <xf numFmtId="0" fontId="0" fillId="3" borderId="0" xfId="0" applyFill="1" applyAlignment="1">
      <alignment wrapText="1"/>
    </xf>
    <xf numFmtId="0" fontId="2" fillId="2" borderId="3" xfId="0" applyFont="1" applyFill="1" applyBorder="1" applyAlignment="1">
      <alignment horizontal="center" vertical="top" wrapText="1"/>
    </xf>
    <xf numFmtId="0" fontId="2" fillId="2" borderId="5" xfId="0" applyFont="1" applyFill="1" applyBorder="1" applyAlignment="1">
      <alignment horizontal="center" vertical="top" wrapText="1"/>
    </xf>
    <xf numFmtId="0" fontId="3" fillId="3" borderId="12" xfId="0" applyFont="1" applyFill="1" applyBorder="1" applyAlignment="1">
      <alignment vertical="center"/>
    </xf>
    <xf numFmtId="44" fontId="4" fillId="6" borderId="45" xfId="1" applyFont="1" applyFill="1" applyBorder="1" applyAlignment="1">
      <alignment horizontal="center" vertical="center" wrapText="1"/>
    </xf>
    <xf numFmtId="0" fontId="2" fillId="2" borderId="9" xfId="0" applyFont="1" applyFill="1" applyBorder="1" applyAlignment="1">
      <alignment horizontal="left" vertical="center"/>
    </xf>
    <xf numFmtId="0" fontId="3" fillId="3" borderId="2" xfId="0" applyFont="1" applyFill="1" applyBorder="1" applyAlignment="1">
      <alignment horizontal="left" vertical="center"/>
    </xf>
    <xf numFmtId="0" fontId="3" fillId="3" borderId="11" xfId="0" applyFont="1" applyFill="1" applyBorder="1" applyAlignment="1">
      <alignment horizontal="left" vertical="center"/>
    </xf>
    <xf numFmtId="0" fontId="2" fillId="2" borderId="62" xfId="0" applyFont="1" applyFill="1" applyBorder="1" applyAlignment="1">
      <alignment horizontal="center" vertical="top" wrapText="1"/>
    </xf>
    <xf numFmtId="0" fontId="2" fillId="2" borderId="4" xfId="0" applyFont="1" applyFill="1" applyBorder="1" applyAlignment="1">
      <alignment horizontal="left" vertical="center" wrapText="1"/>
    </xf>
    <xf numFmtId="0" fontId="2" fillId="2" borderId="9" xfId="0" applyFont="1" applyFill="1" applyBorder="1" applyAlignment="1">
      <alignment horizontal="left" vertical="center" wrapText="1"/>
    </xf>
    <xf numFmtId="44" fontId="4" fillId="0" borderId="45" xfId="0" applyNumberFormat="1" applyFont="1" applyBorder="1" applyAlignment="1">
      <alignment horizontal="center" vertical="center" wrapText="1"/>
    </xf>
    <xf numFmtId="0" fontId="0" fillId="3" borderId="0" xfId="0" applyFill="1"/>
    <xf numFmtId="0" fontId="3" fillId="3" borderId="0" xfId="0" applyFont="1" applyFill="1" applyAlignment="1">
      <alignment horizontal="center" vertical="center"/>
    </xf>
    <xf numFmtId="44" fontId="3" fillId="3" borderId="0" xfId="0" applyNumberFormat="1" applyFont="1" applyFill="1" applyAlignment="1">
      <alignment horizontal="center" vertical="center"/>
    </xf>
    <xf numFmtId="44" fontId="0" fillId="0" borderId="31" xfId="0" applyNumberFormat="1" applyBorder="1"/>
    <xf numFmtId="44" fontId="3" fillId="4" borderId="37" xfId="0" applyNumberFormat="1" applyFont="1" applyFill="1" applyBorder="1" applyAlignment="1">
      <alignment horizontal="center" vertical="center"/>
    </xf>
    <xf numFmtId="44" fontId="3" fillId="3" borderId="39" xfId="0" applyNumberFormat="1" applyFont="1" applyFill="1" applyBorder="1" applyAlignment="1">
      <alignment horizontal="left" vertical="center" wrapText="1"/>
    </xf>
    <xf numFmtId="44" fontId="4" fillId="8" borderId="3" xfId="1" applyFont="1" applyFill="1" applyBorder="1" applyAlignment="1" applyProtection="1">
      <alignment horizontal="center" vertical="center" wrapText="1"/>
      <protection locked="0"/>
    </xf>
    <xf numFmtId="44" fontId="4" fillId="8" borderId="13" xfId="1" applyFont="1" applyFill="1" applyBorder="1" applyAlignment="1" applyProtection="1">
      <alignment horizontal="center" vertical="center" wrapText="1"/>
      <protection locked="0"/>
    </xf>
    <xf numFmtId="44" fontId="4" fillId="8" borderId="8" xfId="1" applyFont="1" applyFill="1" applyBorder="1" applyAlignment="1" applyProtection="1">
      <alignment horizontal="center" vertical="center" wrapText="1"/>
      <protection locked="0"/>
    </xf>
    <xf numFmtId="44" fontId="4" fillId="6" borderId="3" xfId="0" applyNumberFormat="1" applyFont="1" applyFill="1" applyBorder="1" applyAlignment="1" applyProtection="1">
      <alignment horizontal="center" vertical="center" wrapText="1"/>
      <protection locked="0"/>
    </xf>
    <xf numFmtId="44" fontId="4" fillId="6" borderId="13" xfId="0" applyNumberFormat="1" applyFont="1" applyFill="1" applyBorder="1" applyAlignment="1" applyProtection="1">
      <alignment horizontal="center" vertical="center" wrapText="1"/>
      <protection locked="0"/>
    </xf>
    <xf numFmtId="44" fontId="4" fillId="6" borderId="8" xfId="0" applyNumberFormat="1" applyFont="1" applyFill="1" applyBorder="1" applyAlignment="1" applyProtection="1">
      <alignment horizontal="center" vertical="center" wrapText="1"/>
      <protection locked="0"/>
    </xf>
    <xf numFmtId="44" fontId="4" fillId="8" borderId="3" xfId="0" applyNumberFormat="1" applyFont="1" applyFill="1" applyBorder="1" applyAlignment="1" applyProtection="1">
      <alignment horizontal="center" vertical="center" wrapText="1"/>
      <protection locked="0"/>
    </xf>
    <xf numFmtId="44" fontId="4" fillId="8" borderId="13" xfId="0" applyNumberFormat="1" applyFont="1" applyFill="1" applyBorder="1" applyAlignment="1" applyProtection="1">
      <alignment horizontal="center" vertical="center" wrapText="1"/>
      <protection locked="0"/>
    </xf>
    <xf numFmtId="44" fontId="4" fillId="8" borderId="51" xfId="0" applyNumberFormat="1" applyFont="1" applyFill="1" applyBorder="1" applyAlignment="1" applyProtection="1">
      <alignment horizontal="center" vertical="center" wrapText="1"/>
      <protection locked="0"/>
    </xf>
    <xf numFmtId="44" fontId="4" fillId="6" borderId="51" xfId="0" applyNumberFormat="1" applyFont="1" applyFill="1" applyBorder="1" applyAlignment="1" applyProtection="1">
      <alignment horizontal="center" vertical="center" wrapText="1"/>
      <protection locked="0"/>
    </xf>
    <xf numFmtId="0" fontId="5" fillId="8" borderId="2" xfId="0" applyFont="1" applyFill="1" applyBorder="1" applyAlignment="1" applyProtection="1">
      <alignment horizontal="left" vertical="center"/>
      <protection locked="0"/>
    </xf>
    <xf numFmtId="0" fontId="5" fillId="8" borderId="7" xfId="0" applyFont="1" applyFill="1" applyBorder="1" applyAlignment="1" applyProtection="1">
      <alignment horizontal="left" vertical="center"/>
      <protection locked="0"/>
    </xf>
    <xf numFmtId="0" fontId="5" fillId="8" borderId="11" xfId="0" applyFont="1" applyFill="1" applyBorder="1" applyAlignment="1" applyProtection="1">
      <alignment horizontal="left" vertical="center"/>
      <protection locked="0"/>
    </xf>
    <xf numFmtId="0" fontId="5" fillId="6" borderId="2" xfId="0" applyFont="1" applyFill="1" applyBorder="1" applyAlignment="1" applyProtection="1">
      <alignment horizontal="left" vertical="center"/>
      <protection locked="0"/>
    </xf>
    <xf numFmtId="0" fontId="5" fillId="6" borderId="7" xfId="0" applyFont="1" applyFill="1" applyBorder="1" applyAlignment="1" applyProtection="1">
      <alignment horizontal="left" vertical="center"/>
      <protection locked="0"/>
    </xf>
    <xf numFmtId="0" fontId="5" fillId="6" borderId="11" xfId="0" applyFont="1" applyFill="1" applyBorder="1" applyAlignment="1" applyProtection="1">
      <alignment horizontal="left" vertical="center"/>
      <protection locked="0"/>
    </xf>
    <xf numFmtId="0" fontId="5" fillId="8" borderId="52" xfId="0" applyFont="1" applyFill="1" applyBorder="1" applyAlignment="1" applyProtection="1">
      <alignment horizontal="left" vertical="center"/>
      <protection locked="0"/>
    </xf>
    <xf numFmtId="0" fontId="5" fillId="6" borderId="52" xfId="0" applyFont="1" applyFill="1" applyBorder="1" applyAlignment="1" applyProtection="1">
      <alignment horizontal="left" vertical="center"/>
      <protection locked="0"/>
    </xf>
    <xf numFmtId="44" fontId="4" fillId="8" borderId="8" xfId="0" applyNumberFormat="1" applyFont="1" applyFill="1" applyBorder="1" applyAlignment="1" applyProtection="1">
      <alignment horizontal="center" vertical="center" wrapText="1"/>
      <protection locked="0"/>
    </xf>
    <xf numFmtId="44" fontId="3" fillId="6" borderId="49" xfId="0" applyNumberFormat="1" applyFont="1" applyFill="1" applyBorder="1" applyAlignment="1" applyProtection="1">
      <alignment vertical="center" wrapText="1"/>
      <protection locked="0"/>
    </xf>
    <xf numFmtId="44" fontId="3" fillId="6" borderId="8" xfId="0" applyNumberFormat="1" applyFont="1" applyFill="1" applyBorder="1" applyProtection="1">
      <protection locked="0"/>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0" borderId="7" xfId="0" applyBorder="1"/>
    <xf numFmtId="44" fontId="0" fillId="0" borderId="9" xfId="0" applyNumberFormat="1" applyBorder="1"/>
    <xf numFmtId="44" fontId="3" fillId="0" borderId="9" xfId="0" applyNumberFormat="1" applyFont="1" applyBorder="1"/>
    <xf numFmtId="44" fontId="3" fillId="3" borderId="8" xfId="0" applyNumberFormat="1" applyFont="1" applyFill="1" applyBorder="1"/>
    <xf numFmtId="44" fontId="0" fillId="0" borderId="8" xfId="0" applyNumberFormat="1" applyBorder="1"/>
    <xf numFmtId="0" fontId="0" fillId="0" borderId="11" xfId="0" applyBorder="1"/>
    <xf numFmtId="44" fontId="0" fillId="0" borderId="33" xfId="0" applyNumberFormat="1" applyBorder="1"/>
    <xf numFmtId="44" fontId="3" fillId="3" borderId="51" xfId="0" applyNumberFormat="1" applyFont="1" applyFill="1" applyBorder="1"/>
    <xf numFmtId="44" fontId="3" fillId="3" borderId="31" xfId="0" applyNumberFormat="1" applyFont="1" applyFill="1" applyBorder="1"/>
    <xf numFmtId="0" fontId="2" fillId="2" borderId="35" xfId="0" applyFont="1" applyFill="1" applyBorder="1" applyAlignment="1">
      <alignment horizontal="center" vertical="top" wrapText="1"/>
    </xf>
    <xf numFmtId="0" fontId="2" fillId="2" borderId="63" xfId="0" applyFont="1" applyFill="1" applyBorder="1" applyAlignment="1">
      <alignment horizontal="center" vertical="top" wrapText="1"/>
    </xf>
    <xf numFmtId="0" fontId="2" fillId="2" borderId="63" xfId="0" applyFont="1" applyFill="1" applyBorder="1" applyAlignment="1">
      <alignment horizontal="center" vertical="top"/>
    </xf>
    <xf numFmtId="0" fontId="2" fillId="2" borderId="36" xfId="0" applyFont="1" applyFill="1" applyBorder="1" applyAlignment="1">
      <alignment horizontal="center" vertical="top" wrapText="1"/>
    </xf>
    <xf numFmtId="0" fontId="2" fillId="2" borderId="60"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3" fillId="6" borderId="19" xfId="0" applyFont="1" applyFill="1" applyBorder="1" applyProtection="1">
      <protection locked="0"/>
    </xf>
    <xf numFmtId="0" fontId="3" fillId="6" borderId="20" xfId="0" applyFont="1" applyFill="1" applyBorder="1" applyProtection="1">
      <protection locked="0"/>
    </xf>
    <xf numFmtId="0" fontId="3" fillId="6" borderId="1" xfId="0" applyFont="1" applyFill="1" applyBorder="1" applyProtection="1">
      <protection locked="0"/>
    </xf>
    <xf numFmtId="0" fontId="3" fillId="6" borderId="0" xfId="0" applyFont="1" applyFill="1" applyProtection="1">
      <protection locked="0"/>
    </xf>
    <xf numFmtId="0" fontId="3" fillId="6" borderId="21" xfId="0" applyFont="1" applyFill="1" applyBorder="1" applyProtection="1">
      <protection locked="0"/>
    </xf>
    <xf numFmtId="0" fontId="3" fillId="6" borderId="22" xfId="0" applyFont="1" applyFill="1" applyBorder="1" applyProtection="1">
      <protection locked="0"/>
    </xf>
    <xf numFmtId="0" fontId="4" fillId="3" borderId="14" xfId="0" applyFont="1" applyFill="1" applyBorder="1" applyAlignment="1">
      <alignment vertical="center"/>
    </xf>
    <xf numFmtId="0" fontId="4" fillId="3" borderId="16" xfId="0" applyFont="1" applyFill="1" applyBorder="1" applyAlignment="1">
      <alignment vertical="center"/>
    </xf>
    <xf numFmtId="0" fontId="2" fillId="2" borderId="6" xfId="0" applyFont="1" applyFill="1" applyBorder="1" applyAlignment="1">
      <alignment vertical="top"/>
    </xf>
    <xf numFmtId="0" fontId="2" fillId="2" borderId="48" xfId="0" applyFont="1" applyFill="1" applyBorder="1" applyAlignment="1">
      <alignment vertical="top"/>
    </xf>
    <xf numFmtId="0" fontId="2" fillId="2" borderId="27" xfId="0" applyFont="1" applyFill="1" applyBorder="1" applyAlignment="1">
      <alignment horizontal="center" vertical="center" wrapText="1"/>
    </xf>
    <xf numFmtId="0" fontId="3" fillId="3" borderId="50" xfId="0" applyFont="1" applyFill="1" applyBorder="1" applyAlignment="1">
      <alignment horizontal="left" vertical="center" wrapText="1"/>
    </xf>
    <xf numFmtId="164" fontId="4" fillId="3" borderId="44" xfId="0" applyNumberFormat="1" applyFont="1" applyFill="1" applyBorder="1" applyAlignment="1">
      <alignment horizontal="center" vertical="center" wrapText="1"/>
    </xf>
    <xf numFmtId="0" fontId="3" fillId="3" borderId="17" xfId="0" applyFont="1" applyFill="1" applyBorder="1" applyAlignment="1">
      <alignment horizontal="left" vertical="center" wrapText="1"/>
    </xf>
    <xf numFmtId="164" fontId="4" fillId="3" borderId="18" xfId="0" applyNumberFormat="1" applyFont="1" applyFill="1" applyBorder="1" applyAlignment="1">
      <alignment horizontal="center" vertical="center" wrapText="1"/>
    </xf>
    <xf numFmtId="0" fontId="4" fillId="5" borderId="57" xfId="0" applyFont="1" applyFill="1" applyBorder="1" applyAlignment="1">
      <alignment vertical="center"/>
    </xf>
    <xf numFmtId="0" fontId="4" fillId="5" borderId="43" xfId="0" applyFont="1" applyFill="1" applyBorder="1" applyAlignment="1">
      <alignment horizontal="right" vertical="center"/>
    </xf>
    <xf numFmtId="164" fontId="4" fillId="5" borderId="30" xfId="0" applyNumberFormat="1" applyFont="1" applyFill="1" applyBorder="1" applyAlignment="1">
      <alignment vertical="center"/>
    </xf>
    <xf numFmtId="0" fontId="2" fillId="2" borderId="3" xfId="0" applyFont="1" applyFill="1" applyBorder="1" applyAlignment="1">
      <alignment horizontal="center" vertical="center" wrapText="1"/>
    </xf>
    <xf numFmtId="0" fontId="0" fillId="0" borderId="7" xfId="0" applyBorder="1" applyAlignment="1">
      <alignment wrapText="1"/>
    </xf>
    <xf numFmtId="44" fontId="0" fillId="0" borderId="44" xfId="0" applyNumberFormat="1" applyBorder="1"/>
    <xf numFmtId="0" fontId="0" fillId="0" borderId="11" xfId="0" applyBorder="1" applyAlignment="1">
      <alignment wrapText="1"/>
    </xf>
    <xf numFmtId="44" fontId="3" fillId="3" borderId="30" xfId="0" applyNumberFormat="1" applyFont="1" applyFill="1" applyBorder="1"/>
    <xf numFmtId="44" fontId="0" fillId="0" borderId="58" xfId="0" applyNumberFormat="1" applyBorder="1"/>
    <xf numFmtId="44" fontId="0" fillId="0" borderId="10" xfId="0" applyNumberFormat="1" applyBorder="1"/>
    <xf numFmtId="44" fontId="3" fillId="3" borderId="13" xfId="0" applyNumberFormat="1" applyFont="1" applyFill="1" applyBorder="1"/>
    <xf numFmtId="44" fontId="0" fillId="0" borderId="59" xfId="0" applyNumberFormat="1" applyBorder="1"/>
    <xf numFmtId="44" fontId="0" fillId="0" borderId="12" xfId="0" applyNumberFormat="1" applyBorder="1"/>
    <xf numFmtId="44" fontId="3" fillId="3" borderId="47" xfId="0" applyNumberFormat="1" applyFont="1" applyFill="1" applyBorder="1"/>
    <xf numFmtId="44" fontId="0" fillId="0" borderId="40" xfId="0" applyNumberFormat="1" applyBorder="1"/>
    <xf numFmtId="0" fontId="2" fillId="2" borderId="1" xfId="0" applyFont="1" applyFill="1" applyBorder="1" applyAlignment="1">
      <alignment horizontal="left" vertical="top" wrapText="1"/>
    </xf>
    <xf numFmtId="0" fontId="2" fillId="2" borderId="0" xfId="0" applyFont="1" applyFill="1" applyAlignment="1">
      <alignment horizontal="left" vertical="top" wrapText="1"/>
    </xf>
    <xf numFmtId="0" fontId="4" fillId="4" borderId="2" xfId="0" applyFont="1" applyFill="1" applyBorder="1" applyAlignment="1">
      <alignment horizontal="left" vertical="center"/>
    </xf>
    <xf numFmtId="0" fontId="4" fillId="4" borderId="3" xfId="0" applyFont="1" applyFill="1" applyBorder="1" applyAlignment="1">
      <alignment horizontal="left" vertical="center"/>
    </xf>
    <xf numFmtId="0" fontId="4" fillId="4" borderId="4" xfId="0" applyFont="1" applyFill="1" applyBorder="1" applyAlignment="1">
      <alignment horizontal="left" vertical="center"/>
    </xf>
    <xf numFmtId="0" fontId="4" fillId="4" borderId="5" xfId="0" applyFont="1" applyFill="1" applyBorder="1" applyAlignment="1">
      <alignment horizontal="left" vertical="center"/>
    </xf>
    <xf numFmtId="0" fontId="8" fillId="4" borderId="41" xfId="0" applyFont="1" applyFill="1" applyBorder="1" applyAlignment="1">
      <alignment horizontal="left" vertical="top" wrapText="1"/>
    </xf>
    <xf numFmtId="0" fontId="8" fillId="4" borderId="55" xfId="0" applyFont="1" applyFill="1" applyBorder="1" applyAlignment="1">
      <alignment horizontal="left" vertical="top" wrapText="1"/>
    </xf>
    <xf numFmtId="0" fontId="8" fillId="4" borderId="56" xfId="0" applyFont="1" applyFill="1" applyBorder="1" applyAlignment="1">
      <alignment horizontal="left" vertical="top" wrapText="1"/>
    </xf>
    <xf numFmtId="0" fontId="8" fillId="4" borderId="34" xfId="0" applyFont="1" applyFill="1" applyBorder="1" applyAlignment="1">
      <alignment horizontal="left" vertical="top" wrapText="1"/>
    </xf>
    <xf numFmtId="0" fontId="8" fillId="4" borderId="0" xfId="0" applyFont="1" applyFill="1" applyAlignment="1">
      <alignment horizontal="left" vertical="top" wrapText="1"/>
    </xf>
    <xf numFmtId="0" fontId="8" fillId="4" borderId="54" xfId="0" applyFont="1" applyFill="1" applyBorder="1" applyAlignment="1">
      <alignment horizontal="left" vertical="top" wrapText="1"/>
    </xf>
    <xf numFmtId="0" fontId="8" fillId="4" borderId="57" xfId="0" applyFont="1" applyFill="1" applyBorder="1" applyAlignment="1">
      <alignment horizontal="left" vertical="top" wrapText="1"/>
    </xf>
    <xf numFmtId="0" fontId="8" fillId="4" borderId="47" xfId="0" applyFont="1" applyFill="1" applyBorder="1" applyAlignment="1">
      <alignment horizontal="left" vertical="top" wrapText="1"/>
    </xf>
    <xf numFmtId="0" fontId="8" fillId="4" borderId="30" xfId="0" applyFont="1" applyFill="1" applyBorder="1" applyAlignment="1">
      <alignment horizontal="left" vertical="top" wrapText="1"/>
    </xf>
    <xf numFmtId="0" fontId="4" fillId="3" borderId="0" xfId="0" applyFont="1" applyFill="1" applyAlignment="1">
      <alignment horizontal="center" vertical="center"/>
    </xf>
    <xf numFmtId="0" fontId="7" fillId="3" borderId="28" xfId="0" applyFont="1" applyFill="1" applyBorder="1" applyAlignment="1">
      <alignment horizontal="left"/>
    </xf>
    <xf numFmtId="0" fontId="7" fillId="3" borderId="29" xfId="0" applyFont="1" applyFill="1" applyBorder="1" applyAlignment="1">
      <alignment horizontal="left"/>
    </xf>
    <xf numFmtId="0" fontId="7" fillId="3" borderId="32" xfId="0" applyFont="1" applyFill="1" applyBorder="1" applyAlignment="1">
      <alignment horizontal="left"/>
    </xf>
    <xf numFmtId="0" fontId="0" fillId="0" borderId="28" xfId="0" applyBorder="1" applyAlignment="1">
      <alignment horizontal="right"/>
    </xf>
    <xf numFmtId="0" fontId="0" fillId="0" borderId="29" xfId="0" applyBorder="1" applyAlignment="1">
      <alignment horizontal="right"/>
    </xf>
    <xf numFmtId="0" fontId="6" fillId="3" borderId="23" xfId="0" applyFont="1" applyFill="1" applyBorder="1" applyAlignment="1">
      <alignment vertical="top" wrapText="1"/>
    </xf>
    <xf numFmtId="0" fontId="6" fillId="3" borderId="24" xfId="0" applyFont="1" applyFill="1" applyBorder="1" applyAlignment="1">
      <alignment vertical="top" wrapText="1"/>
    </xf>
    <xf numFmtId="0" fontId="4" fillId="4" borderId="28" xfId="0" applyFont="1" applyFill="1" applyBorder="1" applyAlignment="1">
      <alignment horizontal="center" vertical="center"/>
    </xf>
    <xf numFmtId="0" fontId="4" fillId="4" borderId="32" xfId="0"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5" xfId="0" applyFont="1" applyFill="1" applyBorder="1" applyAlignment="1">
      <alignment horizontal="left" vertical="center" wrapText="1"/>
    </xf>
    <xf numFmtId="0" fontId="2" fillId="2" borderId="7" xfId="0" applyFont="1" applyFill="1" applyBorder="1" applyAlignment="1">
      <alignment horizontal="left" vertical="center" wrapText="1"/>
    </xf>
    <xf numFmtId="0" fontId="3" fillId="7" borderId="61" xfId="0" applyFont="1" applyFill="1" applyBorder="1" applyAlignment="1">
      <alignment horizontal="center" vertical="center"/>
    </xf>
    <xf numFmtId="0" fontId="3" fillId="7" borderId="44" xfId="0" applyFont="1" applyFill="1" applyBorder="1" applyAlignment="1">
      <alignment horizontal="center" vertical="center"/>
    </xf>
    <xf numFmtId="0" fontId="4" fillId="0" borderId="11" xfId="0" applyFont="1" applyBorder="1" applyAlignment="1">
      <alignment horizontal="right" vertical="center" wrapText="1"/>
    </xf>
    <xf numFmtId="0" fontId="4" fillId="0" borderId="13" xfId="0" applyFont="1" applyBorder="1" applyAlignment="1">
      <alignment horizontal="right" vertical="center" wrapText="1"/>
    </xf>
    <xf numFmtId="0" fontId="4" fillId="0" borderId="45" xfId="0" applyFont="1" applyBorder="1" applyAlignment="1">
      <alignment horizontal="right" vertical="center" wrapText="1"/>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5" xfId="0" applyBorder="1" applyAlignment="1">
      <alignment horizontal="center" vertical="center" wrapText="1"/>
    </xf>
    <xf numFmtId="0" fontId="0" fillId="0" borderId="10" xfId="0" applyBorder="1" applyAlignment="1">
      <alignment horizontal="center" vertical="center" wrapText="1"/>
    </xf>
    <xf numFmtId="0" fontId="0" fillId="0" borderId="12" xfId="0" applyBorder="1" applyAlignment="1">
      <alignment horizontal="center" vertical="center" wrapText="1"/>
    </xf>
    <xf numFmtId="0" fontId="3" fillId="3" borderId="5"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3" fillId="7" borderId="27" xfId="0" applyFont="1" applyFill="1" applyBorder="1" applyAlignment="1">
      <alignment horizontal="center" vertical="center"/>
    </xf>
    <xf numFmtId="0" fontId="3" fillId="3" borderId="53" xfId="0" applyFont="1" applyFill="1" applyBorder="1" applyAlignment="1">
      <alignment horizontal="center" vertical="center"/>
    </xf>
    <xf numFmtId="0" fontId="3" fillId="7" borderId="56" xfId="0" applyFont="1" applyFill="1" applyBorder="1" applyAlignment="1">
      <alignment horizontal="center" vertical="center"/>
    </xf>
    <xf numFmtId="0" fontId="3" fillId="7" borderId="18" xfId="0" applyFont="1" applyFill="1" applyBorder="1" applyAlignment="1">
      <alignment horizontal="center" vertical="center"/>
    </xf>
    <xf numFmtId="0" fontId="2" fillId="2" borderId="50" xfId="0" applyFont="1" applyFill="1" applyBorder="1" applyAlignment="1">
      <alignment horizontal="left" vertical="center" wrapText="1"/>
    </xf>
    <xf numFmtId="0" fontId="4" fillId="3" borderId="57" xfId="0" applyFont="1" applyFill="1" applyBorder="1" applyAlignment="1">
      <alignment horizontal="right"/>
    </xf>
    <xf numFmtId="0" fontId="4" fillId="3" borderId="47" xfId="0" applyFont="1" applyFill="1" applyBorder="1" applyAlignment="1">
      <alignment horizontal="right"/>
    </xf>
    <xf numFmtId="0" fontId="7" fillId="3" borderId="15" xfId="0" applyFont="1" applyFill="1" applyBorder="1" applyAlignment="1">
      <alignment horizontal="left" vertical="top"/>
    </xf>
    <xf numFmtId="0" fontId="7" fillId="3" borderId="14" xfId="0" applyFont="1" applyFill="1" applyBorder="1" applyAlignment="1">
      <alignment horizontal="left" vertical="top"/>
    </xf>
    <xf numFmtId="0" fontId="7" fillId="3" borderId="16" xfId="0" applyFont="1" applyFill="1" applyBorder="1" applyAlignment="1">
      <alignment horizontal="left" vertical="top"/>
    </xf>
    <xf numFmtId="0" fontId="16" fillId="0" borderId="14" xfId="0" applyFont="1" applyBorder="1" applyAlignment="1">
      <alignment horizontal="left" vertical="top" wrapText="1"/>
    </xf>
  </cellXfs>
  <cellStyles count="2">
    <cellStyle name="Standaard" xfId="0" builtinId="0"/>
    <cellStyle name="Valuta" xfId="1" builtinId="4"/>
  </cellStyles>
  <dxfs count="30">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505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428625</xdr:colOff>
      <xdr:row>1</xdr:row>
      <xdr:rowOff>76201</xdr:rowOff>
    </xdr:from>
    <xdr:to>
      <xdr:col>1</xdr:col>
      <xdr:colOff>1543866</xdr:colOff>
      <xdr:row>3</xdr:row>
      <xdr:rowOff>361951</xdr:rowOff>
    </xdr:to>
    <xdr:pic>
      <xdr:nvPicPr>
        <xdr:cNvPr id="2" name="Afbeelding 1">
          <a:extLst>
            <a:ext uri="{FF2B5EF4-FFF2-40B4-BE49-F238E27FC236}">
              <a16:creationId xmlns:a16="http://schemas.microsoft.com/office/drawing/2014/main" id="{902EA511-3255-4448-9249-F11F4C529A3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1622" t="38009" r="19176" b="33619"/>
        <a:stretch/>
      </xdr:blipFill>
      <xdr:spPr>
        <a:xfrm>
          <a:off x="428625" y="247651"/>
          <a:ext cx="1713411" cy="62865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6DB8F-AF21-4D3A-953C-853F4F5948C3}">
  <dimension ref="A1:G16"/>
  <sheetViews>
    <sheetView showGridLines="0" workbookViewId="0">
      <selection activeCell="B7" sqref="B7:E10"/>
    </sheetView>
  </sheetViews>
  <sheetFormatPr defaultRowHeight="13.2" x14ac:dyDescent="0.25"/>
  <cols>
    <col min="2" max="2" width="30.33203125" customWidth="1"/>
    <col min="3" max="3" width="38.88671875" customWidth="1"/>
    <col min="4" max="4" width="34.5546875" customWidth="1"/>
    <col min="5" max="5" width="38.109375" customWidth="1"/>
    <col min="6" max="6" width="18.5546875" bestFit="1" customWidth="1"/>
    <col min="7" max="7" width="18.88671875" bestFit="1" customWidth="1"/>
  </cols>
  <sheetData>
    <row r="1" spans="1:7" x14ac:dyDescent="0.25">
      <c r="A1" s="3"/>
      <c r="B1" s="1"/>
      <c r="C1" s="2"/>
      <c r="D1" s="2"/>
      <c r="E1" s="1"/>
      <c r="F1" s="1"/>
      <c r="G1" s="3"/>
    </row>
    <row r="2" spans="1:7" x14ac:dyDescent="0.25">
      <c r="A2" s="3"/>
      <c r="B2" s="1"/>
      <c r="C2" s="119" t="s">
        <v>0</v>
      </c>
      <c r="D2" s="120"/>
      <c r="E2" s="120"/>
      <c r="F2" s="120"/>
      <c r="G2" s="3"/>
    </row>
    <row r="3" spans="1:7" x14ac:dyDescent="0.25">
      <c r="A3" s="3"/>
      <c r="B3" s="1"/>
      <c r="C3" s="2"/>
      <c r="D3" s="2"/>
      <c r="E3" s="1"/>
      <c r="F3" s="1"/>
      <c r="G3" s="3"/>
    </row>
    <row r="4" spans="1:7" ht="61.95" customHeight="1" x14ac:dyDescent="0.25">
      <c r="A4" s="3"/>
      <c r="B4" s="1"/>
      <c r="C4" s="2"/>
      <c r="D4" s="2"/>
      <c r="E4" s="1"/>
      <c r="F4" s="1"/>
      <c r="G4" s="3"/>
    </row>
    <row r="5" spans="1:7" ht="13.8" thickBot="1" x14ac:dyDescent="0.3">
      <c r="A5" s="4"/>
      <c r="B5" s="4"/>
      <c r="C5" s="4"/>
      <c r="D5" s="4"/>
      <c r="E5" s="4"/>
      <c r="F5" s="4"/>
      <c r="G5" s="4"/>
    </row>
    <row r="6" spans="1:7" ht="61.95" customHeight="1" x14ac:dyDescent="0.25">
      <c r="A6" s="4"/>
      <c r="B6" s="121" t="s">
        <v>1</v>
      </c>
      <c r="C6" s="122"/>
      <c r="D6" s="123"/>
      <c r="E6" s="124"/>
      <c r="F6" s="32"/>
    </row>
    <row r="7" spans="1:7" ht="107.4" customHeight="1" x14ac:dyDescent="0.25">
      <c r="A7" s="4"/>
      <c r="B7" s="125" t="s">
        <v>86</v>
      </c>
      <c r="C7" s="126"/>
      <c r="D7" s="126"/>
      <c r="E7" s="127"/>
    </row>
    <row r="8" spans="1:7" ht="78.599999999999994" customHeight="1" x14ac:dyDescent="0.25">
      <c r="A8" s="4"/>
      <c r="B8" s="128"/>
      <c r="C8" s="129"/>
      <c r="D8" s="129"/>
      <c r="E8" s="130"/>
    </row>
    <row r="9" spans="1:7" x14ac:dyDescent="0.25">
      <c r="A9" s="4"/>
      <c r="B9" s="128"/>
      <c r="C9" s="129"/>
      <c r="D9" s="129"/>
      <c r="E9" s="130"/>
    </row>
    <row r="10" spans="1:7" ht="72" customHeight="1" thickBot="1" x14ac:dyDescent="0.3">
      <c r="A10" s="4"/>
      <c r="B10" s="131"/>
      <c r="C10" s="132"/>
      <c r="D10" s="132"/>
      <c r="E10" s="133"/>
      <c r="F10" s="4"/>
      <c r="G10" s="4"/>
    </row>
    <row r="12" spans="1:7" x14ac:dyDescent="0.25">
      <c r="A12" s="44"/>
      <c r="B12" s="44"/>
      <c r="C12" s="44"/>
    </row>
    <row r="13" spans="1:7" x14ac:dyDescent="0.25">
      <c r="A13" s="44"/>
      <c r="B13" s="134"/>
      <c r="C13" s="134"/>
    </row>
    <row r="14" spans="1:7" x14ac:dyDescent="0.25">
      <c r="A14" s="44"/>
      <c r="B14" s="45"/>
      <c r="C14" s="45"/>
    </row>
    <row r="15" spans="1:7" x14ac:dyDescent="0.25">
      <c r="A15" s="44"/>
      <c r="B15" s="46"/>
      <c r="C15" s="46"/>
    </row>
    <row r="16" spans="1:7" x14ac:dyDescent="0.25">
      <c r="A16" s="44"/>
      <c r="B16" s="44"/>
      <c r="C16" s="44"/>
    </row>
  </sheetData>
  <sheetProtection algorithmName="SHA-512" hashValue="w/d2ZwRq8Oz5fVtjDpuLarRsWZmgDJe3i2lOie6lcuRQrW/elntYsn1aXi4Jw5m8hsMtP4r0R6ogbLRRGvqD/A==" saltValue="NFWQTJpk2Hh7FoqH++rbww==" spinCount="100000" sheet="1" objects="1" scenarios="1" selectLockedCells="1"/>
  <mergeCells count="4">
    <mergeCell ref="C2:F2"/>
    <mergeCell ref="B6:E6"/>
    <mergeCell ref="B7:E10"/>
    <mergeCell ref="B13:C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36113-D4D1-448D-9448-23E3AAF09B1F}">
  <dimension ref="A1:H36"/>
  <sheetViews>
    <sheetView showGridLines="0" tabSelected="1" topLeftCell="A6" workbookViewId="0">
      <selection activeCell="C32" sqref="C32"/>
    </sheetView>
  </sheetViews>
  <sheetFormatPr defaultRowHeight="13.2" x14ac:dyDescent="0.25"/>
  <cols>
    <col min="2" max="2" width="50" bestFit="1" customWidth="1"/>
    <col min="3" max="3" width="45.33203125" customWidth="1"/>
    <col min="4" max="4" width="17.6640625" bestFit="1" customWidth="1"/>
    <col min="5" max="5" width="18.33203125" bestFit="1" customWidth="1"/>
    <col min="6" max="6" width="14.44140625" bestFit="1" customWidth="1"/>
    <col min="8" max="8" width="18.5546875" bestFit="1" customWidth="1"/>
    <col min="9" max="9" width="19" bestFit="1" customWidth="1"/>
  </cols>
  <sheetData>
    <row r="1" spans="1:7" s="3" customFormat="1" x14ac:dyDescent="0.25">
      <c r="A1" s="119" t="s">
        <v>0</v>
      </c>
      <c r="B1" s="120"/>
      <c r="C1" s="120"/>
      <c r="D1" s="120"/>
      <c r="E1" s="120"/>
      <c r="F1" s="1"/>
      <c r="G1" s="1"/>
    </row>
    <row r="2" spans="1:7" s="3" customFormat="1" x14ac:dyDescent="0.25">
      <c r="A2" s="21" t="s">
        <v>4</v>
      </c>
      <c r="B2" s="1"/>
      <c r="C2" s="119"/>
      <c r="D2" s="120"/>
      <c r="E2" s="120"/>
      <c r="F2" s="120"/>
      <c r="G2" s="120"/>
    </row>
    <row r="3" spans="1:7" s="3" customFormat="1" x14ac:dyDescent="0.25">
      <c r="B3" s="1"/>
      <c r="C3" s="2"/>
      <c r="D3" s="2"/>
      <c r="E3" s="2"/>
      <c r="F3" s="1"/>
      <c r="G3" s="1"/>
    </row>
    <row r="4" spans="1:7" s="3" customFormat="1" ht="61.95" customHeight="1" x14ac:dyDescent="0.25">
      <c r="B4" s="1"/>
      <c r="C4" s="2"/>
      <c r="D4" s="2"/>
      <c r="E4" s="2"/>
      <c r="F4" s="1"/>
      <c r="G4" s="1"/>
    </row>
    <row r="5" spans="1:7" ht="13.8" thickBot="1" x14ac:dyDescent="0.3"/>
    <row r="6" spans="1:7" ht="21.6" thickBot="1" x14ac:dyDescent="0.45">
      <c r="B6" s="135" t="s">
        <v>5</v>
      </c>
      <c r="C6" s="136"/>
      <c r="D6" s="136"/>
      <c r="E6" s="136"/>
      <c r="F6" s="137"/>
    </row>
    <row r="7" spans="1:7" ht="52.8" x14ac:dyDescent="0.25">
      <c r="B7" s="9" t="s">
        <v>6</v>
      </c>
      <c r="C7" s="71" t="s">
        <v>7</v>
      </c>
      <c r="D7" s="72" t="s">
        <v>8</v>
      </c>
      <c r="E7" s="73" t="s">
        <v>9</v>
      </c>
      <c r="F7" s="73" t="s">
        <v>10</v>
      </c>
    </row>
    <row r="8" spans="1:7" x14ac:dyDescent="0.25">
      <c r="B8" s="74" t="s">
        <v>11</v>
      </c>
      <c r="C8" s="7">
        <v>1650</v>
      </c>
      <c r="D8" s="75">
        <f>'Klein geschenk'!E31</f>
        <v>0</v>
      </c>
      <c r="E8" s="76">
        <f>C8*D8</f>
        <v>0</v>
      </c>
      <c r="F8" s="77">
        <f>E8*8</f>
        <v>0</v>
      </c>
    </row>
    <row r="9" spans="1:7" x14ac:dyDescent="0.25">
      <c r="B9" s="74" t="s">
        <v>12</v>
      </c>
      <c r="C9" s="7">
        <v>2800</v>
      </c>
      <c r="D9" s="78">
        <f>'Middel geschenk'!E71</f>
        <v>0</v>
      </c>
      <c r="E9" s="76">
        <f t="shared" ref="E9:E10" si="0">C9*D9</f>
        <v>0</v>
      </c>
      <c r="F9" s="77">
        <f>E9*8</f>
        <v>0</v>
      </c>
    </row>
    <row r="10" spans="1:7" ht="13.8" thickBot="1" x14ac:dyDescent="0.3">
      <c r="B10" s="79" t="s">
        <v>13</v>
      </c>
      <c r="C10" s="8">
        <v>300</v>
      </c>
      <c r="D10" s="80">
        <f>'Groot geschenk'!E44</f>
        <v>0</v>
      </c>
      <c r="E10" s="76">
        <f t="shared" si="0"/>
        <v>0</v>
      </c>
      <c r="F10" s="81">
        <f>E10*8</f>
        <v>0</v>
      </c>
    </row>
    <row r="11" spans="1:7" ht="13.8" thickBot="1" x14ac:dyDescent="0.3">
      <c r="B11" s="138" t="s">
        <v>14</v>
      </c>
      <c r="C11" s="139"/>
      <c r="D11" s="139"/>
      <c r="E11" s="139"/>
      <c r="F11" s="82">
        <f>SUM(F8:F10)</f>
        <v>0</v>
      </c>
    </row>
    <row r="14" spans="1:7" ht="13.8" thickBot="1" x14ac:dyDescent="0.3"/>
    <row r="15" spans="1:7" ht="21.6" thickBot="1" x14ac:dyDescent="0.45">
      <c r="B15" s="10" t="s">
        <v>15</v>
      </c>
      <c r="C15" s="6"/>
    </row>
    <row r="16" spans="1:7" ht="14.4" thickBot="1" x14ac:dyDescent="0.3">
      <c r="B16" s="11" t="s">
        <v>16</v>
      </c>
      <c r="C16" s="12" t="s">
        <v>10</v>
      </c>
    </row>
    <row r="17" spans="2:8" ht="13.8" thickBot="1" x14ac:dyDescent="0.3">
      <c r="B17" s="14" t="s">
        <v>17</v>
      </c>
      <c r="C17" s="26">
        <f>Overigen!D8</f>
        <v>0</v>
      </c>
    </row>
    <row r="18" spans="2:8" ht="14.4" thickBot="1" x14ac:dyDescent="0.3">
      <c r="B18" s="9" t="s">
        <v>18</v>
      </c>
      <c r="C18" s="12" t="s">
        <v>10</v>
      </c>
    </row>
    <row r="19" spans="2:8" x14ac:dyDescent="0.25">
      <c r="B19" s="13" t="s">
        <v>19</v>
      </c>
      <c r="C19" s="25">
        <f>Overigen!D10</f>
        <v>0</v>
      </c>
      <c r="F19" s="28"/>
      <c r="H19" s="28"/>
    </row>
    <row r="20" spans="2:8" ht="13.8" thickBot="1" x14ac:dyDescent="0.3">
      <c r="B20" s="13" t="s">
        <v>5</v>
      </c>
      <c r="C20" s="25">
        <f>F11</f>
        <v>0</v>
      </c>
      <c r="H20" s="28"/>
    </row>
    <row r="21" spans="2:8" ht="13.8" thickBot="1" x14ac:dyDescent="0.3">
      <c r="B21" s="31" t="s">
        <v>77</v>
      </c>
      <c r="C21" s="25">
        <f>Overigen!F19</f>
        <v>123080</v>
      </c>
      <c r="D21" s="142" t="s">
        <v>85</v>
      </c>
      <c r="E21" s="143"/>
    </row>
    <row r="22" spans="2:8" ht="13.8" thickBot="1" x14ac:dyDescent="0.3">
      <c r="B22" s="30" t="s">
        <v>78</v>
      </c>
      <c r="C22" s="49">
        <f>Overigen!F26</f>
        <v>18000</v>
      </c>
      <c r="D22" s="15" t="s">
        <v>2</v>
      </c>
      <c r="E22" s="16" t="s">
        <v>3</v>
      </c>
    </row>
    <row r="23" spans="2:8" ht="13.8" thickBot="1" x14ac:dyDescent="0.3">
      <c r="B23" s="4" t="s">
        <v>20</v>
      </c>
      <c r="C23" s="47">
        <f>SUM(C17,C19,C20,C21,C22)</f>
        <v>141080</v>
      </c>
      <c r="D23" s="48">
        <v>830000</v>
      </c>
      <c r="E23" s="29">
        <v>1025000</v>
      </c>
      <c r="F23" s="27"/>
    </row>
    <row r="24" spans="2:8" x14ac:dyDescent="0.25">
      <c r="F24" s="27"/>
    </row>
    <row r="28" spans="2:8" x14ac:dyDescent="0.25">
      <c r="B28" s="4" t="s">
        <v>21</v>
      </c>
      <c r="C28" s="4"/>
      <c r="D28" s="4"/>
      <c r="E28" s="4"/>
      <c r="F28" s="4"/>
      <c r="G28" s="4"/>
    </row>
    <row r="29" spans="2:8" ht="13.8" thickBot="1" x14ac:dyDescent="0.3">
      <c r="B29" s="4"/>
      <c r="C29" s="4"/>
      <c r="D29" s="4"/>
      <c r="E29" s="4"/>
      <c r="F29" s="4"/>
      <c r="G29" s="4"/>
    </row>
    <row r="30" spans="2:8" x14ac:dyDescent="0.25">
      <c r="B30" s="89" t="s">
        <v>22</v>
      </c>
      <c r="C30" s="90"/>
      <c r="D30" s="90"/>
      <c r="E30" s="90"/>
      <c r="F30" s="90"/>
      <c r="G30" s="90"/>
    </row>
    <row r="31" spans="2:8" x14ac:dyDescent="0.25">
      <c r="B31" s="91"/>
      <c r="C31" s="92"/>
      <c r="D31" s="92"/>
      <c r="E31" s="92"/>
      <c r="F31" s="92"/>
      <c r="G31" s="92"/>
    </row>
    <row r="32" spans="2:8" x14ac:dyDescent="0.25">
      <c r="B32" s="91" t="s">
        <v>23</v>
      </c>
      <c r="C32" s="92"/>
      <c r="D32" s="92"/>
      <c r="E32" s="92"/>
      <c r="F32" s="92"/>
      <c r="G32" s="92"/>
    </row>
    <row r="33" spans="2:7" x14ac:dyDescent="0.25">
      <c r="B33" s="91"/>
      <c r="C33" s="92"/>
      <c r="D33" s="92"/>
      <c r="E33" s="92"/>
      <c r="F33" s="92"/>
      <c r="G33" s="92"/>
    </row>
    <row r="34" spans="2:7" ht="13.8" thickBot="1" x14ac:dyDescent="0.3">
      <c r="B34" s="93" t="s">
        <v>24</v>
      </c>
      <c r="C34" s="94"/>
      <c r="D34" s="94"/>
      <c r="E34" s="94"/>
      <c r="F34" s="94"/>
      <c r="G34" s="94"/>
    </row>
    <row r="35" spans="2:7" ht="13.8" thickBot="1" x14ac:dyDescent="0.3">
      <c r="B35" s="4"/>
      <c r="C35" s="4"/>
      <c r="D35" s="4"/>
      <c r="E35" s="4"/>
      <c r="F35" s="4"/>
      <c r="G35" s="4"/>
    </row>
    <row r="36" spans="2:7" ht="116.4" customHeight="1" thickBot="1" x14ac:dyDescent="0.3">
      <c r="B36" s="140" t="s">
        <v>25</v>
      </c>
      <c r="C36" s="141"/>
      <c r="D36" s="141"/>
      <c r="E36" s="141"/>
      <c r="F36" s="141"/>
      <c r="G36" s="141"/>
    </row>
  </sheetData>
  <sheetProtection algorithmName="SHA-512" hashValue="CerJY0h8ZvGadKguxjAAgAFnkV2hiKzEDBAKVKZJ4RjIKID3SDRVv1IaqgmC0Op7DzzeCfk2dlrOQTwAFY/e6A==" saltValue="O2/JGZYKr6ytP+uhCc+stw==" spinCount="100000" sheet="1" objects="1" scenarios="1" selectLockedCells="1"/>
  <protectedRanges>
    <protectedRange sqref="B29:G35" name="Bereik2_1"/>
    <protectedRange sqref="D21:E23" name="Bereik2_1_3"/>
  </protectedRanges>
  <mergeCells count="6">
    <mergeCell ref="C2:G2"/>
    <mergeCell ref="B6:F6"/>
    <mergeCell ref="B11:E11"/>
    <mergeCell ref="B36:G36"/>
    <mergeCell ref="A1:E1"/>
    <mergeCell ref="D21:E21"/>
  </mergeCells>
  <conditionalFormatting sqref="C23">
    <cfRule type="cellIs" dxfId="29" priority="1" operator="greaterThan">
      <formula>$E$23</formula>
    </cfRule>
    <cfRule type="cellIs" dxfId="28" priority="2" operator="lessThan">
      <formula>$D$23</formula>
    </cfRule>
    <cfRule type="cellIs" dxfId="27" priority="3" operator="between">
      <formula>$D$23</formula>
      <formula>$E$23</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E8D0F-ED96-4553-BB50-24B4F0D7F14F}">
  <dimension ref="A1:H31"/>
  <sheetViews>
    <sheetView showGridLines="0" topLeftCell="A17" workbookViewId="0">
      <selection activeCell="E28" sqref="E28"/>
    </sheetView>
  </sheetViews>
  <sheetFormatPr defaultColWidth="9.109375" defaultRowHeight="13.2" x14ac:dyDescent="0.25"/>
  <cols>
    <col min="1" max="1" width="4" customWidth="1"/>
    <col min="2" max="2" width="16.6640625" customWidth="1"/>
    <col min="3" max="3" width="6.33203125" customWidth="1"/>
    <col min="4" max="4" width="41.44140625" bestFit="1" customWidth="1"/>
    <col min="5" max="5" width="15.88671875" bestFit="1" customWidth="1"/>
    <col min="6" max="6" width="15.88671875" customWidth="1"/>
    <col min="7" max="7" width="16.6640625" customWidth="1"/>
    <col min="8" max="8" width="17.109375" customWidth="1"/>
  </cols>
  <sheetData>
    <row r="1" spans="1:8" s="3" customFormat="1" x14ac:dyDescent="0.25">
      <c r="A1" s="144" t="s">
        <v>0</v>
      </c>
      <c r="B1" s="145"/>
      <c r="C1" s="145"/>
      <c r="D1" s="145"/>
      <c r="E1" s="2"/>
      <c r="F1" s="2"/>
      <c r="G1" s="1"/>
      <c r="H1" s="1"/>
    </row>
    <row r="2" spans="1:8" s="3" customFormat="1" x14ac:dyDescent="0.25">
      <c r="A2" s="21" t="s">
        <v>26</v>
      </c>
      <c r="B2" s="1"/>
      <c r="C2" s="1"/>
      <c r="D2" s="146"/>
      <c r="E2" s="147"/>
      <c r="F2" s="147"/>
      <c r="G2" s="147"/>
      <c r="H2" s="147"/>
    </row>
    <row r="3" spans="1:8" s="3" customFormat="1" x14ac:dyDescent="0.25">
      <c r="B3" s="1"/>
      <c r="C3" s="1"/>
      <c r="D3" s="2"/>
      <c r="E3" s="2"/>
      <c r="F3" s="2"/>
      <c r="G3" s="1"/>
      <c r="H3" s="1"/>
    </row>
    <row r="4" spans="1:8" s="3" customFormat="1" ht="61.95" customHeight="1" x14ac:dyDescent="0.25">
      <c r="B4" s="1"/>
      <c r="C4" s="1"/>
      <c r="D4" s="2"/>
      <c r="E4" s="2"/>
      <c r="F4" s="2"/>
      <c r="G4" s="1"/>
      <c r="H4" s="1"/>
    </row>
    <row r="5" spans="1:8" ht="13.8" thickBot="1" x14ac:dyDescent="0.3"/>
    <row r="6" spans="1:8" ht="27" thickBot="1" x14ac:dyDescent="0.3">
      <c r="B6" s="83" t="s">
        <v>6</v>
      </c>
      <c r="C6" s="84" t="s">
        <v>27</v>
      </c>
      <c r="D6" s="84" t="s">
        <v>28</v>
      </c>
      <c r="E6" s="85" t="s">
        <v>29</v>
      </c>
      <c r="F6" s="84" t="s">
        <v>30</v>
      </c>
      <c r="G6" s="86" t="s">
        <v>31</v>
      </c>
    </row>
    <row r="7" spans="1:8" x14ac:dyDescent="0.25">
      <c r="B7" s="148" t="s">
        <v>32</v>
      </c>
      <c r="C7" s="87">
        <v>1</v>
      </c>
      <c r="D7" s="60" t="s">
        <v>33</v>
      </c>
      <c r="E7" s="56"/>
      <c r="F7" s="155" t="s">
        <v>34</v>
      </c>
      <c r="G7" s="150" t="s">
        <v>35</v>
      </c>
    </row>
    <row r="8" spans="1:8" x14ac:dyDescent="0.25">
      <c r="B8" s="149"/>
      <c r="C8" s="88">
        <v>2</v>
      </c>
      <c r="D8" s="61" t="s">
        <v>33</v>
      </c>
      <c r="E8" s="68"/>
      <c r="F8" s="156"/>
      <c r="G8" s="151"/>
    </row>
    <row r="9" spans="1:8" x14ac:dyDescent="0.25">
      <c r="B9" s="149"/>
      <c r="C9" s="88">
        <v>3</v>
      </c>
      <c r="D9" s="61" t="s">
        <v>33</v>
      </c>
      <c r="E9" s="68"/>
      <c r="F9" s="156"/>
      <c r="G9" s="151"/>
    </row>
    <row r="10" spans="1:8" ht="13.8" thickBot="1" x14ac:dyDescent="0.3">
      <c r="B10" s="149"/>
      <c r="C10" s="88">
        <v>4</v>
      </c>
      <c r="D10" s="62" t="s">
        <v>33</v>
      </c>
      <c r="E10" s="57"/>
      <c r="F10" s="157"/>
      <c r="G10" s="151"/>
    </row>
    <row r="11" spans="1:8" x14ac:dyDescent="0.25">
      <c r="B11" s="149"/>
      <c r="C11" s="88">
        <v>5</v>
      </c>
      <c r="D11" s="60" t="s">
        <v>33</v>
      </c>
      <c r="E11" s="56"/>
      <c r="F11" s="158" t="s">
        <v>36</v>
      </c>
      <c r="G11" s="151"/>
    </row>
    <row r="12" spans="1:8" x14ac:dyDescent="0.25">
      <c r="B12" s="149"/>
      <c r="C12" s="88">
        <v>6</v>
      </c>
      <c r="D12" s="61" t="s">
        <v>33</v>
      </c>
      <c r="E12" s="68"/>
      <c r="F12" s="159"/>
      <c r="G12" s="151"/>
    </row>
    <row r="13" spans="1:8" x14ac:dyDescent="0.25">
      <c r="B13" s="149"/>
      <c r="C13" s="88">
        <v>7</v>
      </c>
      <c r="D13" s="61" t="s">
        <v>33</v>
      </c>
      <c r="E13" s="68"/>
      <c r="F13" s="159"/>
      <c r="G13" s="151"/>
    </row>
    <row r="14" spans="1:8" ht="13.8" thickBot="1" x14ac:dyDescent="0.3">
      <c r="B14" s="149"/>
      <c r="C14" s="88">
        <v>8</v>
      </c>
      <c r="D14" s="62" t="s">
        <v>33</v>
      </c>
      <c r="E14" s="57"/>
      <c r="F14" s="160"/>
      <c r="G14" s="151"/>
    </row>
    <row r="15" spans="1:8" x14ac:dyDescent="0.25">
      <c r="B15" s="149"/>
      <c r="C15" s="88">
        <v>9</v>
      </c>
      <c r="D15" s="60" t="s">
        <v>33</v>
      </c>
      <c r="E15" s="56"/>
      <c r="F15" s="158" t="s">
        <v>37</v>
      </c>
      <c r="G15" s="151"/>
    </row>
    <row r="16" spans="1:8" x14ac:dyDescent="0.25">
      <c r="B16" s="149"/>
      <c r="C16" s="88">
        <v>10</v>
      </c>
      <c r="D16" s="61" t="s">
        <v>33</v>
      </c>
      <c r="E16" s="68"/>
      <c r="F16" s="159"/>
      <c r="G16" s="151"/>
    </row>
    <row r="17" spans="2:7" x14ac:dyDescent="0.25">
      <c r="B17" s="149"/>
      <c r="C17" s="88">
        <v>11</v>
      </c>
      <c r="D17" s="61" t="s">
        <v>33</v>
      </c>
      <c r="E17" s="68"/>
      <c r="F17" s="159"/>
      <c r="G17" s="151"/>
    </row>
    <row r="18" spans="2:7" ht="12" customHeight="1" thickBot="1" x14ac:dyDescent="0.3">
      <c r="B18" s="149"/>
      <c r="C18" s="88">
        <v>12</v>
      </c>
      <c r="D18" s="62" t="s">
        <v>33</v>
      </c>
      <c r="E18" s="57"/>
      <c r="F18" s="160"/>
      <c r="G18" s="151"/>
    </row>
    <row r="19" spans="2:7" x14ac:dyDescent="0.25">
      <c r="B19" s="149"/>
      <c r="C19" s="88">
        <v>13</v>
      </c>
      <c r="D19" s="63" t="s">
        <v>33</v>
      </c>
      <c r="E19" s="53"/>
      <c r="F19" s="155" t="s">
        <v>34</v>
      </c>
      <c r="G19" s="151" t="s">
        <v>38</v>
      </c>
    </row>
    <row r="20" spans="2:7" x14ac:dyDescent="0.25">
      <c r="B20" s="149"/>
      <c r="C20" s="88">
        <v>14</v>
      </c>
      <c r="D20" s="64" t="s">
        <v>33</v>
      </c>
      <c r="E20" s="55"/>
      <c r="F20" s="156"/>
      <c r="G20" s="151"/>
    </row>
    <row r="21" spans="2:7" x14ac:dyDescent="0.25">
      <c r="B21" s="149"/>
      <c r="C21" s="88">
        <v>15</v>
      </c>
      <c r="D21" s="64" t="s">
        <v>33</v>
      </c>
      <c r="E21" s="55"/>
      <c r="F21" s="156"/>
      <c r="G21" s="151"/>
    </row>
    <row r="22" spans="2:7" ht="13.8" thickBot="1" x14ac:dyDescent="0.3">
      <c r="B22" s="149"/>
      <c r="C22" s="88">
        <v>16</v>
      </c>
      <c r="D22" s="65" t="s">
        <v>33</v>
      </c>
      <c r="E22" s="54"/>
      <c r="F22" s="157"/>
      <c r="G22" s="151"/>
    </row>
    <row r="23" spans="2:7" x14ac:dyDescent="0.25">
      <c r="B23" s="149"/>
      <c r="C23" s="88">
        <v>17</v>
      </c>
      <c r="D23" s="63" t="s">
        <v>33</v>
      </c>
      <c r="E23" s="53"/>
      <c r="F23" s="155" t="s">
        <v>36</v>
      </c>
      <c r="G23" s="151"/>
    </row>
    <row r="24" spans="2:7" x14ac:dyDescent="0.25">
      <c r="B24" s="149"/>
      <c r="C24" s="88">
        <v>18</v>
      </c>
      <c r="D24" s="64" t="s">
        <v>33</v>
      </c>
      <c r="E24" s="55"/>
      <c r="F24" s="156"/>
      <c r="G24" s="151"/>
    </row>
    <row r="25" spans="2:7" x14ac:dyDescent="0.25">
      <c r="B25" s="149"/>
      <c r="C25" s="88">
        <v>19</v>
      </c>
      <c r="D25" s="64" t="s">
        <v>33</v>
      </c>
      <c r="E25" s="55"/>
      <c r="F25" s="156"/>
      <c r="G25" s="151"/>
    </row>
    <row r="26" spans="2:7" ht="13.8" thickBot="1" x14ac:dyDescent="0.3">
      <c r="B26" s="149"/>
      <c r="C26" s="88">
        <v>20</v>
      </c>
      <c r="D26" s="65" t="s">
        <v>33</v>
      </c>
      <c r="E26" s="54"/>
      <c r="F26" s="157"/>
      <c r="G26" s="151"/>
    </row>
    <row r="27" spans="2:7" x14ac:dyDescent="0.25">
      <c r="B27" s="149"/>
      <c r="C27" s="88">
        <v>21</v>
      </c>
      <c r="D27" s="63" t="s">
        <v>33</v>
      </c>
      <c r="E27" s="53"/>
      <c r="F27" s="158" t="s">
        <v>37</v>
      </c>
      <c r="G27" s="151"/>
    </row>
    <row r="28" spans="2:7" x14ac:dyDescent="0.25">
      <c r="B28" s="149"/>
      <c r="C28" s="88">
        <v>22</v>
      </c>
      <c r="D28" s="64" t="s">
        <v>33</v>
      </c>
      <c r="E28" s="55"/>
      <c r="F28" s="159"/>
      <c r="G28" s="151"/>
    </row>
    <row r="29" spans="2:7" x14ac:dyDescent="0.25">
      <c r="B29" s="149"/>
      <c r="C29" s="88">
        <v>23</v>
      </c>
      <c r="D29" s="64" t="s">
        <v>33</v>
      </c>
      <c r="E29" s="55"/>
      <c r="F29" s="159"/>
      <c r="G29" s="151"/>
    </row>
    <row r="30" spans="2:7" ht="13.2" customHeight="1" thickBot="1" x14ac:dyDescent="0.3">
      <c r="B30" s="149"/>
      <c r="C30" s="88">
        <v>24</v>
      </c>
      <c r="D30" s="65" t="s">
        <v>33</v>
      </c>
      <c r="E30" s="54"/>
      <c r="F30" s="160"/>
      <c r="G30" s="151"/>
    </row>
    <row r="31" spans="2:7" ht="13.8" thickBot="1" x14ac:dyDescent="0.3">
      <c r="B31" s="152" t="s">
        <v>39</v>
      </c>
      <c r="C31" s="153"/>
      <c r="D31" s="154"/>
      <c r="E31" s="43">
        <f>SUM(E7:E30)/24</f>
        <v>0</v>
      </c>
      <c r="F31" s="24"/>
      <c r="G31" s="35"/>
    </row>
  </sheetData>
  <sheetProtection algorithmName="SHA-512" hashValue="d9QjVf2uVqkbpy9rpUVyXnbkgw61U2vOEpzAiLHttQtNIC25c5m2uS7G2SXHhinr+ljEqoFg0iQuJMTw34J/mg==" saltValue="LVcmpPQvkK10/Js78rZn3w==" spinCount="100000" sheet="1" objects="1" scenarios="1" selectLockedCells="1"/>
  <protectedRanges>
    <protectedRange sqref="G7:G31 F14:F16 F6:F12 F30:F31 F18:F28" name="Bereik2"/>
  </protectedRanges>
  <mergeCells count="12">
    <mergeCell ref="B31:D31"/>
    <mergeCell ref="F7:F10"/>
    <mergeCell ref="F15:F18"/>
    <mergeCell ref="F11:F14"/>
    <mergeCell ref="F19:F22"/>
    <mergeCell ref="F23:F26"/>
    <mergeCell ref="F27:F30"/>
    <mergeCell ref="A1:D1"/>
    <mergeCell ref="D2:H2"/>
    <mergeCell ref="B7:B30"/>
    <mergeCell ref="G7:G18"/>
    <mergeCell ref="G19:G30"/>
  </mergeCells>
  <conditionalFormatting sqref="E7:E18">
    <cfRule type="cellIs" dxfId="26" priority="3" operator="lessThan">
      <formula>5</formula>
    </cfRule>
    <cfRule type="cellIs" dxfId="25" priority="4" operator="greaterThan">
      <formula>10</formula>
    </cfRule>
    <cfRule type="cellIs" dxfId="24" priority="8" operator="between">
      <formula>5</formula>
      <formula>10</formula>
    </cfRule>
  </conditionalFormatting>
  <conditionalFormatting sqref="E19:E30">
    <cfRule type="cellIs" dxfId="23" priority="1" operator="greaterThan">
      <formula>15</formula>
    </cfRule>
    <cfRule type="cellIs" dxfId="22" priority="2" operator="lessThan">
      <formula>10.01</formula>
    </cfRule>
    <cfRule type="cellIs" dxfId="21" priority="6" operator="between">
      <formula>10.01</formula>
      <formula>15</formula>
    </cfRule>
    <cfRule type="cellIs" dxfId="20" priority="7" operator="between">
      <formula>10.01</formula>
      <formula>15</formula>
    </cfRule>
  </conditionalFormatting>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F73D7-0FC1-49DB-B580-790F3A472BA0}">
  <dimension ref="A1:G71"/>
  <sheetViews>
    <sheetView showGridLines="0" topLeftCell="A47" workbookViewId="0">
      <selection activeCell="E55" sqref="E55"/>
    </sheetView>
  </sheetViews>
  <sheetFormatPr defaultRowHeight="13.2" x14ac:dyDescent="0.25"/>
  <cols>
    <col min="2" max="3" width="19.6640625" customWidth="1"/>
    <col min="4" max="4" width="57" customWidth="1"/>
    <col min="5" max="5" width="17.44140625" customWidth="1"/>
    <col min="6" max="6" width="16.33203125" bestFit="1" customWidth="1"/>
    <col min="7" max="7" width="14.33203125" customWidth="1"/>
    <col min="8" max="8" width="16.88671875" customWidth="1"/>
  </cols>
  <sheetData>
    <row r="1" spans="1:7" s="3" customFormat="1" x14ac:dyDescent="0.25">
      <c r="A1" s="144" t="s">
        <v>0</v>
      </c>
      <c r="B1" s="145"/>
      <c r="C1" s="145"/>
      <c r="D1" s="145"/>
    </row>
    <row r="2" spans="1:7" s="3" customFormat="1" x14ac:dyDescent="0.25">
      <c r="A2" s="21" t="s">
        <v>40</v>
      </c>
    </row>
    <row r="3" spans="1:7" s="3" customFormat="1" x14ac:dyDescent="0.25"/>
    <row r="4" spans="1:7" s="3" customFormat="1" ht="47.4" customHeight="1" x14ac:dyDescent="0.25"/>
    <row r="5" spans="1:7" ht="13.8" thickBot="1" x14ac:dyDescent="0.3"/>
    <row r="6" spans="1:7" ht="13.95" customHeight="1" thickBot="1" x14ac:dyDescent="0.3">
      <c r="B6" s="40" t="s">
        <v>6</v>
      </c>
      <c r="C6" s="19" t="s">
        <v>27</v>
      </c>
      <c r="D6" s="17" t="s">
        <v>28</v>
      </c>
      <c r="E6" s="18" t="s">
        <v>29</v>
      </c>
      <c r="F6" s="20" t="s">
        <v>30</v>
      </c>
      <c r="G6" s="17" t="s">
        <v>31</v>
      </c>
    </row>
    <row r="7" spans="1:7" x14ac:dyDescent="0.25">
      <c r="B7" s="167" t="s">
        <v>41</v>
      </c>
      <c r="C7" s="41">
        <v>1</v>
      </c>
      <c r="D7" s="38" t="s">
        <v>42</v>
      </c>
      <c r="E7" s="56"/>
      <c r="F7" s="161" t="s">
        <v>43</v>
      </c>
      <c r="G7" s="168" t="s">
        <v>44</v>
      </c>
    </row>
    <row r="8" spans="1:7" ht="13.8" thickBot="1" x14ac:dyDescent="0.3">
      <c r="B8" s="149"/>
      <c r="C8" s="42">
        <v>2</v>
      </c>
      <c r="D8" s="39" t="s">
        <v>45</v>
      </c>
      <c r="E8" s="57"/>
      <c r="F8" s="163"/>
      <c r="G8" s="151"/>
    </row>
    <row r="9" spans="1:7" x14ac:dyDescent="0.25">
      <c r="B9" s="149"/>
      <c r="C9" s="42">
        <v>3</v>
      </c>
      <c r="D9" s="60" t="s">
        <v>33</v>
      </c>
      <c r="E9" s="56"/>
      <c r="F9" s="161" t="s">
        <v>46</v>
      </c>
      <c r="G9" s="151"/>
    </row>
    <row r="10" spans="1:7" x14ac:dyDescent="0.25">
      <c r="B10" s="149"/>
      <c r="C10" s="42">
        <v>4</v>
      </c>
      <c r="D10" s="61" t="s">
        <v>33</v>
      </c>
      <c r="E10" s="68"/>
      <c r="F10" s="162"/>
      <c r="G10" s="151"/>
    </row>
    <row r="11" spans="1:7" x14ac:dyDescent="0.25">
      <c r="B11" s="149"/>
      <c r="C11" s="42">
        <v>5</v>
      </c>
      <c r="D11" s="61" t="s">
        <v>33</v>
      </c>
      <c r="E11" s="68"/>
      <c r="F11" s="162"/>
      <c r="G11" s="151"/>
    </row>
    <row r="12" spans="1:7" x14ac:dyDescent="0.25">
      <c r="B12" s="149"/>
      <c r="C12" s="42">
        <v>6</v>
      </c>
      <c r="D12" s="61" t="s">
        <v>33</v>
      </c>
      <c r="E12" s="68"/>
      <c r="F12" s="162"/>
      <c r="G12" s="151"/>
    </row>
    <row r="13" spans="1:7" ht="13.8" thickBot="1" x14ac:dyDescent="0.3">
      <c r="B13" s="149"/>
      <c r="C13" s="42">
        <v>7</v>
      </c>
      <c r="D13" s="62" t="s">
        <v>33</v>
      </c>
      <c r="E13" s="57"/>
      <c r="F13" s="163"/>
      <c r="G13" s="151"/>
    </row>
    <row r="14" spans="1:7" x14ac:dyDescent="0.25">
      <c r="B14" s="149"/>
      <c r="C14" s="42">
        <v>8</v>
      </c>
      <c r="D14" s="60" t="s">
        <v>33</v>
      </c>
      <c r="E14" s="56"/>
      <c r="F14" s="164" t="s">
        <v>47</v>
      </c>
      <c r="G14" s="151"/>
    </row>
    <row r="15" spans="1:7" x14ac:dyDescent="0.25">
      <c r="B15" s="149"/>
      <c r="C15" s="42">
        <v>9</v>
      </c>
      <c r="D15" s="61" t="s">
        <v>33</v>
      </c>
      <c r="E15" s="68"/>
      <c r="F15" s="165"/>
      <c r="G15" s="151"/>
    </row>
    <row r="16" spans="1:7" x14ac:dyDescent="0.25">
      <c r="B16" s="149"/>
      <c r="C16" s="42">
        <v>10</v>
      </c>
      <c r="D16" s="61" t="s">
        <v>33</v>
      </c>
      <c r="E16" s="68"/>
      <c r="F16" s="165"/>
      <c r="G16" s="151"/>
    </row>
    <row r="17" spans="2:7" x14ac:dyDescent="0.25">
      <c r="B17" s="149"/>
      <c r="C17" s="42">
        <v>11</v>
      </c>
      <c r="D17" s="61" t="s">
        <v>33</v>
      </c>
      <c r="E17" s="68"/>
      <c r="F17" s="165"/>
      <c r="G17" s="151"/>
    </row>
    <row r="18" spans="2:7" ht="13.8" thickBot="1" x14ac:dyDescent="0.3">
      <c r="B18" s="149"/>
      <c r="C18" s="42">
        <v>12</v>
      </c>
      <c r="D18" s="62" t="s">
        <v>33</v>
      </c>
      <c r="E18" s="57"/>
      <c r="F18" s="166"/>
      <c r="G18" s="151"/>
    </row>
    <row r="19" spans="2:7" x14ac:dyDescent="0.25">
      <c r="B19" s="149"/>
      <c r="C19" s="42">
        <v>13</v>
      </c>
      <c r="D19" s="60" t="s">
        <v>33</v>
      </c>
      <c r="E19" s="56"/>
      <c r="F19" s="164" t="s">
        <v>48</v>
      </c>
      <c r="G19" s="151"/>
    </row>
    <row r="20" spans="2:7" x14ac:dyDescent="0.25">
      <c r="B20" s="149"/>
      <c r="C20" s="42">
        <v>14</v>
      </c>
      <c r="D20" s="61" t="s">
        <v>33</v>
      </c>
      <c r="E20" s="68"/>
      <c r="F20" s="165"/>
      <c r="G20" s="151"/>
    </row>
    <row r="21" spans="2:7" x14ac:dyDescent="0.25">
      <c r="B21" s="149"/>
      <c r="C21" s="42">
        <v>15</v>
      </c>
      <c r="D21" s="61" t="s">
        <v>33</v>
      </c>
      <c r="E21" s="68"/>
      <c r="F21" s="165"/>
      <c r="G21" s="151"/>
    </row>
    <row r="22" spans="2:7" x14ac:dyDescent="0.25">
      <c r="B22" s="149"/>
      <c r="C22" s="42">
        <v>16</v>
      </c>
      <c r="D22" s="61" t="s">
        <v>33</v>
      </c>
      <c r="E22" s="68"/>
      <c r="F22" s="165"/>
      <c r="G22" s="151"/>
    </row>
    <row r="23" spans="2:7" ht="13.8" thickBot="1" x14ac:dyDescent="0.3">
      <c r="B23" s="149"/>
      <c r="C23" s="42">
        <v>17</v>
      </c>
      <c r="D23" s="62" t="s">
        <v>33</v>
      </c>
      <c r="E23" s="57"/>
      <c r="F23" s="166"/>
      <c r="G23" s="151"/>
    </row>
    <row r="24" spans="2:7" x14ac:dyDescent="0.25">
      <c r="B24" s="149"/>
      <c r="C24" s="42">
        <v>18</v>
      </c>
      <c r="D24" s="60" t="s">
        <v>33</v>
      </c>
      <c r="E24" s="56"/>
      <c r="F24" s="164" t="s">
        <v>49</v>
      </c>
      <c r="G24" s="151"/>
    </row>
    <row r="25" spans="2:7" x14ac:dyDescent="0.25">
      <c r="B25" s="149"/>
      <c r="C25" s="42">
        <v>19</v>
      </c>
      <c r="D25" s="61" t="s">
        <v>33</v>
      </c>
      <c r="E25" s="68"/>
      <c r="F25" s="165"/>
      <c r="G25" s="151"/>
    </row>
    <row r="26" spans="2:7" x14ac:dyDescent="0.25">
      <c r="B26" s="149"/>
      <c r="C26" s="42">
        <v>20</v>
      </c>
      <c r="D26" s="61" t="s">
        <v>33</v>
      </c>
      <c r="E26" s="68"/>
      <c r="F26" s="165"/>
      <c r="G26" s="151"/>
    </row>
    <row r="27" spans="2:7" x14ac:dyDescent="0.25">
      <c r="B27" s="149"/>
      <c r="C27" s="42">
        <v>21</v>
      </c>
      <c r="D27" s="61" t="s">
        <v>33</v>
      </c>
      <c r="E27" s="68"/>
      <c r="F27" s="165"/>
      <c r="G27" s="151"/>
    </row>
    <row r="28" spans="2:7" ht="13.8" thickBot="1" x14ac:dyDescent="0.3">
      <c r="B28" s="149"/>
      <c r="C28" s="42">
        <v>22</v>
      </c>
      <c r="D28" s="62" t="s">
        <v>33</v>
      </c>
      <c r="E28" s="57"/>
      <c r="F28" s="166"/>
      <c r="G28" s="151"/>
    </row>
    <row r="29" spans="2:7" x14ac:dyDescent="0.25">
      <c r="B29" s="149"/>
      <c r="C29" s="42">
        <v>23</v>
      </c>
      <c r="D29" s="60" t="s">
        <v>33</v>
      </c>
      <c r="E29" s="56"/>
      <c r="F29" s="164" t="s">
        <v>50</v>
      </c>
      <c r="G29" s="151"/>
    </row>
    <row r="30" spans="2:7" x14ac:dyDescent="0.25">
      <c r="B30" s="149"/>
      <c r="C30" s="42">
        <v>24</v>
      </c>
      <c r="D30" s="61" t="s">
        <v>33</v>
      </c>
      <c r="E30" s="68"/>
      <c r="F30" s="165"/>
      <c r="G30" s="151"/>
    </row>
    <row r="31" spans="2:7" x14ac:dyDescent="0.25">
      <c r="B31" s="149"/>
      <c r="C31" s="42">
        <v>25</v>
      </c>
      <c r="D31" s="61" t="s">
        <v>33</v>
      </c>
      <c r="E31" s="68"/>
      <c r="F31" s="165"/>
      <c r="G31" s="151"/>
    </row>
    <row r="32" spans="2:7" x14ac:dyDescent="0.25">
      <c r="B32" s="149"/>
      <c r="C32" s="42">
        <v>26</v>
      </c>
      <c r="D32" s="61" t="s">
        <v>33</v>
      </c>
      <c r="E32" s="68"/>
      <c r="F32" s="165"/>
      <c r="G32" s="151"/>
    </row>
    <row r="33" spans="2:7" ht="13.8" thickBot="1" x14ac:dyDescent="0.3">
      <c r="B33" s="149"/>
      <c r="C33" s="42">
        <v>27</v>
      </c>
      <c r="D33" s="62" t="s">
        <v>33</v>
      </c>
      <c r="E33" s="57"/>
      <c r="F33" s="166"/>
      <c r="G33" s="151"/>
    </row>
    <row r="34" spans="2:7" x14ac:dyDescent="0.25">
      <c r="B34" s="149"/>
      <c r="C34" s="42">
        <v>28</v>
      </c>
      <c r="D34" s="60" t="s">
        <v>33</v>
      </c>
      <c r="E34" s="56"/>
      <c r="F34" s="164" t="s">
        <v>51</v>
      </c>
      <c r="G34" s="151"/>
    </row>
    <row r="35" spans="2:7" x14ac:dyDescent="0.25">
      <c r="B35" s="149"/>
      <c r="C35" s="42">
        <v>29</v>
      </c>
      <c r="D35" s="61" t="s">
        <v>33</v>
      </c>
      <c r="E35" s="68"/>
      <c r="F35" s="165"/>
      <c r="G35" s="151"/>
    </row>
    <row r="36" spans="2:7" x14ac:dyDescent="0.25">
      <c r="B36" s="149"/>
      <c r="C36" s="42">
        <v>30</v>
      </c>
      <c r="D36" s="61" t="s">
        <v>33</v>
      </c>
      <c r="E36" s="68"/>
      <c r="F36" s="165"/>
      <c r="G36" s="151"/>
    </row>
    <row r="37" spans="2:7" x14ac:dyDescent="0.25">
      <c r="B37" s="149"/>
      <c r="C37" s="42">
        <v>31</v>
      </c>
      <c r="D37" s="61" t="s">
        <v>33</v>
      </c>
      <c r="E37" s="68"/>
      <c r="F37" s="165"/>
      <c r="G37" s="151"/>
    </row>
    <row r="38" spans="2:7" ht="13.8" thickBot="1" x14ac:dyDescent="0.3">
      <c r="B38" s="149"/>
      <c r="C38" s="42">
        <v>32</v>
      </c>
      <c r="D38" s="62" t="s">
        <v>33</v>
      </c>
      <c r="E38" s="57"/>
      <c r="F38" s="166"/>
      <c r="G38" s="151"/>
    </row>
    <row r="39" spans="2:7" x14ac:dyDescent="0.25">
      <c r="B39" s="149"/>
      <c r="C39" s="42">
        <v>33</v>
      </c>
      <c r="D39" s="38" t="s">
        <v>42</v>
      </c>
      <c r="E39" s="53"/>
      <c r="F39" s="161" t="s">
        <v>43</v>
      </c>
      <c r="G39" s="151" t="s">
        <v>52</v>
      </c>
    </row>
    <row r="40" spans="2:7" ht="13.8" thickBot="1" x14ac:dyDescent="0.3">
      <c r="B40" s="149"/>
      <c r="C40" s="42">
        <v>34</v>
      </c>
      <c r="D40" s="39" t="s">
        <v>45</v>
      </c>
      <c r="E40" s="54"/>
      <c r="F40" s="163"/>
      <c r="G40" s="151"/>
    </row>
    <row r="41" spans="2:7" x14ac:dyDescent="0.25">
      <c r="B41" s="149"/>
      <c r="C41" s="42">
        <v>35</v>
      </c>
      <c r="D41" s="63" t="s">
        <v>33</v>
      </c>
      <c r="E41" s="53"/>
      <c r="F41" s="161" t="s">
        <v>46</v>
      </c>
      <c r="G41" s="151"/>
    </row>
    <row r="42" spans="2:7" x14ac:dyDescent="0.25">
      <c r="B42" s="149"/>
      <c r="C42" s="42">
        <v>36</v>
      </c>
      <c r="D42" s="64" t="s">
        <v>33</v>
      </c>
      <c r="E42" s="55"/>
      <c r="F42" s="162"/>
      <c r="G42" s="151"/>
    </row>
    <row r="43" spans="2:7" x14ac:dyDescent="0.25">
      <c r="B43" s="149"/>
      <c r="C43" s="42">
        <v>37</v>
      </c>
      <c r="D43" s="64" t="s">
        <v>33</v>
      </c>
      <c r="E43" s="55"/>
      <c r="F43" s="162"/>
      <c r="G43" s="151"/>
    </row>
    <row r="44" spans="2:7" x14ac:dyDescent="0.25">
      <c r="B44" s="149"/>
      <c r="C44" s="42">
        <v>38</v>
      </c>
      <c r="D44" s="64" t="s">
        <v>33</v>
      </c>
      <c r="E44" s="55"/>
      <c r="F44" s="162"/>
      <c r="G44" s="151"/>
    </row>
    <row r="45" spans="2:7" ht="13.8" thickBot="1" x14ac:dyDescent="0.3">
      <c r="B45" s="149"/>
      <c r="C45" s="42">
        <v>39</v>
      </c>
      <c r="D45" s="65" t="s">
        <v>33</v>
      </c>
      <c r="E45" s="54"/>
      <c r="F45" s="163"/>
      <c r="G45" s="151"/>
    </row>
    <row r="46" spans="2:7" x14ac:dyDescent="0.25">
      <c r="B46" s="149"/>
      <c r="C46" s="42">
        <v>40</v>
      </c>
      <c r="D46" s="63" t="s">
        <v>33</v>
      </c>
      <c r="E46" s="53"/>
      <c r="F46" s="164" t="s">
        <v>47</v>
      </c>
      <c r="G46" s="151"/>
    </row>
    <row r="47" spans="2:7" x14ac:dyDescent="0.25">
      <c r="B47" s="149"/>
      <c r="C47" s="42">
        <v>41</v>
      </c>
      <c r="D47" s="64" t="s">
        <v>33</v>
      </c>
      <c r="E47" s="55"/>
      <c r="F47" s="165"/>
      <c r="G47" s="151"/>
    </row>
    <row r="48" spans="2:7" x14ac:dyDescent="0.25">
      <c r="B48" s="149"/>
      <c r="C48" s="42">
        <v>42</v>
      </c>
      <c r="D48" s="64" t="s">
        <v>33</v>
      </c>
      <c r="E48" s="55"/>
      <c r="F48" s="165"/>
      <c r="G48" s="151"/>
    </row>
    <row r="49" spans="2:7" x14ac:dyDescent="0.25">
      <c r="B49" s="149"/>
      <c r="C49" s="42">
        <v>43</v>
      </c>
      <c r="D49" s="64" t="s">
        <v>33</v>
      </c>
      <c r="E49" s="55"/>
      <c r="F49" s="165"/>
      <c r="G49" s="151"/>
    </row>
    <row r="50" spans="2:7" ht="13.8" thickBot="1" x14ac:dyDescent="0.3">
      <c r="B50" s="149"/>
      <c r="C50" s="42">
        <v>44</v>
      </c>
      <c r="D50" s="65" t="s">
        <v>33</v>
      </c>
      <c r="E50" s="54"/>
      <c r="F50" s="166"/>
      <c r="G50" s="151"/>
    </row>
    <row r="51" spans="2:7" x14ac:dyDescent="0.25">
      <c r="B51" s="149"/>
      <c r="C51" s="42">
        <v>45</v>
      </c>
      <c r="D51" s="63" t="s">
        <v>33</v>
      </c>
      <c r="E51" s="53"/>
      <c r="F51" s="164" t="s">
        <v>48</v>
      </c>
      <c r="G51" s="151"/>
    </row>
    <row r="52" spans="2:7" x14ac:dyDescent="0.25">
      <c r="B52" s="149"/>
      <c r="C52" s="42">
        <v>46</v>
      </c>
      <c r="D52" s="64" t="s">
        <v>33</v>
      </c>
      <c r="E52" s="55"/>
      <c r="F52" s="165"/>
      <c r="G52" s="151"/>
    </row>
    <row r="53" spans="2:7" x14ac:dyDescent="0.25">
      <c r="B53" s="149"/>
      <c r="C53" s="42">
        <v>47</v>
      </c>
      <c r="D53" s="64" t="s">
        <v>33</v>
      </c>
      <c r="E53" s="55"/>
      <c r="F53" s="165"/>
      <c r="G53" s="151"/>
    </row>
    <row r="54" spans="2:7" x14ac:dyDescent="0.25">
      <c r="B54" s="149"/>
      <c r="C54" s="42">
        <v>48</v>
      </c>
      <c r="D54" s="64" t="s">
        <v>33</v>
      </c>
      <c r="E54" s="55"/>
      <c r="F54" s="165"/>
      <c r="G54" s="151"/>
    </row>
    <row r="55" spans="2:7" ht="13.8" thickBot="1" x14ac:dyDescent="0.3">
      <c r="B55" s="149"/>
      <c r="C55" s="42">
        <v>49</v>
      </c>
      <c r="D55" s="65" t="s">
        <v>33</v>
      </c>
      <c r="E55" s="54"/>
      <c r="F55" s="166"/>
      <c r="G55" s="151"/>
    </row>
    <row r="56" spans="2:7" x14ac:dyDescent="0.25">
      <c r="B56" s="149"/>
      <c r="C56" s="42">
        <v>50</v>
      </c>
      <c r="D56" s="63" t="s">
        <v>33</v>
      </c>
      <c r="E56" s="53"/>
      <c r="F56" s="164" t="s">
        <v>49</v>
      </c>
      <c r="G56" s="151"/>
    </row>
    <row r="57" spans="2:7" x14ac:dyDescent="0.25">
      <c r="B57" s="149"/>
      <c r="C57" s="42">
        <v>51</v>
      </c>
      <c r="D57" s="64" t="s">
        <v>33</v>
      </c>
      <c r="E57" s="55"/>
      <c r="F57" s="165"/>
      <c r="G57" s="151"/>
    </row>
    <row r="58" spans="2:7" x14ac:dyDescent="0.25">
      <c r="B58" s="149"/>
      <c r="C58" s="42">
        <v>52</v>
      </c>
      <c r="D58" s="64" t="s">
        <v>33</v>
      </c>
      <c r="E58" s="55"/>
      <c r="F58" s="165"/>
      <c r="G58" s="151"/>
    </row>
    <row r="59" spans="2:7" x14ac:dyDescent="0.25">
      <c r="B59" s="149"/>
      <c r="C59" s="42">
        <v>53</v>
      </c>
      <c r="D59" s="64" t="s">
        <v>33</v>
      </c>
      <c r="E59" s="55"/>
      <c r="F59" s="165"/>
      <c r="G59" s="151"/>
    </row>
    <row r="60" spans="2:7" ht="13.8" thickBot="1" x14ac:dyDescent="0.3">
      <c r="B60" s="149"/>
      <c r="C60" s="42">
        <v>54</v>
      </c>
      <c r="D60" s="65" t="s">
        <v>33</v>
      </c>
      <c r="E60" s="54"/>
      <c r="F60" s="166"/>
      <c r="G60" s="151"/>
    </row>
    <row r="61" spans="2:7" x14ac:dyDescent="0.25">
      <c r="B61" s="149"/>
      <c r="C61" s="42">
        <v>55</v>
      </c>
      <c r="D61" s="63" t="s">
        <v>33</v>
      </c>
      <c r="E61" s="53"/>
      <c r="F61" s="164" t="s">
        <v>50</v>
      </c>
      <c r="G61" s="151"/>
    </row>
    <row r="62" spans="2:7" x14ac:dyDescent="0.25">
      <c r="B62" s="149"/>
      <c r="C62" s="42">
        <v>56</v>
      </c>
      <c r="D62" s="64" t="s">
        <v>33</v>
      </c>
      <c r="E62" s="55"/>
      <c r="F62" s="165"/>
      <c r="G62" s="151"/>
    </row>
    <row r="63" spans="2:7" x14ac:dyDescent="0.25">
      <c r="B63" s="149"/>
      <c r="C63" s="42">
        <v>57</v>
      </c>
      <c r="D63" s="64" t="s">
        <v>33</v>
      </c>
      <c r="E63" s="55"/>
      <c r="F63" s="165"/>
      <c r="G63" s="151"/>
    </row>
    <row r="64" spans="2:7" x14ac:dyDescent="0.25">
      <c r="B64" s="149"/>
      <c r="C64" s="42">
        <v>58</v>
      </c>
      <c r="D64" s="64" t="s">
        <v>33</v>
      </c>
      <c r="E64" s="55"/>
      <c r="F64" s="165"/>
      <c r="G64" s="151"/>
    </row>
    <row r="65" spans="2:7" ht="13.8" thickBot="1" x14ac:dyDescent="0.3">
      <c r="B65" s="149"/>
      <c r="C65" s="42">
        <v>59</v>
      </c>
      <c r="D65" s="65" t="s">
        <v>33</v>
      </c>
      <c r="E65" s="54"/>
      <c r="F65" s="166"/>
      <c r="G65" s="151"/>
    </row>
    <row r="66" spans="2:7" x14ac:dyDescent="0.25">
      <c r="B66" s="149"/>
      <c r="C66" s="42">
        <v>60</v>
      </c>
      <c r="D66" s="63" t="s">
        <v>33</v>
      </c>
      <c r="E66" s="53"/>
      <c r="F66" s="164" t="s">
        <v>51</v>
      </c>
      <c r="G66" s="151"/>
    </row>
    <row r="67" spans="2:7" x14ac:dyDescent="0.25">
      <c r="B67" s="149"/>
      <c r="C67" s="42">
        <v>61</v>
      </c>
      <c r="D67" s="64" t="s">
        <v>33</v>
      </c>
      <c r="E67" s="55"/>
      <c r="F67" s="165"/>
      <c r="G67" s="151"/>
    </row>
    <row r="68" spans="2:7" x14ac:dyDescent="0.25">
      <c r="B68" s="149"/>
      <c r="C68" s="42">
        <v>62</v>
      </c>
      <c r="D68" s="64" t="s">
        <v>33</v>
      </c>
      <c r="E68" s="55"/>
      <c r="F68" s="165"/>
      <c r="G68" s="151"/>
    </row>
    <row r="69" spans="2:7" x14ac:dyDescent="0.25">
      <c r="B69" s="149"/>
      <c r="C69" s="42">
        <v>63</v>
      </c>
      <c r="D69" s="64" t="s">
        <v>33</v>
      </c>
      <c r="E69" s="55"/>
      <c r="F69" s="165"/>
      <c r="G69" s="151"/>
    </row>
    <row r="70" spans="2:7" ht="13.8" thickBot="1" x14ac:dyDescent="0.3">
      <c r="B70" s="149"/>
      <c r="C70" s="42">
        <v>64</v>
      </c>
      <c r="D70" s="65" t="s">
        <v>33</v>
      </c>
      <c r="E70" s="54"/>
      <c r="F70" s="166"/>
      <c r="G70" s="151"/>
    </row>
    <row r="71" spans="2:7" ht="13.8" thickBot="1" x14ac:dyDescent="0.3">
      <c r="B71" s="152" t="s">
        <v>87</v>
      </c>
      <c r="C71" s="153"/>
      <c r="D71" s="154"/>
      <c r="E71" s="43">
        <f>SUM(E7:E70)/64</f>
        <v>0</v>
      </c>
      <c r="F71" s="24"/>
      <c r="G71" s="35"/>
    </row>
  </sheetData>
  <sheetProtection algorithmName="SHA-512" hashValue="czTYc0gveSHq2DGv/fVX3v7nrR8PbuQUW0ZE+WThFdiAd3ziYqj8XcWp25b05jmUmZucIW8n6ahMV9irRAqaHw==" saltValue="S0BThVoxZe2f0STQGrfqxA==" spinCount="100000" sheet="1" objects="1" scenarios="1" selectLockedCells="1"/>
  <protectedRanges>
    <protectedRange sqref="F7:G70" name="Bereik2"/>
    <protectedRange sqref="F6" name="Bereik2_2"/>
    <protectedRange sqref="F71:G71" name="Bereik2_3"/>
  </protectedRanges>
  <mergeCells count="19">
    <mergeCell ref="G7:G38"/>
    <mergeCell ref="G39:G70"/>
    <mergeCell ref="B71:D71"/>
    <mergeCell ref="F41:F45"/>
    <mergeCell ref="F46:F50"/>
    <mergeCell ref="F51:F55"/>
    <mergeCell ref="F56:F60"/>
    <mergeCell ref="F61:F65"/>
    <mergeCell ref="F66:F70"/>
    <mergeCell ref="F7:F8"/>
    <mergeCell ref="F39:F40"/>
    <mergeCell ref="F29:F33"/>
    <mergeCell ref="F34:F38"/>
    <mergeCell ref="A1:D1"/>
    <mergeCell ref="F9:F13"/>
    <mergeCell ref="F14:F18"/>
    <mergeCell ref="F19:F23"/>
    <mergeCell ref="F24:F28"/>
    <mergeCell ref="B7:B70"/>
  </mergeCells>
  <conditionalFormatting sqref="E7:E38">
    <cfRule type="cellIs" dxfId="19" priority="3" operator="greaterThan">
      <formula>19</formula>
    </cfRule>
    <cfRule type="cellIs" dxfId="18" priority="4" operator="lessThan">
      <formula>15.01</formula>
    </cfRule>
    <cfRule type="cellIs" dxfId="17" priority="6" operator="between">
      <formula>15.01</formula>
      <formula>19</formula>
    </cfRule>
  </conditionalFormatting>
  <conditionalFormatting sqref="E39:E70">
    <cfRule type="cellIs" dxfId="16" priority="1" operator="greaterThan">
      <formula>22.93</formula>
    </cfRule>
    <cfRule type="cellIs" dxfId="15" priority="2" operator="lessThan">
      <formula>19.01</formula>
    </cfRule>
    <cfRule type="cellIs" dxfId="14" priority="5" operator="between">
      <formula>19.01</formula>
      <formula>22.93</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F16F0-7006-43A8-B9F0-A6F27E1D568A}">
  <dimension ref="A1:G44"/>
  <sheetViews>
    <sheetView showGridLines="0" workbookViewId="0">
      <selection activeCell="E27" sqref="E27"/>
    </sheetView>
  </sheetViews>
  <sheetFormatPr defaultRowHeight="13.2" x14ac:dyDescent="0.25"/>
  <cols>
    <col min="2" max="2" width="19.5546875" customWidth="1"/>
    <col min="3" max="3" width="10.6640625" customWidth="1"/>
    <col min="4" max="4" width="47.33203125" customWidth="1"/>
    <col min="5" max="5" width="17.6640625" customWidth="1"/>
    <col min="6" max="6" width="16.33203125" bestFit="1" customWidth="1"/>
    <col min="7" max="7" width="20.33203125" bestFit="1" customWidth="1"/>
  </cols>
  <sheetData>
    <row r="1" spans="1:7" s="3" customFormat="1" x14ac:dyDescent="0.25">
      <c r="A1" s="144" t="s">
        <v>0</v>
      </c>
      <c r="B1" s="145"/>
      <c r="C1" s="145"/>
      <c r="D1" s="145"/>
    </row>
    <row r="2" spans="1:7" s="3" customFormat="1" x14ac:dyDescent="0.25">
      <c r="A2" s="21" t="s">
        <v>53</v>
      </c>
    </row>
    <row r="3" spans="1:7" s="3" customFormat="1" x14ac:dyDescent="0.25"/>
    <row r="4" spans="1:7" s="3" customFormat="1" ht="40.950000000000003" customHeight="1" x14ac:dyDescent="0.25"/>
    <row r="5" spans="1:7" ht="13.8" thickBot="1" x14ac:dyDescent="0.3"/>
    <row r="6" spans="1:7" ht="13.95" customHeight="1" thickBot="1" x14ac:dyDescent="0.3">
      <c r="B6" s="5" t="s">
        <v>6</v>
      </c>
      <c r="C6" s="33" t="s">
        <v>27</v>
      </c>
      <c r="D6" s="17" t="s">
        <v>28</v>
      </c>
      <c r="E6" s="23" t="s">
        <v>29</v>
      </c>
      <c r="F6" s="17" t="s">
        <v>30</v>
      </c>
      <c r="G6" s="34" t="s">
        <v>31</v>
      </c>
    </row>
    <row r="7" spans="1:7" x14ac:dyDescent="0.25">
      <c r="B7" s="149" t="s">
        <v>54</v>
      </c>
      <c r="C7" s="37">
        <v>1</v>
      </c>
      <c r="D7" s="38" t="s">
        <v>42</v>
      </c>
      <c r="E7" s="50"/>
      <c r="F7" s="161" t="s">
        <v>43</v>
      </c>
      <c r="G7" s="151" t="s">
        <v>55</v>
      </c>
    </row>
    <row r="8" spans="1:7" ht="13.8" thickBot="1" x14ac:dyDescent="0.3">
      <c r="B8" s="149"/>
      <c r="C8" s="37">
        <v>2</v>
      </c>
      <c r="D8" s="39" t="s">
        <v>45</v>
      </c>
      <c r="E8" s="51"/>
      <c r="F8" s="163"/>
      <c r="G8" s="151"/>
    </row>
    <row r="9" spans="1:7" x14ac:dyDescent="0.25">
      <c r="B9" s="149"/>
      <c r="C9" s="37">
        <v>3</v>
      </c>
      <c r="D9" s="60" t="s">
        <v>33</v>
      </c>
      <c r="E9" s="50"/>
      <c r="F9" s="161" t="s">
        <v>56</v>
      </c>
      <c r="G9" s="151"/>
    </row>
    <row r="10" spans="1:7" x14ac:dyDescent="0.25">
      <c r="B10" s="149"/>
      <c r="C10" s="37">
        <v>4</v>
      </c>
      <c r="D10" s="61" t="s">
        <v>33</v>
      </c>
      <c r="E10" s="52"/>
      <c r="F10" s="162"/>
      <c r="G10" s="151"/>
    </row>
    <row r="11" spans="1:7" ht="13.8" thickBot="1" x14ac:dyDescent="0.3">
      <c r="B11" s="149"/>
      <c r="C11" s="37">
        <v>5</v>
      </c>
      <c r="D11" s="62" t="s">
        <v>33</v>
      </c>
      <c r="E11" s="51"/>
      <c r="F11" s="163"/>
      <c r="G11" s="151"/>
    </row>
    <row r="12" spans="1:7" x14ac:dyDescent="0.25">
      <c r="B12" s="149"/>
      <c r="C12" s="37">
        <v>6</v>
      </c>
      <c r="D12" s="60" t="s">
        <v>33</v>
      </c>
      <c r="E12" s="50"/>
      <c r="F12" s="161" t="s">
        <v>57</v>
      </c>
      <c r="G12" s="151"/>
    </row>
    <row r="13" spans="1:7" x14ac:dyDescent="0.25">
      <c r="B13" s="149"/>
      <c r="C13" s="37">
        <v>7</v>
      </c>
      <c r="D13" s="61" t="s">
        <v>33</v>
      </c>
      <c r="E13" s="52"/>
      <c r="F13" s="162"/>
      <c r="G13" s="151"/>
    </row>
    <row r="14" spans="1:7" ht="13.8" thickBot="1" x14ac:dyDescent="0.3">
      <c r="B14" s="149"/>
      <c r="C14" s="37">
        <v>8</v>
      </c>
      <c r="D14" s="62" t="s">
        <v>33</v>
      </c>
      <c r="E14" s="51"/>
      <c r="F14" s="163"/>
      <c r="G14" s="151"/>
    </row>
    <row r="15" spans="1:7" x14ac:dyDescent="0.25">
      <c r="B15" s="149"/>
      <c r="C15" s="37">
        <v>9</v>
      </c>
      <c r="D15" s="60" t="s">
        <v>33</v>
      </c>
      <c r="E15" s="50"/>
      <c r="F15" s="161" t="s">
        <v>58</v>
      </c>
      <c r="G15" s="151"/>
    </row>
    <row r="16" spans="1:7" x14ac:dyDescent="0.25">
      <c r="B16" s="149"/>
      <c r="C16" s="37">
        <v>10</v>
      </c>
      <c r="D16" s="61" t="s">
        <v>33</v>
      </c>
      <c r="E16" s="52"/>
      <c r="F16" s="162"/>
      <c r="G16" s="151"/>
    </row>
    <row r="17" spans="2:7" ht="13.8" thickBot="1" x14ac:dyDescent="0.3">
      <c r="B17" s="149"/>
      <c r="C17" s="37">
        <v>11</v>
      </c>
      <c r="D17" s="62" t="s">
        <v>33</v>
      </c>
      <c r="E17" s="51"/>
      <c r="F17" s="163"/>
      <c r="G17" s="151"/>
    </row>
    <row r="18" spans="2:7" x14ac:dyDescent="0.25">
      <c r="B18" s="149"/>
      <c r="C18" s="37">
        <v>12</v>
      </c>
      <c r="D18" s="60" t="s">
        <v>33</v>
      </c>
      <c r="E18" s="50"/>
      <c r="F18" s="161" t="s">
        <v>59</v>
      </c>
      <c r="G18" s="151"/>
    </row>
    <row r="19" spans="2:7" x14ac:dyDescent="0.25">
      <c r="B19" s="149"/>
      <c r="C19" s="37">
        <v>13</v>
      </c>
      <c r="D19" s="61" t="s">
        <v>33</v>
      </c>
      <c r="E19" s="52"/>
      <c r="F19" s="162"/>
      <c r="G19" s="151"/>
    </row>
    <row r="20" spans="2:7" ht="13.8" thickBot="1" x14ac:dyDescent="0.3">
      <c r="B20" s="149"/>
      <c r="C20" s="37">
        <v>14</v>
      </c>
      <c r="D20" s="62" t="s">
        <v>33</v>
      </c>
      <c r="E20" s="51"/>
      <c r="F20" s="163"/>
      <c r="G20" s="170"/>
    </row>
    <row r="21" spans="2:7" x14ac:dyDescent="0.25">
      <c r="B21" s="149"/>
      <c r="C21" s="37">
        <v>15</v>
      </c>
      <c r="D21" s="38" t="s">
        <v>42</v>
      </c>
      <c r="E21" s="53"/>
      <c r="F21" s="161" t="s">
        <v>43</v>
      </c>
      <c r="G21" s="168" t="s">
        <v>60</v>
      </c>
    </row>
    <row r="22" spans="2:7" ht="13.8" thickBot="1" x14ac:dyDescent="0.3">
      <c r="B22" s="149"/>
      <c r="C22" s="37">
        <v>16</v>
      </c>
      <c r="D22" s="39" t="s">
        <v>45</v>
      </c>
      <c r="E22" s="54"/>
      <c r="F22" s="163"/>
      <c r="G22" s="151"/>
    </row>
    <row r="23" spans="2:7" x14ac:dyDescent="0.25">
      <c r="B23" s="149"/>
      <c r="C23" s="37">
        <v>17</v>
      </c>
      <c r="D23" s="63" t="s">
        <v>33</v>
      </c>
      <c r="E23" s="53"/>
      <c r="F23" s="161" t="s">
        <v>56</v>
      </c>
      <c r="G23" s="151"/>
    </row>
    <row r="24" spans="2:7" x14ac:dyDescent="0.25">
      <c r="B24" s="149"/>
      <c r="C24" s="37">
        <v>18</v>
      </c>
      <c r="D24" s="64" t="s">
        <v>33</v>
      </c>
      <c r="E24" s="55"/>
      <c r="F24" s="162"/>
      <c r="G24" s="151"/>
    </row>
    <row r="25" spans="2:7" ht="13.8" thickBot="1" x14ac:dyDescent="0.3">
      <c r="B25" s="149"/>
      <c r="C25" s="37">
        <v>19</v>
      </c>
      <c r="D25" s="65" t="s">
        <v>33</v>
      </c>
      <c r="E25" s="54"/>
      <c r="F25" s="163"/>
      <c r="G25" s="151"/>
    </row>
    <row r="26" spans="2:7" x14ac:dyDescent="0.25">
      <c r="B26" s="149"/>
      <c r="C26" s="37">
        <v>20</v>
      </c>
      <c r="D26" s="63" t="s">
        <v>33</v>
      </c>
      <c r="E26" s="53"/>
      <c r="F26" s="161" t="s">
        <v>57</v>
      </c>
      <c r="G26" s="151"/>
    </row>
    <row r="27" spans="2:7" x14ac:dyDescent="0.25">
      <c r="B27" s="149"/>
      <c r="C27" s="37">
        <v>21</v>
      </c>
      <c r="D27" s="64" t="s">
        <v>33</v>
      </c>
      <c r="E27" s="55"/>
      <c r="F27" s="162"/>
      <c r="G27" s="151"/>
    </row>
    <row r="28" spans="2:7" ht="13.8" thickBot="1" x14ac:dyDescent="0.3">
      <c r="B28" s="149"/>
      <c r="C28" s="37">
        <v>22</v>
      </c>
      <c r="D28" s="65" t="s">
        <v>33</v>
      </c>
      <c r="E28" s="54"/>
      <c r="F28" s="163"/>
      <c r="G28" s="151"/>
    </row>
    <row r="29" spans="2:7" x14ac:dyDescent="0.25">
      <c r="B29" s="149"/>
      <c r="C29" s="37">
        <v>23</v>
      </c>
      <c r="D29" s="63" t="s">
        <v>33</v>
      </c>
      <c r="E29" s="53"/>
      <c r="F29" s="161" t="s">
        <v>58</v>
      </c>
      <c r="G29" s="151"/>
    </row>
    <row r="30" spans="2:7" x14ac:dyDescent="0.25">
      <c r="B30" s="149"/>
      <c r="C30" s="37">
        <v>24</v>
      </c>
      <c r="D30" s="64" t="s">
        <v>33</v>
      </c>
      <c r="E30" s="55"/>
      <c r="F30" s="162"/>
      <c r="G30" s="151"/>
    </row>
    <row r="31" spans="2:7" ht="13.8" thickBot="1" x14ac:dyDescent="0.3">
      <c r="B31" s="149"/>
      <c r="C31" s="37">
        <v>25</v>
      </c>
      <c r="D31" s="65" t="s">
        <v>33</v>
      </c>
      <c r="E31" s="54"/>
      <c r="F31" s="163"/>
      <c r="G31" s="171"/>
    </row>
    <row r="32" spans="2:7" x14ac:dyDescent="0.25">
      <c r="B32" s="149"/>
      <c r="C32" s="37">
        <v>26</v>
      </c>
      <c r="D32" s="60" t="s">
        <v>33</v>
      </c>
      <c r="E32" s="56"/>
      <c r="F32" s="161" t="s">
        <v>56</v>
      </c>
      <c r="G32" s="168" t="s">
        <v>61</v>
      </c>
    </row>
    <row r="33" spans="2:7" ht="13.8" thickBot="1" x14ac:dyDescent="0.3">
      <c r="B33" s="149"/>
      <c r="C33" s="37">
        <v>27</v>
      </c>
      <c r="D33" s="62" t="s">
        <v>33</v>
      </c>
      <c r="E33" s="57"/>
      <c r="F33" s="163"/>
      <c r="G33" s="151"/>
    </row>
    <row r="34" spans="2:7" x14ac:dyDescent="0.25">
      <c r="B34" s="149"/>
      <c r="C34" s="37">
        <v>28</v>
      </c>
      <c r="D34" s="60" t="s">
        <v>33</v>
      </c>
      <c r="E34" s="56"/>
      <c r="F34" s="161" t="s">
        <v>57</v>
      </c>
      <c r="G34" s="151"/>
    </row>
    <row r="35" spans="2:7" ht="13.8" thickBot="1" x14ac:dyDescent="0.3">
      <c r="B35" s="149"/>
      <c r="C35" s="37">
        <v>29</v>
      </c>
      <c r="D35" s="66" t="s">
        <v>33</v>
      </c>
      <c r="E35" s="58"/>
      <c r="F35" s="169"/>
      <c r="G35" s="151"/>
    </row>
    <row r="36" spans="2:7" x14ac:dyDescent="0.25">
      <c r="B36" s="149"/>
      <c r="C36" s="37">
        <v>30</v>
      </c>
      <c r="D36" s="60" t="s">
        <v>33</v>
      </c>
      <c r="E36" s="56"/>
      <c r="F36" s="161" t="s">
        <v>58</v>
      </c>
      <c r="G36" s="151"/>
    </row>
    <row r="37" spans="2:7" ht="13.8" thickBot="1" x14ac:dyDescent="0.3">
      <c r="B37" s="149"/>
      <c r="C37" s="37">
        <v>31</v>
      </c>
      <c r="D37" s="62" t="s">
        <v>33</v>
      </c>
      <c r="E37" s="57"/>
      <c r="F37" s="163"/>
      <c r="G37" s="171"/>
    </row>
    <row r="38" spans="2:7" x14ac:dyDescent="0.25">
      <c r="B38" s="172"/>
      <c r="C38" s="37">
        <v>32</v>
      </c>
      <c r="D38" s="63" t="s">
        <v>33</v>
      </c>
      <c r="E38" s="53"/>
      <c r="F38" s="161" t="s">
        <v>56</v>
      </c>
      <c r="G38" s="168" t="s">
        <v>62</v>
      </c>
    </row>
    <row r="39" spans="2:7" ht="13.8" thickBot="1" x14ac:dyDescent="0.3">
      <c r="B39" s="172"/>
      <c r="C39" s="37">
        <v>33</v>
      </c>
      <c r="D39" s="65" t="s">
        <v>33</v>
      </c>
      <c r="E39" s="54"/>
      <c r="F39" s="163"/>
      <c r="G39" s="151"/>
    </row>
    <row r="40" spans="2:7" x14ac:dyDescent="0.25">
      <c r="B40" s="172"/>
      <c r="C40" s="37">
        <v>34</v>
      </c>
      <c r="D40" s="63" t="s">
        <v>33</v>
      </c>
      <c r="E40" s="53"/>
      <c r="F40" s="161" t="s">
        <v>57</v>
      </c>
      <c r="G40" s="151"/>
    </row>
    <row r="41" spans="2:7" ht="13.8" thickBot="1" x14ac:dyDescent="0.3">
      <c r="B41" s="172"/>
      <c r="C41" s="37">
        <v>35</v>
      </c>
      <c r="D41" s="67" t="s">
        <v>33</v>
      </c>
      <c r="E41" s="59"/>
      <c r="F41" s="169"/>
      <c r="G41" s="151"/>
    </row>
    <row r="42" spans="2:7" x14ac:dyDescent="0.25">
      <c r="B42" s="172"/>
      <c r="C42" s="37">
        <v>36</v>
      </c>
      <c r="D42" s="63" t="s">
        <v>33</v>
      </c>
      <c r="E42" s="53"/>
      <c r="F42" s="161" t="s">
        <v>58</v>
      </c>
      <c r="G42" s="151"/>
    </row>
    <row r="43" spans="2:7" ht="13.8" thickBot="1" x14ac:dyDescent="0.3">
      <c r="B43" s="172"/>
      <c r="C43" s="37">
        <v>37</v>
      </c>
      <c r="D43" s="65" t="s">
        <v>33</v>
      </c>
      <c r="E43" s="54"/>
      <c r="F43" s="163"/>
      <c r="G43" s="171"/>
    </row>
    <row r="44" spans="2:7" ht="13.8" thickBot="1" x14ac:dyDescent="0.3">
      <c r="B44" s="152" t="s">
        <v>63</v>
      </c>
      <c r="C44" s="154"/>
      <c r="D44" s="154"/>
      <c r="E44" s="36">
        <f>SUM(E7:E43)/37</f>
        <v>0</v>
      </c>
      <c r="F44" s="24"/>
      <c r="G44" s="22"/>
    </row>
  </sheetData>
  <sheetProtection algorithmName="SHA-512" hashValue="e3VOA4K43Zx3LB8q3XMHMPz3JPML+eXZmIHko5lNvNiI9yUXfq0shpJf+u+aivzqB9av+MK7y8SbqMHNrB87Kg==" saltValue="3rwN3rG0hXdjunwEakcbDw==" spinCount="100000" sheet="1" selectLockedCells="1"/>
  <protectedRanges>
    <protectedRange sqref="G21 G23:G32 G34:G38 F21:F43 G40:G43 F44:G44 F7:G20" name="Bereik2"/>
    <protectedRange sqref="F6" name="Bereik2_2_1"/>
  </protectedRanges>
  <mergeCells count="22">
    <mergeCell ref="B44:D44"/>
    <mergeCell ref="G7:G20"/>
    <mergeCell ref="G21:G31"/>
    <mergeCell ref="G32:G37"/>
    <mergeCell ref="G38:G43"/>
    <mergeCell ref="F7:F8"/>
    <mergeCell ref="F12:F14"/>
    <mergeCell ref="F15:F17"/>
    <mergeCell ref="F18:F20"/>
    <mergeCell ref="B7:B43"/>
    <mergeCell ref="F40:F41"/>
    <mergeCell ref="F42:F43"/>
    <mergeCell ref="F9:F11"/>
    <mergeCell ref="F21:F22"/>
    <mergeCell ref="F23:F25"/>
    <mergeCell ref="F26:F28"/>
    <mergeCell ref="F38:F39"/>
    <mergeCell ref="F29:F31"/>
    <mergeCell ref="A1:D1"/>
    <mergeCell ref="F32:F33"/>
    <mergeCell ref="F34:F35"/>
    <mergeCell ref="F36:F37"/>
  </mergeCells>
  <conditionalFormatting sqref="E7:E20">
    <cfRule type="cellIs" dxfId="13" priority="8" operator="greaterThan">
      <formula>42</formula>
    </cfRule>
    <cfRule type="cellIs" dxfId="12" priority="9" operator="lessThan">
      <formula>22.94</formula>
    </cfRule>
    <cfRule type="cellIs" dxfId="11" priority="14" operator="between">
      <formula>22.94</formula>
      <formula>42</formula>
    </cfRule>
  </conditionalFormatting>
  <conditionalFormatting sqref="E21:E31">
    <cfRule type="cellIs" dxfId="10" priority="1" operator="between">
      <formula>42.01</formula>
      <formula>61</formula>
    </cfRule>
    <cfRule type="cellIs" dxfId="9" priority="6" operator="greaterThan">
      <formula>61</formula>
    </cfRule>
    <cfRule type="cellIs" dxfId="8" priority="7" operator="lessThan">
      <formula>42.01</formula>
    </cfRule>
    <cfRule type="cellIs" dxfId="7" priority="13" operator="between">
      <formula>42.01</formula>
      <formula>61</formula>
    </cfRule>
  </conditionalFormatting>
  <conditionalFormatting sqref="E32:E37">
    <cfRule type="cellIs" dxfId="6" priority="4" operator="greaterThan">
      <formula>80</formula>
    </cfRule>
    <cfRule type="cellIs" dxfId="5" priority="5" operator="lessThan">
      <formula>61.01</formula>
    </cfRule>
    <cfRule type="cellIs" dxfId="4" priority="11" operator="between">
      <formula>61.01</formula>
      <formula>80</formula>
    </cfRule>
    <cfRule type="cellIs" dxfId="3" priority="12" operator="between">
      <formula>61.01</formula>
      <formula>80</formula>
    </cfRule>
  </conditionalFormatting>
  <conditionalFormatting sqref="E38:E43">
    <cfRule type="cellIs" dxfId="2" priority="2" operator="greaterThan">
      <formula>100</formula>
    </cfRule>
    <cfRule type="cellIs" dxfId="1" priority="3" operator="lessThan">
      <formula>80.01</formula>
    </cfRule>
    <cfRule type="cellIs" dxfId="0" priority="10" operator="between">
      <formula>80.01</formula>
      <formula>100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1A436-0633-4338-8404-378372A74939}">
  <dimension ref="A1:F26"/>
  <sheetViews>
    <sheetView showGridLines="0" topLeftCell="A13" workbookViewId="0">
      <selection activeCell="C8" sqref="C8"/>
    </sheetView>
  </sheetViews>
  <sheetFormatPr defaultColWidth="9.109375" defaultRowHeight="13.2" x14ac:dyDescent="0.25"/>
  <cols>
    <col min="2" max="2" width="58.5546875" customWidth="1"/>
    <col min="3" max="3" width="17.5546875" bestFit="1" customWidth="1"/>
    <col min="4" max="4" width="29.88671875" customWidth="1"/>
    <col min="5" max="5" width="14.109375" bestFit="1" customWidth="1"/>
    <col min="6" max="6" width="16.44140625" customWidth="1"/>
  </cols>
  <sheetData>
    <row r="1" spans="1:6" s="3" customFormat="1" x14ac:dyDescent="0.25">
      <c r="A1" s="144" t="s">
        <v>0</v>
      </c>
      <c r="B1" s="145"/>
      <c r="C1" s="145"/>
      <c r="D1" s="145"/>
    </row>
    <row r="2" spans="1:6" s="3" customFormat="1" x14ac:dyDescent="0.25">
      <c r="A2" s="21" t="s">
        <v>64</v>
      </c>
    </row>
    <row r="3" spans="1:6" s="3" customFormat="1" x14ac:dyDescent="0.25"/>
    <row r="4" spans="1:6" s="3" customFormat="1" ht="43.2" customHeight="1" x14ac:dyDescent="0.25"/>
    <row r="5" spans="1:6" ht="13.8" thickBot="1" x14ac:dyDescent="0.3"/>
    <row r="6" spans="1:6" ht="21.6" thickBot="1" x14ac:dyDescent="0.45">
      <c r="B6" s="10" t="s">
        <v>65</v>
      </c>
      <c r="C6" s="95"/>
      <c r="D6" s="96"/>
    </row>
    <row r="7" spans="1:6" ht="28.95" customHeight="1" x14ac:dyDescent="0.25">
      <c r="B7" s="97" t="s">
        <v>66</v>
      </c>
      <c r="C7" s="98" t="s">
        <v>67</v>
      </c>
      <c r="D7" s="99" t="s">
        <v>68</v>
      </c>
    </row>
    <row r="8" spans="1:6" ht="31.2" customHeight="1" thickBot="1" x14ac:dyDescent="0.3">
      <c r="B8" s="100" t="s">
        <v>69</v>
      </c>
      <c r="C8" s="69">
        <v>0</v>
      </c>
      <c r="D8" s="101">
        <f>C8</f>
        <v>0</v>
      </c>
    </row>
    <row r="9" spans="1:6" ht="42.6" customHeight="1" x14ac:dyDescent="0.25">
      <c r="B9" s="97" t="s">
        <v>66</v>
      </c>
      <c r="C9" s="98" t="s">
        <v>70</v>
      </c>
      <c r="D9" s="99" t="s">
        <v>68</v>
      </c>
    </row>
    <row r="10" spans="1:6" ht="27" thickBot="1" x14ac:dyDescent="0.3">
      <c r="B10" s="102" t="s">
        <v>71</v>
      </c>
      <c r="C10" s="69">
        <v>0</v>
      </c>
      <c r="D10" s="103">
        <f>C10*8</f>
        <v>0</v>
      </c>
    </row>
    <row r="11" spans="1:6" ht="13.8" thickBot="1" x14ac:dyDescent="0.3">
      <c r="B11" s="104"/>
      <c r="C11" s="105" t="s">
        <v>14</v>
      </c>
      <c r="D11" s="106">
        <f>D8+D10</f>
        <v>0</v>
      </c>
    </row>
    <row r="13" spans="1:6" ht="13.8" thickBot="1" x14ac:dyDescent="0.3"/>
    <row r="14" spans="1:6" ht="21.6" thickBot="1" x14ac:dyDescent="0.3">
      <c r="B14" s="175" t="s">
        <v>75</v>
      </c>
      <c r="C14" s="176"/>
      <c r="D14" s="176"/>
      <c r="E14" s="176"/>
      <c r="F14" s="177"/>
    </row>
    <row r="15" spans="1:6" ht="26.4" x14ac:dyDescent="0.25">
      <c r="B15" s="9" t="s">
        <v>6</v>
      </c>
      <c r="C15" s="107" t="s">
        <v>76</v>
      </c>
      <c r="D15" s="107" t="s">
        <v>72</v>
      </c>
      <c r="E15" s="99" t="s">
        <v>73</v>
      </c>
      <c r="F15" s="99" t="s">
        <v>83</v>
      </c>
    </row>
    <row r="16" spans="1:6" x14ac:dyDescent="0.25">
      <c r="B16" s="108" t="s">
        <v>74</v>
      </c>
      <c r="C16" s="7">
        <v>4750</v>
      </c>
      <c r="D16" s="70"/>
      <c r="E16" s="109">
        <f>C16*D16</f>
        <v>0</v>
      </c>
      <c r="F16" s="109">
        <f>E16*8</f>
        <v>0</v>
      </c>
    </row>
    <row r="17" spans="2:6" x14ac:dyDescent="0.25">
      <c r="B17" s="108" t="s">
        <v>88</v>
      </c>
      <c r="C17" s="7">
        <v>400</v>
      </c>
      <c r="D17" s="77">
        <v>4.25</v>
      </c>
      <c r="E17" s="109">
        <f>C17*D17</f>
        <v>1700</v>
      </c>
      <c r="F17" s="109">
        <f>E17*8</f>
        <v>13600</v>
      </c>
    </row>
    <row r="18" spans="2:6" x14ac:dyDescent="0.25">
      <c r="B18" s="108" t="s">
        <v>89</v>
      </c>
      <c r="C18" s="7">
        <v>2300</v>
      </c>
      <c r="D18" s="77">
        <v>5.95</v>
      </c>
      <c r="E18" s="109">
        <f>C18*D18</f>
        <v>13685</v>
      </c>
      <c r="F18" s="109">
        <f>E18*8</f>
        <v>109480</v>
      </c>
    </row>
    <row r="19" spans="2:6" ht="13.8" thickBot="1" x14ac:dyDescent="0.3">
      <c r="B19" s="173" t="s">
        <v>14</v>
      </c>
      <c r="C19" s="174"/>
      <c r="D19" s="174"/>
      <c r="E19" s="111">
        <f>SUM(E16:E18)</f>
        <v>15385</v>
      </c>
      <c r="F19" s="111">
        <f>SUM(F16:F18)</f>
        <v>123080</v>
      </c>
    </row>
    <row r="20" spans="2:6" ht="36.6" customHeight="1" x14ac:dyDescent="0.25">
      <c r="B20" s="178" t="s">
        <v>90</v>
      </c>
      <c r="C20" s="178"/>
      <c r="D20" s="178"/>
      <c r="E20" s="178"/>
      <c r="F20" s="178"/>
    </row>
    <row r="21" spans="2:6" ht="13.8" thickBot="1" x14ac:dyDescent="0.3"/>
    <row r="22" spans="2:6" ht="21.6" thickBot="1" x14ac:dyDescent="0.3">
      <c r="B22" s="175" t="s">
        <v>78</v>
      </c>
      <c r="C22" s="176"/>
      <c r="D22" s="176"/>
      <c r="E22" s="176"/>
      <c r="F22" s="177"/>
    </row>
    <row r="23" spans="2:6" ht="26.4" x14ac:dyDescent="0.25">
      <c r="B23" s="9" t="s">
        <v>79</v>
      </c>
      <c r="C23" s="107" t="s">
        <v>76</v>
      </c>
      <c r="D23" s="107" t="s">
        <v>81</v>
      </c>
      <c r="E23" s="99" t="s">
        <v>73</v>
      </c>
      <c r="F23" s="99" t="s">
        <v>84</v>
      </c>
    </row>
    <row r="24" spans="2:6" x14ac:dyDescent="0.25">
      <c r="B24" s="108" t="s">
        <v>80</v>
      </c>
      <c r="C24" s="7">
        <v>25</v>
      </c>
      <c r="D24" s="77">
        <v>75</v>
      </c>
      <c r="E24" s="112">
        <f>C24*D24</f>
        <v>1875</v>
      </c>
      <c r="F24" s="113">
        <f>E24*8</f>
        <v>15000</v>
      </c>
    </row>
    <row r="25" spans="2:6" ht="13.8" thickBot="1" x14ac:dyDescent="0.3">
      <c r="B25" s="110" t="s">
        <v>82</v>
      </c>
      <c r="C25" s="8">
        <v>25</v>
      </c>
      <c r="D25" s="114">
        <v>15</v>
      </c>
      <c r="E25" s="115">
        <f>C25*D25</f>
        <v>375</v>
      </c>
      <c r="F25" s="116">
        <f>E25*8</f>
        <v>3000</v>
      </c>
    </row>
    <row r="26" spans="2:6" ht="13.8" thickBot="1" x14ac:dyDescent="0.3">
      <c r="B26" s="173" t="s">
        <v>14</v>
      </c>
      <c r="C26" s="174"/>
      <c r="D26" s="174"/>
      <c r="E26" s="117">
        <f>SUM(E24:E25)</f>
        <v>2250</v>
      </c>
      <c r="F26" s="118">
        <f>F24+F25</f>
        <v>18000</v>
      </c>
    </row>
  </sheetData>
  <sheetProtection algorithmName="SHA-512" hashValue="4XNm/wfNkVXO8il8T8cHsBOaVupkB+bg4SrU9oK8gLkqVC2ZQWE5kSLjP6dRl8+CsJJNHKizHo9kUABCc02GVQ==" saltValue="jIhl2xf6OGVq0ihBbxHjeg==" spinCount="100000" sheet="1" objects="1" scenarios="1" selectLockedCells="1"/>
  <mergeCells count="6">
    <mergeCell ref="B19:D19"/>
    <mergeCell ref="A1:D1"/>
    <mergeCell ref="B26:D26"/>
    <mergeCell ref="B14:F14"/>
    <mergeCell ref="B22:F22"/>
    <mergeCell ref="B20:F2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76562cd-f18d-4fca-be79-27723c87e74e">
      <Terms xmlns="http://schemas.microsoft.com/office/infopath/2007/PartnerControls"/>
    </lcf76f155ced4ddcb4097134ff3c332f>
    <TaxCatchAll xmlns="1aab7a59-f597-4444-8089-36b8df536260" xsi:nil="true"/>
    <_dlc_DocId xmlns="1aab7a59-f597-4444-8089-36b8df536260">TS016A50090-163712128-728</_dlc_DocId>
    <_dlc_DocIdUrl xmlns="1aab7a59-f597-4444-8089-36b8df536260">
      <Url>https://prorailbv.sharepoint.com/teams/Bloemen2/_layouts/15/DocIdRedir.aspx?ID=TS016A50090-163712128-728</Url>
      <Description>TS016A50090-163712128-728</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9E2C055399923438E160F64AB3C7C3E" ma:contentTypeVersion="14" ma:contentTypeDescription="Een nieuw document maken." ma:contentTypeScope="" ma:versionID="814d2464e9465f0c47c39c5809b23412">
  <xsd:schema xmlns:xsd="http://www.w3.org/2001/XMLSchema" xmlns:xs="http://www.w3.org/2001/XMLSchema" xmlns:p="http://schemas.microsoft.com/office/2006/metadata/properties" xmlns:ns2="1aab7a59-f597-4444-8089-36b8df536260" xmlns:ns3="a76562cd-f18d-4fca-be79-27723c87e74e" targetNamespace="http://schemas.microsoft.com/office/2006/metadata/properties" ma:root="true" ma:fieldsID="9b924872697d68959fdb8369eb6da035" ns2:_="" ns3:_="">
    <xsd:import namespace="1aab7a59-f597-4444-8089-36b8df536260"/>
    <xsd:import namespace="a76562cd-f18d-4fca-be79-27723c87e74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ab7a59-f597-4444-8089-36b8df536260"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47eab112-2afd-40f4-88c8-48fa991bd2e3}" ma:internalName="TaxCatchAll" ma:showField="CatchAllData" ma:web="1aab7a59-f597-4444-8089-36b8df536260">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6562cd-f18d-4fca-be79-27723c87e74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35C641A-D362-4C93-A689-BE0F057BBDEB}">
  <ds:schemaRefs>
    <ds:schemaRef ds:uri="http://schemas.microsoft.com/sharepoint/v3/contenttype/forms"/>
  </ds:schemaRefs>
</ds:datastoreItem>
</file>

<file path=customXml/itemProps2.xml><?xml version="1.0" encoding="utf-8"?>
<ds:datastoreItem xmlns:ds="http://schemas.openxmlformats.org/officeDocument/2006/customXml" ds:itemID="{DDA2D515-DED8-44F6-AD33-F28829D7720D}">
  <ds:schemaRefs>
    <ds:schemaRef ds:uri="http://purl.org/dc/dcmitype/"/>
    <ds:schemaRef ds:uri="http://schemas.openxmlformats.org/package/2006/metadata/core-properties"/>
    <ds:schemaRef ds:uri="1aab7a59-f597-4444-8089-36b8df536260"/>
    <ds:schemaRef ds:uri="http://schemas.microsoft.com/office/2006/metadata/properties"/>
    <ds:schemaRef ds:uri="http://schemas.microsoft.com/office/2006/documentManagement/types"/>
    <ds:schemaRef ds:uri="http://purl.org/dc/elements/1.1/"/>
    <ds:schemaRef ds:uri="http://www.w3.org/XML/1998/namespace"/>
    <ds:schemaRef ds:uri="http://purl.org/dc/terms/"/>
    <ds:schemaRef ds:uri="http://schemas.microsoft.com/office/infopath/2007/PartnerControls"/>
    <ds:schemaRef ds:uri="a76562cd-f18d-4fca-be79-27723c87e74e"/>
  </ds:schemaRefs>
</ds:datastoreItem>
</file>

<file path=customXml/itemProps3.xml><?xml version="1.0" encoding="utf-8"?>
<ds:datastoreItem xmlns:ds="http://schemas.openxmlformats.org/officeDocument/2006/customXml" ds:itemID="{9C961459-D876-45B0-A6F8-A73E09CFA7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ab7a59-f597-4444-8089-36b8df536260"/>
    <ds:schemaRef ds:uri="a76562cd-f18d-4fca-be79-27723c87e7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55EFA05-39C9-43A5-BDD4-E9DB45CC1D8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Invulinstructie</vt:lpstr>
      <vt:lpstr>Totaal en ondertekening</vt:lpstr>
      <vt:lpstr>Klein geschenk</vt:lpstr>
      <vt:lpstr>Middel geschenk</vt:lpstr>
      <vt:lpstr>Groot geschenk</vt:lpstr>
      <vt:lpstr>Overigen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Toombergen, G. van (Giverny)</dc:creator>
  <cp:keywords/>
  <dc:description/>
  <cp:lastModifiedBy>Toombergen, G. van (Giverny)</cp:lastModifiedBy>
  <cp:revision/>
  <dcterms:created xsi:type="dcterms:W3CDTF">2024-06-24T12:20:31Z</dcterms:created>
  <dcterms:modified xsi:type="dcterms:W3CDTF">2024-10-31T15:21:29Z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2024-06-24T12:26:38Z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9fe8dc86-6aba-42c7-a023-ab742804a81d</vt:lpwstr>
  </property>
  <property fmtid="{D5CDD505-2E9C-101B-9397-08002B2CF9AE}" pid="8" name="MSIP_Label_24e57bac-d225-40fb-8a9e-62b5be587a96_ContentBits">
    <vt:lpwstr>0</vt:lpwstr>
  </property>
  <property fmtid="{D5CDD505-2E9C-101B-9397-08002B2CF9AE}" pid="9" name="ContentTypeId">
    <vt:lpwstr>0x01010059E2C055399923438E160F64AB3C7C3E</vt:lpwstr>
  </property>
  <property fmtid="{D5CDD505-2E9C-101B-9397-08002B2CF9AE}" pid="10" name="_dlc_DocIdItemGuid">
    <vt:lpwstr>c2c431ca-f352-490c-b209-02cc1410b078</vt:lpwstr>
  </property>
  <property fmtid="{D5CDD505-2E9C-101B-9397-08002B2CF9AE}" pid="11" name="MediaServiceImageTags">
    <vt:lpwstr/>
  </property>
</Properties>
</file>