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S_EU_A_Liftonderhoud_Arnhem_2024 4311185/03 Doc/"/>
    </mc:Choice>
  </mc:AlternateContent>
  <xr:revisionPtr revIDLastSave="27" documentId="8_{682FE17B-86FF-4617-95A9-C9C05F8ED330}" xr6:coauthVersionLast="47" xr6:coauthVersionMax="47" xr10:uidLastSave="{34CFBD63-5342-431A-AB5E-03ECF658937E}"/>
  <bookViews>
    <workbookView xWindow="28680" yWindow="-120" windowWidth="29040" windowHeight="15720" xr2:uid="{9CAF3D52-DB0E-4FC0-9D57-4A27AC00B0AA}"/>
  </bookViews>
  <sheets>
    <sheet name="Perceel 2" sheetId="2" r:id="rId1"/>
  </sheets>
  <definedNames>
    <definedName name="_xlnm._FilterDatabase" localSheetId="0" hidden="1">'Perceel 2'!$A$10:$Z$38</definedName>
    <definedName name="_Toc117775825" localSheetId="0">'Perceel 2'!#REF!</definedName>
    <definedName name="_xlnm.Print_Titles" localSheetId="0">'Perceel 2'!$1:$10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2" l="1"/>
  <c r="P11" i="2" s="1"/>
  <c r="G48" i="2"/>
  <c r="G46" i="2"/>
  <c r="G45" i="2"/>
  <c r="G44" i="2"/>
  <c r="G43" i="2"/>
  <c r="N12" i="2"/>
  <c r="P12" i="2" s="1"/>
  <c r="N13" i="2"/>
  <c r="P13" i="2" s="1"/>
  <c r="N14" i="2"/>
  <c r="P14" i="2" s="1"/>
  <c r="N15" i="2"/>
  <c r="P15" i="2" s="1"/>
  <c r="N16" i="2"/>
  <c r="P16" i="2" s="1"/>
  <c r="N17" i="2"/>
  <c r="P17" i="2" s="1"/>
  <c r="N18" i="2"/>
  <c r="P18" i="2" s="1"/>
  <c r="N19" i="2"/>
  <c r="P19" i="2" s="1"/>
  <c r="N20" i="2"/>
  <c r="P20" i="2" s="1"/>
  <c r="N21" i="2"/>
  <c r="P21" i="2" s="1"/>
  <c r="N22" i="2"/>
  <c r="P22" i="2" s="1"/>
  <c r="N23" i="2"/>
  <c r="P23" i="2" s="1"/>
  <c r="N24" i="2"/>
  <c r="P24" i="2" s="1"/>
  <c r="N25" i="2"/>
  <c r="P25" i="2" s="1"/>
  <c r="N26" i="2"/>
  <c r="P26" i="2" s="1"/>
  <c r="N27" i="2"/>
  <c r="P27" i="2" s="1"/>
  <c r="N28" i="2"/>
  <c r="P28" i="2" s="1"/>
  <c r="N29" i="2"/>
  <c r="P29" i="2" s="1"/>
  <c r="N30" i="2"/>
  <c r="P30" i="2" s="1"/>
  <c r="N31" i="2"/>
  <c r="P31" i="2" s="1"/>
  <c r="N32" i="2"/>
  <c r="P32" i="2" s="1"/>
  <c r="N33" i="2"/>
  <c r="P33" i="2" s="1"/>
  <c r="N34" i="2"/>
  <c r="P34" i="2" s="1"/>
  <c r="N35" i="2"/>
  <c r="P35" i="2" s="1"/>
  <c r="N36" i="2"/>
  <c r="P36" i="2" s="1"/>
  <c r="N37" i="2"/>
  <c r="P37" i="2" s="1"/>
  <c r="N38" i="2"/>
  <c r="P38" i="2" s="1"/>
  <c r="G50" i="2" l="1"/>
  <c r="P39" i="2"/>
  <c r="P50" i="2" l="1"/>
</calcChain>
</file>

<file path=xl/sharedStrings.xml><?xml version="1.0" encoding="utf-8"?>
<sst xmlns="http://schemas.openxmlformats.org/spreadsheetml/2006/main" count="220" uniqueCount="178">
  <si>
    <t>Nr.</t>
  </si>
  <si>
    <t>Kosten</t>
  </si>
  <si>
    <t>Naam en adres</t>
  </si>
  <si>
    <t>Gemeente Arnhem 
t.a.v. cluster Gebiedsrealisatie &amp; Vastgoed – Afdeling Vastgoedmanagement
Postbus 5465
6802 EL Arnhem</t>
  </si>
  <si>
    <t>Onderhoud</t>
  </si>
  <si>
    <t xml:space="preserve">Start </t>
  </si>
  <si>
    <t>Einde</t>
  </si>
  <si>
    <t>Installatie-nummer</t>
  </si>
  <si>
    <t>Adres</t>
  </si>
  <si>
    <t>Postcode</t>
  </si>
  <si>
    <t>Type</t>
  </si>
  <si>
    <t>Stopplaatsen</t>
  </si>
  <si>
    <t>Hefvermogen</t>
  </si>
  <si>
    <t>Aantal bezoeken</t>
  </si>
  <si>
    <t>Liftonderhoud</t>
  </si>
  <si>
    <t>CPV-code</t>
  </si>
  <si>
    <t>50750000-7</t>
  </si>
  <si>
    <t>Zaaknummer</t>
  </si>
  <si>
    <t>Uurtarief werkdagen van 07:00 tot 17:00u</t>
  </si>
  <si>
    <t>Alle vermelde bedragen (€) zijn nettobedragen (€)</t>
  </si>
  <si>
    <t>Aanvulling (1) op prijsmatrix Onderhoud</t>
  </si>
  <si>
    <t>Aanvulling (2) op prijsmatrix Onderhoud</t>
  </si>
  <si>
    <t>Uurtarieven / kosten voor schoonmaak</t>
  </si>
  <si>
    <t>Uurtarief begeleiding werkdagen van 07:00 tot 17:00u</t>
  </si>
  <si>
    <t>Uurtarief schoonmaak / glasbewassing werkdagen van 07:00 tot 17:00u</t>
  </si>
  <si>
    <t>Uurtarief calamiteitenreiniging werkdagen van 07:00 tot 17:00u</t>
  </si>
  <si>
    <t>Uurtarieven / kosten voor oplossen van storingen</t>
  </si>
  <si>
    <t>INSCHRIJVER</t>
  </si>
  <si>
    <t>BEUKENLAAN 15</t>
  </si>
  <si>
    <t>KAZERNEPLEIN 2</t>
  </si>
  <si>
    <t>KONINGSTRAAT 38</t>
  </si>
  <si>
    <t>KORTESTRAAT 16</t>
  </si>
  <si>
    <t>LAAN VAN PRESIKHAAF 7</t>
  </si>
  <si>
    <t>TELLEGENLAAN 3</t>
  </si>
  <si>
    <t>UTRECHTSEWEG 87</t>
  </si>
  <si>
    <t>VELPERBINNENSINGEL 15</t>
  </si>
  <si>
    <t>WILLEMSPLEIN 10</t>
  </si>
  <si>
    <t>6823 MA</t>
  </si>
  <si>
    <t>6822 ET</t>
  </si>
  <si>
    <t>6811 DG</t>
  </si>
  <si>
    <t>6811 EP</t>
  </si>
  <si>
    <t>6826 HA</t>
  </si>
  <si>
    <t>6811 BT</t>
  </si>
  <si>
    <t>6812 AA</t>
  </si>
  <si>
    <t>6828 CV</t>
  </si>
  <si>
    <t>6811 KB</t>
  </si>
  <si>
    <t xml:space="preserve">Overuren of werkdagen na 17.00 uur tot 07.00 uur 
navolgende dag </t>
  </si>
  <si>
    <t>Zaterdaguren van 00.00 tot 24.00 uur</t>
  </si>
  <si>
    <t>Perceel 2</t>
  </si>
  <si>
    <t>M20363</t>
  </si>
  <si>
    <t>onbekend</t>
  </si>
  <si>
    <t>SA08-1462</t>
  </si>
  <si>
    <t>133117C</t>
  </si>
  <si>
    <t>S18-1188</t>
  </si>
  <si>
    <t>133125CS</t>
  </si>
  <si>
    <t>748 81875</t>
  </si>
  <si>
    <t>AR71463</t>
  </si>
  <si>
    <t>133179C</t>
  </si>
  <si>
    <t>133133C</t>
  </si>
  <si>
    <t>750/1420</t>
  </si>
  <si>
    <t>751/0182</t>
  </si>
  <si>
    <t>LI 100361063</t>
  </si>
  <si>
    <t>101618C</t>
  </si>
  <si>
    <t>68/2021</t>
  </si>
  <si>
    <t>S2115065</t>
  </si>
  <si>
    <t>S2115066</t>
  </si>
  <si>
    <t>B0106-08</t>
  </si>
  <si>
    <t>L05754</t>
  </si>
  <si>
    <t>L070108-1</t>
  </si>
  <si>
    <t>L070108-2</t>
  </si>
  <si>
    <t>L070142</t>
  </si>
  <si>
    <t>BONTE WETERING 89</t>
  </si>
  <si>
    <t>BRABANTWEG 115</t>
  </si>
  <si>
    <t>DRIELSEDIJK 17A</t>
  </si>
  <si>
    <t>EIMERSSINGEL-OOST 266</t>
  </si>
  <si>
    <t>GRASLAAN 97C</t>
  </si>
  <si>
    <t>HUISSENSEDIJK 30A</t>
  </si>
  <si>
    <t>LUPINESTRAAT 12</t>
  </si>
  <si>
    <t>MARASINGEL 251</t>
  </si>
  <si>
    <t>MEIKERS 3</t>
  </si>
  <si>
    <t>OUDE OEVERSTRAAT 12-14</t>
  </si>
  <si>
    <t>RIJNKADE 150</t>
  </si>
  <si>
    <t>RUITENBERGLAAN 2-4</t>
  </si>
  <si>
    <t>SNELLIUSWEG 60</t>
  </si>
  <si>
    <t>VIOTTASTRAAT 10</t>
  </si>
  <si>
    <t>6802 EL</t>
  </si>
  <si>
    <t>6844 GA</t>
  </si>
  <si>
    <t>6841 HJ</t>
  </si>
  <si>
    <t>6834 CZ</t>
  </si>
  <si>
    <t>6833 CE</t>
  </si>
  <si>
    <t>6836 AA</t>
  </si>
  <si>
    <t>6841 GD</t>
  </si>
  <si>
    <t>6846 DX</t>
  </si>
  <si>
    <t>6846 HR</t>
  </si>
  <si>
    <t>6811 JX</t>
  </si>
  <si>
    <t>6811HD</t>
  </si>
  <si>
    <t>6826 CC</t>
  </si>
  <si>
    <t>6827 DH</t>
  </si>
  <si>
    <t>6815 GB</t>
  </si>
  <si>
    <t>Tractieplaeatu</t>
  </si>
  <si>
    <t xml:space="preserve">Schroefspindel </t>
  </si>
  <si>
    <t xml:space="preserve">Hydraulisch plateau </t>
  </si>
  <si>
    <t xml:space="preserve">Rolstoel traplift </t>
  </si>
  <si>
    <t xml:space="preserve">Traplift </t>
  </si>
  <si>
    <t xml:space="preserve">Platformlift </t>
  </si>
  <si>
    <t xml:space="preserve">Hydraulische lift </t>
  </si>
  <si>
    <t xml:space="preserve">Hydraulisch </t>
  </si>
  <si>
    <t>Keukenlift</t>
  </si>
  <si>
    <t xml:space="preserve">Schaarheffer </t>
  </si>
  <si>
    <t xml:space="preserve">Goederenheffer </t>
  </si>
  <si>
    <t xml:space="preserve">Schaarheffer mengpaneel </t>
  </si>
  <si>
    <t xml:space="preserve">Afdekluik tbv schaarheffer </t>
  </si>
  <si>
    <t xml:space="preserve">Goederenlift </t>
  </si>
  <si>
    <t>-</t>
  </si>
  <si>
    <t>Perceel 2: Personenplatformliften (Machinerichtlijn)</t>
  </si>
  <si>
    <t>Gemiddelde onderhouds-prijs</t>
  </si>
  <si>
    <t>Totaal per installatie</t>
  </si>
  <si>
    <t>Fictieve uren</t>
  </si>
  <si>
    <t>Uurtarief</t>
  </si>
  <si>
    <t>Totaalkosten</t>
  </si>
  <si>
    <t>Keer</t>
  </si>
  <si>
    <t>Kone</t>
  </si>
  <si>
    <t>Alternatieve naam
Object</t>
  </si>
  <si>
    <t>Sporthal Valkenhuizen</t>
  </si>
  <si>
    <t>Starlift</t>
  </si>
  <si>
    <t>MFC Klarendal</t>
  </si>
  <si>
    <t>Luxor Live</t>
  </si>
  <si>
    <t>Stadsvilla Sonsbeek</t>
  </si>
  <si>
    <t>Totaal preventief onderhoud</t>
  </si>
  <si>
    <t>Totaal correctief onderhoud</t>
  </si>
  <si>
    <t>Stukstarief</t>
  </si>
  <si>
    <t>Merk installatie</t>
  </si>
  <si>
    <t>Algemene gegevens Aanbestedende dienst</t>
  </si>
  <si>
    <t>Airborne at the Bridge Museum (Schroefspindel)</t>
  </si>
  <si>
    <t>Aesy Cibes</t>
  </si>
  <si>
    <t>MFC De Wetering (Hydraulisch Plateau)</t>
  </si>
  <si>
    <t>Vimec</t>
  </si>
  <si>
    <t>Jongerencentrum Motion</t>
  </si>
  <si>
    <t>Onbekend</t>
  </si>
  <si>
    <t>Drielsedijk 17a</t>
  </si>
  <si>
    <t>Thyssenkrupp</t>
  </si>
  <si>
    <t>Huis voor de Wijk</t>
  </si>
  <si>
    <t>Axess</t>
  </si>
  <si>
    <t xml:space="preserve">MFC De Malburcht </t>
  </si>
  <si>
    <t>LTF-Bolzoni</t>
  </si>
  <si>
    <t>LTF-Lipro</t>
  </si>
  <si>
    <t>Kantoor Oude Oeverstraat 12-14</t>
  </si>
  <si>
    <t>Lodige</t>
  </si>
  <si>
    <t>Musis Arnhem</t>
  </si>
  <si>
    <t>Astra</t>
  </si>
  <si>
    <t>Buurtvereniging Craneveer</t>
  </si>
  <si>
    <t>Hetek</t>
  </si>
  <si>
    <t>Musuem Arnhem</t>
  </si>
  <si>
    <t>Ergolift</t>
  </si>
  <si>
    <t>Kantoor Snelliusweg 60</t>
  </si>
  <si>
    <t>Stadsboerdrij Presikhaaf</t>
  </si>
  <si>
    <t>Otolift</t>
  </si>
  <si>
    <t>Cibes</t>
  </si>
  <si>
    <t>Aritco</t>
  </si>
  <si>
    <t>Rozet Lift Kelder</t>
  </si>
  <si>
    <t>MFC De Salamander</t>
  </si>
  <si>
    <t>Daldoss</t>
  </si>
  <si>
    <t xml:space="preserve">Stadhuis Gemeente Arnhem </t>
  </si>
  <si>
    <t>LODIGE</t>
  </si>
  <si>
    <t>MFS De Spil</t>
  </si>
  <si>
    <t>Sportpark Schuytgraaf</t>
  </si>
  <si>
    <t xml:space="preserve">Stadsboederij De Korenmaat </t>
  </si>
  <si>
    <t>Zondag – en erkende feestdag van 00.00 uur tot 7:00 navolgende dag
07.00 uur navolgende dag</t>
  </si>
  <si>
    <t>Contract Bijlage 2b - Perceel 2 voor onderhoud, keuringsassistentie en bevrijdingen</t>
  </si>
  <si>
    <t>Inschrijfprijs</t>
  </si>
  <si>
    <t xml:space="preserve">Totaal </t>
  </si>
  <si>
    <t>Jaarbedrag
(-1 bezoek)</t>
  </si>
  <si>
    <t>Onderhoudsbedrag</t>
  </si>
  <si>
    <t>Jaarbedrag
(+1 bezoek)</t>
  </si>
  <si>
    <t>Keurings-
assistentie per jaar (uitvoer 1 x per 12 mnd)</t>
  </si>
  <si>
    <t>Voorrijdkosten (Maximaal één keer per storing in rekening gebracht)</t>
  </si>
  <si>
    <t>Datum:</t>
  </si>
  <si>
    <t>Paraaf: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</si>
</sst>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_ [$€-413]\ * #,##0.00_ ;_ [$€-413]\ * \-#,##0.00_ ;_ [$€-413]\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49" fontId="1" fillId="6" borderId="6" xfId="0" applyNumberFormat="1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49" fontId="0" fillId="0" borderId="20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164" fontId="4" fillId="2" borderId="7" xfId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1" fillId="3" borderId="1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3" borderId="11" xfId="2" applyNumberFormat="1" applyFont="1" applyFill="1" applyBorder="1" applyAlignment="1">
      <alignment horizontal="center"/>
    </xf>
    <xf numFmtId="166" fontId="3" fillId="0" borderId="8" xfId="1" applyNumberFormat="1" applyFont="1" applyBorder="1" applyAlignment="1">
      <alignment horizontal="center"/>
    </xf>
    <xf numFmtId="166" fontId="0" fillId="0" borderId="25" xfId="0" applyNumberFormat="1" applyBorder="1" applyAlignment="1">
      <alignment vertical="center" wrapText="1"/>
    </xf>
    <xf numFmtId="166" fontId="0" fillId="0" borderId="26" xfId="0" applyNumberFormat="1" applyBorder="1" applyAlignment="1">
      <alignment vertical="center" wrapText="1"/>
    </xf>
    <xf numFmtId="166" fontId="0" fillId="0" borderId="21" xfId="0" applyNumberFormat="1" applyBorder="1" applyAlignment="1">
      <alignment vertical="center" wrapText="1"/>
    </xf>
    <xf numFmtId="166" fontId="0" fillId="0" borderId="22" xfId="0" applyNumberForma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0" fillId="0" borderId="29" xfId="2" applyNumberFormat="1" applyFont="1" applyBorder="1" applyAlignment="1">
      <alignment horizontal="center" vertical="center" wrapText="1"/>
    </xf>
    <xf numFmtId="0" fontId="0" fillId="0" borderId="12" xfId="2" applyNumberFormat="1" applyFont="1" applyBorder="1" applyAlignment="1">
      <alignment horizontal="center" vertical="center" wrapText="1"/>
    </xf>
    <xf numFmtId="0" fontId="0" fillId="0" borderId="30" xfId="2" applyNumberFormat="1" applyFont="1" applyBorder="1" applyAlignment="1">
      <alignment horizontal="center" vertical="center" wrapText="1"/>
    </xf>
    <xf numFmtId="166" fontId="0" fillId="0" borderId="8" xfId="0" applyNumberFormat="1" applyBorder="1" applyAlignment="1">
      <alignment vertical="center" wrapText="1"/>
    </xf>
    <xf numFmtId="166" fontId="0" fillId="0" borderId="20" xfId="0" applyNumberFormat="1" applyBorder="1" applyAlignment="1">
      <alignment vertical="center" wrapText="1"/>
    </xf>
    <xf numFmtId="0" fontId="5" fillId="0" borderId="8" xfId="0" applyFont="1" applyBorder="1" applyAlignment="1">
      <alignment horizontal="center"/>
    </xf>
    <xf numFmtId="49" fontId="1" fillId="4" borderId="31" xfId="0" applyNumberFormat="1" applyFont="1" applyFill="1" applyBorder="1" applyAlignment="1">
      <alignment horizontal="center" vertical="center" wrapText="1"/>
    </xf>
    <xf numFmtId="49" fontId="1" fillId="4" borderId="32" xfId="0" applyNumberFormat="1" applyFont="1" applyFill="1" applyBorder="1" applyAlignment="1">
      <alignment horizontal="center" vertical="center" wrapText="1"/>
    </xf>
    <xf numFmtId="49" fontId="1" fillId="4" borderId="33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49" fontId="1" fillId="4" borderId="3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164" fontId="4" fillId="2" borderId="8" xfId="1" applyFont="1" applyFill="1" applyBorder="1" applyAlignment="1">
      <alignment horizontal="center"/>
    </xf>
    <xf numFmtId="0" fontId="5" fillId="2" borderId="9" xfId="0" applyFont="1" applyFill="1" applyBorder="1" applyAlignment="1">
      <alignment horizontal="left" wrapText="1"/>
    </xf>
    <xf numFmtId="166" fontId="1" fillId="2" borderId="8" xfId="1" applyNumberFormat="1" applyFont="1" applyFill="1" applyBorder="1" applyAlignment="1">
      <alignment horizontal="center"/>
    </xf>
    <xf numFmtId="166" fontId="3" fillId="2" borderId="8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166" fontId="3" fillId="0" borderId="0" xfId="1" applyNumberFormat="1" applyFont="1" applyBorder="1" applyAlignment="1">
      <alignment horizontal="center"/>
    </xf>
    <xf numFmtId="166" fontId="3" fillId="0" borderId="36" xfId="1" applyNumberFormat="1" applyFont="1" applyBorder="1" applyAlignment="1">
      <alignment horizontal="center"/>
    </xf>
    <xf numFmtId="0" fontId="0" fillId="0" borderId="13" xfId="0" applyBorder="1"/>
    <xf numFmtId="0" fontId="5" fillId="0" borderId="2" xfId="0" applyFont="1" applyBorder="1"/>
    <xf numFmtId="166" fontId="0" fillId="0" borderId="37" xfId="0" applyNumberFormat="1" applyBorder="1"/>
    <xf numFmtId="0" fontId="8" fillId="0" borderId="9" xfId="0" applyFon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7" fillId="0" borderId="38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6" fontId="3" fillId="8" borderId="36" xfId="1" applyNumberFormat="1" applyFont="1" applyFill="1" applyBorder="1" applyAlignment="1">
      <alignment horizontal="center"/>
    </xf>
    <xf numFmtId="0" fontId="0" fillId="5" borderId="0" xfId="0" applyFill="1" applyAlignment="1">
      <alignment horizontal="left"/>
    </xf>
    <xf numFmtId="166" fontId="3" fillId="0" borderId="0" xfId="1" applyNumberFormat="1" applyFont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10" fillId="2" borderId="36" xfId="0" applyFont="1" applyFill="1" applyBorder="1" applyAlignment="1">
      <alignment horizontal="center" wrapText="1"/>
    </xf>
    <xf numFmtId="0" fontId="10" fillId="0" borderId="15" xfId="0" applyFont="1" applyBorder="1" applyAlignment="1">
      <alignment horizontal="left"/>
    </xf>
    <xf numFmtId="0" fontId="0" fillId="0" borderId="40" xfId="0" applyBorder="1"/>
    <xf numFmtId="0" fontId="0" fillId="9" borderId="15" xfId="0" applyFill="1" applyBorder="1"/>
    <xf numFmtId="0" fontId="0" fillId="9" borderId="36" xfId="0" applyFill="1" applyBorder="1"/>
    <xf numFmtId="0" fontId="2" fillId="7" borderId="15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39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1" fillId="6" borderId="8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166" fontId="0" fillId="9" borderId="24" xfId="0" applyNumberFormat="1" applyFill="1" applyBorder="1" applyAlignment="1" applyProtection="1">
      <alignment vertical="center" wrapText="1"/>
      <protection locked="0"/>
    </xf>
    <xf numFmtId="166" fontId="0" fillId="9" borderId="25" xfId="0" applyNumberFormat="1" applyFill="1" applyBorder="1" applyAlignment="1" applyProtection="1">
      <alignment vertical="center" wrapText="1"/>
      <protection locked="0"/>
    </xf>
    <xf numFmtId="166" fontId="0" fillId="9" borderId="27" xfId="0" applyNumberFormat="1" applyFill="1" applyBorder="1" applyAlignment="1" applyProtection="1">
      <alignment vertical="center" wrapText="1"/>
      <protection locked="0"/>
    </xf>
    <xf numFmtId="166" fontId="0" fillId="9" borderId="8" xfId="0" applyNumberFormat="1" applyFill="1" applyBorder="1" applyAlignment="1" applyProtection="1">
      <alignment vertical="center" wrapText="1"/>
      <protection locked="0"/>
    </xf>
    <xf numFmtId="166" fontId="0" fillId="9" borderId="28" xfId="0" applyNumberFormat="1" applyFill="1" applyBorder="1" applyAlignment="1" applyProtection="1">
      <alignment vertical="center" wrapText="1"/>
      <protection locked="0"/>
    </xf>
    <xf numFmtId="166" fontId="0" fillId="9" borderId="20" xfId="0" applyNumberFormat="1" applyFill="1" applyBorder="1" applyAlignment="1" applyProtection="1">
      <alignment vertical="center" wrapText="1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39" xfId="0" applyFont="1" applyFill="1" applyBorder="1" applyAlignment="1" applyProtection="1">
      <alignment horizontal="center"/>
      <protection locked="0"/>
    </xf>
    <xf numFmtId="0" fontId="1" fillId="9" borderId="9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166" fontId="3" fillId="9" borderId="8" xfId="1" applyNumberFormat="1" applyFont="1" applyFill="1" applyBorder="1" applyAlignment="1" applyProtection="1">
      <alignment horizontal="center"/>
      <protection locked="0"/>
    </xf>
    <xf numFmtId="0" fontId="0" fillId="9" borderId="36" xfId="0" applyFill="1" applyBorder="1" applyProtection="1">
      <protection locked="0"/>
    </xf>
    <xf numFmtId="0" fontId="0" fillId="0" borderId="41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42" xfId="0" applyBorder="1" applyProtection="1">
      <protection locked="0"/>
    </xf>
  </cellXfs>
  <cellStyles count="3">
    <cellStyle name="Komma" xfId="2" builtinId="3"/>
    <cellStyle name="Standaard" xfId="0" builtinId="0"/>
    <cellStyle name="Währung 3" xfId="1" xr:uid="{EE678594-91AE-411D-86CE-FA2E97726D9B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49</xdr:row>
      <xdr:rowOff>108857</xdr:rowOff>
    </xdr:from>
    <xdr:to>
      <xdr:col>13</xdr:col>
      <xdr:colOff>1129393</xdr:colOff>
      <xdr:row>49</xdr:row>
      <xdr:rowOff>122464</xdr:rowOff>
    </xdr:to>
    <xdr:cxnSp macro="">
      <xdr:nvCxnSpPr>
        <xdr:cNvPr id="4" name="Rechte verbindingslijn met pijl 1">
          <a:extLst>
            <a:ext uri="{FF2B5EF4-FFF2-40B4-BE49-F238E27FC236}">
              <a16:creationId xmlns:a16="http://schemas.microsoft.com/office/drawing/2014/main" id="{FE78DED6-1B5D-4F64-90C7-095FA16EA6A9}"/>
            </a:ext>
          </a:extLst>
        </xdr:cNvPr>
        <xdr:cNvCxnSpPr/>
      </xdr:nvCxnSpPr>
      <xdr:spPr>
        <a:xfrm flipV="1">
          <a:off x="11879036" y="10028464"/>
          <a:ext cx="8899071" cy="13607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721178</xdr:colOff>
      <xdr:row>39</xdr:row>
      <xdr:rowOff>176892</xdr:rowOff>
    </xdr:from>
    <xdr:to>
      <xdr:col>15</xdr:col>
      <xdr:colOff>734785</xdr:colOff>
      <xdr:row>47</xdr:row>
      <xdr:rowOff>40821</xdr:rowOff>
    </xdr:to>
    <xdr:cxnSp macro="">
      <xdr:nvCxnSpPr>
        <xdr:cNvPr id="7" name="Rechte verbindingslijn met pijl 5">
          <a:extLst>
            <a:ext uri="{FF2B5EF4-FFF2-40B4-BE49-F238E27FC236}">
              <a16:creationId xmlns:a16="http://schemas.microsoft.com/office/drawing/2014/main" id="{25A3B20F-695A-4DD4-B565-C14A0B5507FA}"/>
            </a:ext>
          </a:extLst>
        </xdr:cNvPr>
        <xdr:cNvCxnSpPr/>
      </xdr:nvCxnSpPr>
      <xdr:spPr>
        <a:xfrm>
          <a:off x="23064107" y="8137071"/>
          <a:ext cx="13607" cy="1415143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8683-620F-4A39-A61D-F64BBD39A332}">
  <dimension ref="A1:AA62"/>
  <sheetViews>
    <sheetView tabSelected="1" zoomScale="70" zoomScaleNormal="70" workbookViewId="0">
      <selection activeCell="J46" sqref="J46"/>
    </sheetView>
  </sheetViews>
  <sheetFormatPr defaultColWidth="11.453125" defaultRowHeight="14.5" x14ac:dyDescent="0.35"/>
  <cols>
    <col min="1" max="1" width="6.7265625" customWidth="1"/>
    <col min="2" max="2" width="27.453125" customWidth="1"/>
    <col min="3" max="3" width="33.54296875" customWidth="1"/>
    <col min="4" max="4" width="12.1796875" customWidth="1"/>
    <col min="5" max="5" width="44.54296875" customWidth="1"/>
    <col min="6" max="6" width="21.1796875" customWidth="1"/>
    <col min="7" max="7" width="28.1796875" customWidth="1"/>
    <col min="8" max="9" width="17.1796875" bestFit="1" customWidth="1"/>
    <col min="10" max="10" width="14.54296875" customWidth="1"/>
    <col min="11" max="11" width="23.7265625" customWidth="1"/>
    <col min="12" max="12" width="24" customWidth="1"/>
    <col min="13" max="13" width="24.26953125" customWidth="1"/>
    <col min="14" max="15" width="20.26953125" customWidth="1"/>
    <col min="16" max="16" width="21.81640625" customWidth="1"/>
    <col min="17" max="18" width="20.7265625" customWidth="1"/>
    <col min="19" max="20" width="13.7265625" customWidth="1"/>
    <col min="21" max="22" width="14.7265625" customWidth="1"/>
    <col min="23" max="24" width="11.7265625" customWidth="1"/>
    <col min="25" max="25" width="13.7265625" customWidth="1"/>
    <col min="26" max="26" width="25.7265625" customWidth="1"/>
    <col min="27" max="27" width="16.7265625" customWidth="1"/>
  </cols>
  <sheetData>
    <row r="1" spans="1:27" ht="21.5" thickBot="1" x14ac:dyDescent="0.4">
      <c r="A1" s="95" t="s">
        <v>168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27" x14ac:dyDescent="0.35">
      <c r="A2" s="9"/>
    </row>
    <row r="3" spans="1:27" x14ac:dyDescent="0.35">
      <c r="A3" s="96" t="s">
        <v>132</v>
      </c>
      <c r="B3" s="96"/>
      <c r="C3" s="97" t="s">
        <v>2</v>
      </c>
      <c r="D3" s="97"/>
      <c r="E3" s="97"/>
      <c r="F3" s="97"/>
      <c r="G3" s="97"/>
      <c r="H3" s="1"/>
      <c r="I3" s="98" t="s">
        <v>14</v>
      </c>
      <c r="J3" s="98"/>
      <c r="L3" s="98" t="s">
        <v>4</v>
      </c>
      <c r="M3" s="98"/>
      <c r="O3" s="99" t="s">
        <v>27</v>
      </c>
      <c r="P3" s="100"/>
    </row>
    <row r="4" spans="1:27" x14ac:dyDescent="0.35">
      <c r="A4" s="96"/>
      <c r="B4" s="96"/>
      <c r="C4" s="97"/>
      <c r="D4" s="97"/>
      <c r="E4" s="97"/>
      <c r="F4" s="97"/>
      <c r="G4" s="97"/>
      <c r="H4" s="1"/>
      <c r="I4" s="101"/>
      <c r="J4" s="101"/>
      <c r="L4" s="101" t="s">
        <v>114</v>
      </c>
      <c r="M4" s="101"/>
      <c r="O4" s="102" t="s">
        <v>48</v>
      </c>
      <c r="P4" s="103"/>
    </row>
    <row r="5" spans="1:27" x14ac:dyDescent="0.35">
      <c r="A5" s="96"/>
      <c r="B5" s="96"/>
      <c r="C5" s="104" t="s">
        <v>3</v>
      </c>
      <c r="D5" s="104"/>
      <c r="E5" s="104"/>
      <c r="F5" s="104"/>
      <c r="G5" s="104"/>
      <c r="H5" s="40"/>
      <c r="I5" s="32" t="s">
        <v>15</v>
      </c>
      <c r="J5" s="33" t="s">
        <v>16</v>
      </c>
      <c r="L5" s="32" t="s">
        <v>5</v>
      </c>
      <c r="M5" s="33">
        <v>45748</v>
      </c>
      <c r="O5" s="122"/>
      <c r="P5" s="123"/>
    </row>
    <row r="6" spans="1:27" x14ac:dyDescent="0.35">
      <c r="A6" s="96"/>
      <c r="B6" s="96"/>
      <c r="C6" s="104"/>
      <c r="D6" s="104"/>
      <c r="E6" s="104"/>
      <c r="F6" s="104"/>
      <c r="G6" s="104"/>
      <c r="H6" s="40"/>
      <c r="I6" s="32" t="s">
        <v>17</v>
      </c>
      <c r="J6" s="41">
        <v>4311185</v>
      </c>
      <c r="L6" s="32" t="s">
        <v>6</v>
      </c>
      <c r="M6" s="33">
        <v>46843</v>
      </c>
      <c r="O6" s="124"/>
      <c r="P6" s="125"/>
    </row>
    <row r="7" spans="1:27" x14ac:dyDescent="0.35">
      <c r="A7" s="96"/>
      <c r="B7" s="96"/>
      <c r="C7" s="104"/>
      <c r="D7" s="104"/>
      <c r="E7" s="104"/>
      <c r="F7" s="104"/>
      <c r="G7" s="104"/>
      <c r="H7" s="40"/>
      <c r="L7" s="39"/>
    </row>
    <row r="8" spans="1:27" s="1" customFormat="1" x14ac:dyDescent="0.35">
      <c r="A8" s="96"/>
      <c r="B8" s="96"/>
      <c r="C8" s="104"/>
      <c r="D8" s="104"/>
      <c r="E8" s="104"/>
      <c r="F8" s="104"/>
      <c r="G8" s="104"/>
      <c r="H8" s="40"/>
      <c r="O8"/>
      <c r="P8"/>
      <c r="Q8"/>
      <c r="R8"/>
      <c r="Y8"/>
      <c r="Z8"/>
      <c r="AA8"/>
    </row>
    <row r="9" spans="1:27" s="1" customFormat="1" ht="15" thickBot="1" x14ac:dyDescent="0.4">
      <c r="L9" s="47"/>
      <c r="M9" s="47"/>
      <c r="N9" s="48"/>
      <c r="O9"/>
      <c r="P9"/>
      <c r="Q9"/>
      <c r="R9"/>
      <c r="Y9"/>
      <c r="Z9"/>
      <c r="AA9"/>
    </row>
    <row r="10" spans="1:27" ht="64.5" customHeight="1" thickBot="1" x14ac:dyDescent="0.4">
      <c r="A10" s="2" t="s">
        <v>0</v>
      </c>
      <c r="B10" s="3" t="s">
        <v>7</v>
      </c>
      <c r="C10" s="3" t="s">
        <v>8</v>
      </c>
      <c r="D10" s="3" t="s">
        <v>9</v>
      </c>
      <c r="E10" s="28" t="s">
        <v>122</v>
      </c>
      <c r="F10" s="30" t="s">
        <v>131</v>
      </c>
      <c r="G10" s="30" t="s">
        <v>10</v>
      </c>
      <c r="H10" s="30" t="s">
        <v>11</v>
      </c>
      <c r="I10" s="19" t="s">
        <v>12</v>
      </c>
      <c r="J10" s="28" t="s">
        <v>13</v>
      </c>
      <c r="K10" s="61" t="s">
        <v>171</v>
      </c>
      <c r="L10" s="57" t="s">
        <v>172</v>
      </c>
      <c r="M10" s="58" t="s">
        <v>173</v>
      </c>
      <c r="N10" s="58" t="s">
        <v>115</v>
      </c>
      <c r="O10" s="58" t="s">
        <v>174</v>
      </c>
      <c r="P10" s="59" t="s">
        <v>116</v>
      </c>
      <c r="R10" s="1"/>
      <c r="S10" s="1"/>
      <c r="T10" s="1"/>
      <c r="U10" s="1"/>
    </row>
    <row r="11" spans="1:27" x14ac:dyDescent="0.35">
      <c r="A11" s="20">
        <v>1</v>
      </c>
      <c r="B11" s="13" t="s">
        <v>49</v>
      </c>
      <c r="C11" s="12" t="s">
        <v>28</v>
      </c>
      <c r="D11" s="10" t="s">
        <v>37</v>
      </c>
      <c r="E11" s="4" t="s">
        <v>123</v>
      </c>
      <c r="F11" s="16" t="s">
        <v>124</v>
      </c>
      <c r="G11" s="16" t="s">
        <v>100</v>
      </c>
      <c r="H11" s="16">
        <v>2</v>
      </c>
      <c r="I11" s="21">
        <v>200</v>
      </c>
      <c r="J11" s="51">
        <v>2</v>
      </c>
      <c r="K11" s="116">
        <v>0</v>
      </c>
      <c r="L11" s="117">
        <v>0</v>
      </c>
      <c r="M11" s="117">
        <v>0</v>
      </c>
      <c r="N11" s="43">
        <f>AVERAGE(K11:M11)</f>
        <v>0</v>
      </c>
      <c r="O11" s="117">
        <v>0</v>
      </c>
      <c r="P11" s="44">
        <f>SUM(N11:O11)</f>
        <v>0</v>
      </c>
      <c r="R11" s="1"/>
      <c r="S11" s="1"/>
      <c r="T11" s="1"/>
      <c r="U11" s="1"/>
    </row>
    <row r="12" spans="1:27" x14ac:dyDescent="0.35">
      <c r="A12" s="20">
        <v>2</v>
      </c>
      <c r="B12" s="13">
        <v>3047</v>
      </c>
      <c r="C12" s="12" t="s">
        <v>71</v>
      </c>
      <c r="D12" s="10" t="s">
        <v>85</v>
      </c>
      <c r="E12" s="4" t="s">
        <v>135</v>
      </c>
      <c r="F12" s="16" t="s">
        <v>136</v>
      </c>
      <c r="G12" s="16" t="s">
        <v>101</v>
      </c>
      <c r="H12" s="16">
        <v>3</v>
      </c>
      <c r="I12" s="21">
        <v>400</v>
      </c>
      <c r="J12" s="52">
        <v>2</v>
      </c>
      <c r="K12" s="118">
        <v>0</v>
      </c>
      <c r="L12" s="119">
        <v>0</v>
      </c>
      <c r="M12" s="119">
        <v>0</v>
      </c>
      <c r="N12" s="54">
        <f t="shared" ref="N12:N38" si="0">AVERAGE(K12:M12)</f>
        <v>0</v>
      </c>
      <c r="O12" s="119">
        <v>0</v>
      </c>
      <c r="P12" s="45">
        <f t="shared" ref="P12:P38" si="1">SUM(N12:O12)</f>
        <v>0</v>
      </c>
      <c r="R12" s="1"/>
      <c r="S12" s="1"/>
      <c r="T12" s="1"/>
      <c r="U12" s="1"/>
    </row>
    <row r="13" spans="1:27" x14ac:dyDescent="0.35">
      <c r="A13" s="20">
        <v>3</v>
      </c>
      <c r="B13" s="13" t="s">
        <v>50</v>
      </c>
      <c r="C13" s="12" t="s">
        <v>72</v>
      </c>
      <c r="D13" s="10" t="s">
        <v>86</v>
      </c>
      <c r="E13" s="4" t="s">
        <v>137</v>
      </c>
      <c r="F13" s="79" t="s">
        <v>138</v>
      </c>
      <c r="G13" s="16" t="s">
        <v>102</v>
      </c>
      <c r="H13" s="16">
        <v>2</v>
      </c>
      <c r="I13" s="21" t="s">
        <v>113</v>
      </c>
      <c r="J13" s="52">
        <v>2</v>
      </c>
      <c r="K13" s="118">
        <v>0</v>
      </c>
      <c r="L13" s="119">
        <v>0</v>
      </c>
      <c r="M13" s="119">
        <v>0</v>
      </c>
      <c r="N13" s="54">
        <f t="shared" si="0"/>
        <v>0</v>
      </c>
      <c r="O13" s="119">
        <v>0</v>
      </c>
      <c r="P13" s="45">
        <f t="shared" si="1"/>
        <v>0</v>
      </c>
      <c r="R13" s="1"/>
      <c r="S13" s="1"/>
      <c r="T13" s="1"/>
      <c r="U13" s="1"/>
    </row>
    <row r="14" spans="1:27" x14ac:dyDescent="0.35">
      <c r="A14" s="20">
        <v>4</v>
      </c>
      <c r="B14" s="13" t="s">
        <v>51</v>
      </c>
      <c r="C14" s="12" t="s">
        <v>73</v>
      </c>
      <c r="D14" s="10" t="s">
        <v>87</v>
      </c>
      <c r="E14" s="16" t="s">
        <v>139</v>
      </c>
      <c r="F14" s="80" t="s">
        <v>140</v>
      </c>
      <c r="G14" s="78" t="s">
        <v>103</v>
      </c>
      <c r="H14" s="16">
        <v>2</v>
      </c>
      <c r="I14" s="21" t="s">
        <v>113</v>
      </c>
      <c r="J14" s="52">
        <v>2</v>
      </c>
      <c r="K14" s="118">
        <v>0</v>
      </c>
      <c r="L14" s="119">
        <v>0</v>
      </c>
      <c r="M14" s="119">
        <v>0</v>
      </c>
      <c r="N14" s="54">
        <f t="shared" si="0"/>
        <v>0</v>
      </c>
      <c r="O14" s="119">
        <v>0</v>
      </c>
      <c r="P14" s="45">
        <f t="shared" si="1"/>
        <v>0</v>
      </c>
      <c r="R14" s="1"/>
      <c r="S14" s="1"/>
      <c r="T14" s="1"/>
      <c r="U14" s="1"/>
    </row>
    <row r="15" spans="1:27" x14ac:dyDescent="0.35">
      <c r="A15" s="20">
        <v>5</v>
      </c>
      <c r="B15" s="13">
        <v>106426</v>
      </c>
      <c r="C15" s="12" t="s">
        <v>74</v>
      </c>
      <c r="D15" s="10" t="s">
        <v>88</v>
      </c>
      <c r="E15" s="16" t="s">
        <v>141</v>
      </c>
      <c r="F15" s="80" t="s">
        <v>142</v>
      </c>
      <c r="G15" s="78" t="s">
        <v>100</v>
      </c>
      <c r="H15" s="16">
        <v>2</v>
      </c>
      <c r="I15" s="21">
        <v>630</v>
      </c>
      <c r="J15" s="52">
        <v>2</v>
      </c>
      <c r="K15" s="118">
        <v>0</v>
      </c>
      <c r="L15" s="119">
        <v>0</v>
      </c>
      <c r="M15" s="119">
        <v>0</v>
      </c>
      <c r="N15" s="54">
        <f t="shared" si="0"/>
        <v>0</v>
      </c>
      <c r="O15" s="119">
        <v>0</v>
      </c>
      <c r="P15" s="45">
        <f t="shared" si="1"/>
        <v>0</v>
      </c>
      <c r="R15" s="1"/>
      <c r="S15" s="1"/>
      <c r="T15" s="1"/>
      <c r="U15" s="1"/>
    </row>
    <row r="16" spans="1:27" x14ac:dyDescent="0.35">
      <c r="A16" s="20">
        <v>6</v>
      </c>
      <c r="B16" s="13" t="s">
        <v>52</v>
      </c>
      <c r="C16" s="12" t="s">
        <v>75</v>
      </c>
      <c r="D16" s="10" t="s">
        <v>89</v>
      </c>
      <c r="E16" s="16" t="s">
        <v>143</v>
      </c>
      <c r="F16" s="80" t="s">
        <v>157</v>
      </c>
      <c r="G16" s="78" t="s">
        <v>104</v>
      </c>
      <c r="H16" s="16">
        <v>2</v>
      </c>
      <c r="I16" s="21">
        <v>400</v>
      </c>
      <c r="J16" s="52">
        <v>2</v>
      </c>
      <c r="K16" s="118">
        <v>0</v>
      </c>
      <c r="L16" s="119">
        <v>0</v>
      </c>
      <c r="M16" s="119">
        <v>0</v>
      </c>
      <c r="N16" s="54">
        <f t="shared" si="0"/>
        <v>0</v>
      </c>
      <c r="O16" s="119">
        <v>0</v>
      </c>
      <c r="P16" s="45">
        <f t="shared" si="1"/>
        <v>0</v>
      </c>
      <c r="R16" s="1"/>
      <c r="S16" s="1"/>
      <c r="T16" s="1"/>
      <c r="U16" s="1"/>
    </row>
    <row r="17" spans="1:21" x14ac:dyDescent="0.35">
      <c r="A17" s="20">
        <v>7</v>
      </c>
      <c r="B17" s="13" t="s">
        <v>53</v>
      </c>
      <c r="C17" s="12" t="s">
        <v>76</v>
      </c>
      <c r="D17" s="10" t="s">
        <v>90</v>
      </c>
      <c r="E17" s="16" t="s">
        <v>166</v>
      </c>
      <c r="F17" s="80" t="s">
        <v>156</v>
      </c>
      <c r="G17" s="78" t="s">
        <v>103</v>
      </c>
      <c r="H17" s="16">
        <v>2</v>
      </c>
      <c r="I17" s="21">
        <v>250</v>
      </c>
      <c r="J17" s="52">
        <v>2</v>
      </c>
      <c r="K17" s="118">
        <v>0</v>
      </c>
      <c r="L17" s="119">
        <v>0</v>
      </c>
      <c r="M17" s="119">
        <v>0</v>
      </c>
      <c r="N17" s="54">
        <f t="shared" si="0"/>
        <v>0</v>
      </c>
      <c r="O17" s="119">
        <v>0</v>
      </c>
      <c r="P17" s="45">
        <f t="shared" si="1"/>
        <v>0</v>
      </c>
      <c r="R17" s="1"/>
      <c r="S17" s="1"/>
      <c r="T17" s="1"/>
      <c r="U17" s="1"/>
    </row>
    <row r="18" spans="1:21" x14ac:dyDescent="0.35">
      <c r="A18" s="20">
        <v>8</v>
      </c>
      <c r="B18" s="13" t="s">
        <v>54</v>
      </c>
      <c r="C18" s="12" t="s">
        <v>29</v>
      </c>
      <c r="D18" s="10" t="s">
        <v>38</v>
      </c>
      <c r="E18" s="16" t="s">
        <v>125</v>
      </c>
      <c r="F18" s="80" t="s">
        <v>134</v>
      </c>
      <c r="G18" s="78" t="s">
        <v>100</v>
      </c>
      <c r="H18" s="16">
        <v>2</v>
      </c>
      <c r="I18" s="21">
        <v>400</v>
      </c>
      <c r="J18" s="52">
        <v>2</v>
      </c>
      <c r="K18" s="118">
        <v>0</v>
      </c>
      <c r="L18" s="119">
        <v>0</v>
      </c>
      <c r="M18" s="119">
        <v>0</v>
      </c>
      <c r="N18" s="54">
        <f t="shared" si="0"/>
        <v>0</v>
      </c>
      <c r="O18" s="119">
        <v>0</v>
      </c>
      <c r="P18" s="45">
        <f t="shared" si="1"/>
        <v>0</v>
      </c>
      <c r="R18" s="1"/>
      <c r="S18" s="1"/>
      <c r="T18" s="1"/>
      <c r="U18" s="1"/>
    </row>
    <row r="19" spans="1:21" x14ac:dyDescent="0.35">
      <c r="A19" s="20">
        <v>9</v>
      </c>
      <c r="B19" s="13" t="s">
        <v>55</v>
      </c>
      <c r="C19" s="12" t="s">
        <v>30</v>
      </c>
      <c r="D19" s="10" t="s">
        <v>39</v>
      </c>
      <c r="E19" s="77" t="s">
        <v>162</v>
      </c>
      <c r="F19" s="81" t="s">
        <v>163</v>
      </c>
      <c r="G19" s="78" t="s">
        <v>99</v>
      </c>
      <c r="H19" s="16">
        <v>3</v>
      </c>
      <c r="I19" s="21">
        <v>1000</v>
      </c>
      <c r="J19" s="52">
        <v>2</v>
      </c>
      <c r="K19" s="118">
        <v>0</v>
      </c>
      <c r="L19" s="119">
        <v>0</v>
      </c>
      <c r="M19" s="119">
        <v>0</v>
      </c>
      <c r="N19" s="54">
        <f t="shared" si="0"/>
        <v>0</v>
      </c>
      <c r="O19" s="119">
        <v>0</v>
      </c>
      <c r="P19" s="45">
        <f t="shared" si="1"/>
        <v>0</v>
      </c>
      <c r="R19" s="1"/>
      <c r="S19" s="1"/>
      <c r="T19" s="1"/>
      <c r="U19" s="1"/>
    </row>
    <row r="20" spans="1:21" x14ac:dyDescent="0.35">
      <c r="A20" s="20">
        <v>10</v>
      </c>
      <c r="B20" s="13" t="s">
        <v>56</v>
      </c>
      <c r="C20" s="12" t="s">
        <v>31</v>
      </c>
      <c r="D20" s="10" t="s">
        <v>40</v>
      </c>
      <c r="E20" s="16" t="s">
        <v>159</v>
      </c>
      <c r="F20" s="80" t="s">
        <v>158</v>
      </c>
      <c r="G20" s="78" t="s">
        <v>100</v>
      </c>
      <c r="H20" s="16">
        <v>2</v>
      </c>
      <c r="I20" s="21">
        <v>500</v>
      </c>
      <c r="J20" s="52">
        <v>2</v>
      </c>
      <c r="K20" s="118">
        <v>0</v>
      </c>
      <c r="L20" s="119">
        <v>0</v>
      </c>
      <c r="M20" s="119">
        <v>0</v>
      </c>
      <c r="N20" s="54">
        <f t="shared" si="0"/>
        <v>0</v>
      </c>
      <c r="O20" s="119">
        <v>0</v>
      </c>
      <c r="P20" s="45">
        <f t="shared" si="1"/>
        <v>0</v>
      </c>
      <c r="R20" s="1"/>
      <c r="S20" s="1"/>
      <c r="T20" s="1"/>
      <c r="U20" s="1"/>
    </row>
    <row r="21" spans="1:21" x14ac:dyDescent="0.35">
      <c r="A21" s="20">
        <v>11</v>
      </c>
      <c r="B21" s="13" t="s">
        <v>57</v>
      </c>
      <c r="C21" s="12" t="s">
        <v>32</v>
      </c>
      <c r="D21" s="10" t="s">
        <v>41</v>
      </c>
      <c r="E21" s="16" t="s">
        <v>125</v>
      </c>
      <c r="F21" s="81" t="s">
        <v>134</v>
      </c>
      <c r="G21" s="78" t="s">
        <v>100</v>
      </c>
      <c r="H21" s="16">
        <v>2</v>
      </c>
      <c r="I21" s="21">
        <v>400</v>
      </c>
      <c r="J21" s="52">
        <v>2</v>
      </c>
      <c r="K21" s="118">
        <v>0</v>
      </c>
      <c r="L21" s="119">
        <v>0</v>
      </c>
      <c r="M21" s="119">
        <v>0</v>
      </c>
      <c r="N21" s="54">
        <f t="shared" si="0"/>
        <v>0</v>
      </c>
      <c r="O21" s="119">
        <v>0</v>
      </c>
      <c r="P21" s="45">
        <f t="shared" si="1"/>
        <v>0</v>
      </c>
      <c r="R21" s="1"/>
      <c r="S21" s="1"/>
      <c r="T21" s="1"/>
      <c r="U21" s="1"/>
    </row>
    <row r="22" spans="1:21" x14ac:dyDescent="0.35">
      <c r="A22" s="20">
        <v>12</v>
      </c>
      <c r="B22" s="13" t="s">
        <v>58</v>
      </c>
      <c r="C22" s="12" t="s">
        <v>77</v>
      </c>
      <c r="D22" s="10" t="s">
        <v>91</v>
      </c>
      <c r="E22" s="16" t="s">
        <v>164</v>
      </c>
      <c r="F22" s="80" t="s">
        <v>134</v>
      </c>
      <c r="G22" s="78" t="s">
        <v>100</v>
      </c>
      <c r="H22" s="16">
        <v>4</v>
      </c>
      <c r="I22" s="21">
        <v>400</v>
      </c>
      <c r="J22" s="52">
        <v>2</v>
      </c>
      <c r="K22" s="118">
        <v>0</v>
      </c>
      <c r="L22" s="119">
        <v>0</v>
      </c>
      <c r="M22" s="119">
        <v>0</v>
      </c>
      <c r="N22" s="54">
        <f t="shared" si="0"/>
        <v>0</v>
      </c>
      <c r="O22" s="119">
        <v>0</v>
      </c>
      <c r="P22" s="45">
        <f t="shared" si="1"/>
        <v>0</v>
      </c>
      <c r="R22" s="1"/>
      <c r="S22" s="1"/>
      <c r="T22" s="1"/>
      <c r="U22" s="1"/>
    </row>
    <row r="23" spans="1:21" x14ac:dyDescent="0.35">
      <c r="A23" s="20">
        <v>13</v>
      </c>
      <c r="B23" s="13">
        <v>8514303</v>
      </c>
      <c r="C23" s="12" t="s">
        <v>78</v>
      </c>
      <c r="D23" s="10" t="s">
        <v>92</v>
      </c>
      <c r="E23" s="16" t="s">
        <v>165</v>
      </c>
      <c r="F23" s="80" t="s">
        <v>134</v>
      </c>
      <c r="G23" s="78" t="s">
        <v>100</v>
      </c>
      <c r="H23" s="16">
        <v>2</v>
      </c>
      <c r="I23" s="21">
        <v>400</v>
      </c>
      <c r="J23" s="52">
        <v>2</v>
      </c>
      <c r="K23" s="118">
        <v>0</v>
      </c>
      <c r="L23" s="119">
        <v>0</v>
      </c>
      <c r="M23" s="119">
        <v>0</v>
      </c>
      <c r="N23" s="54">
        <f t="shared" si="0"/>
        <v>0</v>
      </c>
      <c r="O23" s="119">
        <v>0</v>
      </c>
      <c r="P23" s="45">
        <f t="shared" si="1"/>
        <v>0</v>
      </c>
      <c r="R23" s="1"/>
      <c r="S23" s="1"/>
      <c r="T23" s="1"/>
      <c r="U23" s="1"/>
    </row>
    <row r="24" spans="1:21" x14ac:dyDescent="0.35">
      <c r="A24" s="20">
        <v>14</v>
      </c>
      <c r="B24" s="13">
        <v>206112</v>
      </c>
      <c r="C24" s="12" t="s">
        <v>79</v>
      </c>
      <c r="D24" s="10" t="s">
        <v>93</v>
      </c>
      <c r="E24" s="16" t="s">
        <v>160</v>
      </c>
      <c r="F24" s="80" t="s">
        <v>161</v>
      </c>
      <c r="G24" s="78" t="s">
        <v>105</v>
      </c>
      <c r="H24" s="16">
        <v>2</v>
      </c>
      <c r="I24" s="21">
        <v>350</v>
      </c>
      <c r="J24" s="52">
        <v>2</v>
      </c>
      <c r="K24" s="118">
        <v>0</v>
      </c>
      <c r="L24" s="119">
        <v>0</v>
      </c>
      <c r="M24" s="119">
        <v>0</v>
      </c>
      <c r="N24" s="54">
        <f t="shared" si="0"/>
        <v>0</v>
      </c>
      <c r="O24" s="119">
        <v>0</v>
      </c>
      <c r="P24" s="45">
        <f t="shared" si="1"/>
        <v>0</v>
      </c>
      <c r="R24" s="1"/>
      <c r="S24" s="1"/>
      <c r="T24" s="1"/>
      <c r="U24" s="1"/>
    </row>
    <row r="25" spans="1:21" x14ac:dyDescent="0.35">
      <c r="A25" s="20">
        <v>15</v>
      </c>
      <c r="B25" s="13" t="s">
        <v>59</v>
      </c>
      <c r="C25" s="12" t="s">
        <v>80</v>
      </c>
      <c r="D25" s="10" t="s">
        <v>94</v>
      </c>
      <c r="E25" s="16" t="s">
        <v>146</v>
      </c>
      <c r="F25" s="80" t="s">
        <v>147</v>
      </c>
      <c r="G25" s="78" t="s">
        <v>106</v>
      </c>
      <c r="H25" s="16">
        <v>2</v>
      </c>
      <c r="I25" s="21">
        <v>500</v>
      </c>
      <c r="J25" s="52">
        <v>2</v>
      </c>
      <c r="K25" s="118">
        <v>0</v>
      </c>
      <c r="L25" s="119">
        <v>0</v>
      </c>
      <c r="M25" s="119">
        <v>0</v>
      </c>
      <c r="N25" s="54">
        <f t="shared" si="0"/>
        <v>0</v>
      </c>
      <c r="O25" s="119">
        <v>0</v>
      </c>
      <c r="P25" s="45">
        <f t="shared" si="1"/>
        <v>0</v>
      </c>
      <c r="R25" s="1"/>
      <c r="S25" s="1"/>
      <c r="T25" s="1"/>
      <c r="U25" s="1"/>
    </row>
    <row r="26" spans="1:21" x14ac:dyDescent="0.35">
      <c r="A26" s="20">
        <v>16</v>
      </c>
      <c r="B26" s="13" t="s">
        <v>60</v>
      </c>
      <c r="C26" s="12" t="s">
        <v>80</v>
      </c>
      <c r="D26" s="10" t="s">
        <v>94</v>
      </c>
      <c r="E26" s="16" t="s">
        <v>146</v>
      </c>
      <c r="F26" s="80" t="s">
        <v>147</v>
      </c>
      <c r="G26" s="78" t="s">
        <v>101</v>
      </c>
      <c r="H26" s="16">
        <v>2</v>
      </c>
      <c r="I26" s="21">
        <v>500</v>
      </c>
      <c r="J26" s="52">
        <v>2</v>
      </c>
      <c r="K26" s="118">
        <v>0</v>
      </c>
      <c r="L26" s="119">
        <v>0</v>
      </c>
      <c r="M26" s="119">
        <v>0</v>
      </c>
      <c r="N26" s="54">
        <f t="shared" si="0"/>
        <v>0</v>
      </c>
      <c r="O26" s="119">
        <v>0</v>
      </c>
      <c r="P26" s="45">
        <f t="shared" si="1"/>
        <v>0</v>
      </c>
      <c r="R26" s="1"/>
      <c r="S26" s="1"/>
      <c r="T26" s="1"/>
      <c r="U26" s="1"/>
    </row>
    <row r="27" spans="1:21" ht="15" customHeight="1" x14ac:dyDescent="0.35">
      <c r="A27" s="20">
        <v>17</v>
      </c>
      <c r="B27" s="13">
        <v>8535289</v>
      </c>
      <c r="C27" s="12" t="s">
        <v>81</v>
      </c>
      <c r="D27" s="10" t="s">
        <v>95</v>
      </c>
      <c r="E27" s="16" t="s">
        <v>133</v>
      </c>
      <c r="F27" s="80" t="s">
        <v>134</v>
      </c>
      <c r="G27" s="78" t="s">
        <v>100</v>
      </c>
      <c r="H27" s="16">
        <v>2</v>
      </c>
      <c r="I27" s="21">
        <v>400</v>
      </c>
      <c r="J27" s="52">
        <v>2</v>
      </c>
      <c r="K27" s="118">
        <v>0</v>
      </c>
      <c r="L27" s="119">
        <v>0</v>
      </c>
      <c r="M27" s="119">
        <v>0</v>
      </c>
      <c r="N27" s="54">
        <f t="shared" si="0"/>
        <v>0</v>
      </c>
      <c r="O27" s="119">
        <v>0</v>
      </c>
      <c r="P27" s="45">
        <f t="shared" si="1"/>
        <v>0</v>
      </c>
      <c r="R27" s="1"/>
      <c r="S27" s="1"/>
      <c r="T27" s="1"/>
      <c r="U27" s="1"/>
    </row>
    <row r="28" spans="1:21" x14ac:dyDescent="0.35">
      <c r="A28" s="20">
        <v>18</v>
      </c>
      <c r="B28" s="13" t="s">
        <v>61</v>
      </c>
      <c r="C28" s="12" t="s">
        <v>82</v>
      </c>
      <c r="D28" s="10" t="s">
        <v>96</v>
      </c>
      <c r="E28" s="4" t="s">
        <v>155</v>
      </c>
      <c r="F28" s="16" t="s">
        <v>156</v>
      </c>
      <c r="G28" s="16" t="s">
        <v>103</v>
      </c>
      <c r="H28" s="16">
        <v>2</v>
      </c>
      <c r="I28" s="21">
        <v>130</v>
      </c>
      <c r="J28" s="52">
        <v>2</v>
      </c>
      <c r="K28" s="118">
        <v>0</v>
      </c>
      <c r="L28" s="119">
        <v>0</v>
      </c>
      <c r="M28" s="119">
        <v>0</v>
      </c>
      <c r="N28" s="54">
        <f t="shared" si="0"/>
        <v>0</v>
      </c>
      <c r="O28" s="119">
        <v>0</v>
      </c>
      <c r="P28" s="45">
        <f t="shared" si="1"/>
        <v>0</v>
      </c>
      <c r="R28" s="1"/>
      <c r="S28" s="1"/>
      <c r="T28" s="1"/>
      <c r="U28" s="1"/>
    </row>
    <row r="29" spans="1:21" x14ac:dyDescent="0.35">
      <c r="A29" s="20">
        <v>19</v>
      </c>
      <c r="B29" s="13" t="s">
        <v>62</v>
      </c>
      <c r="C29" s="12" t="s">
        <v>83</v>
      </c>
      <c r="D29" s="10" t="s">
        <v>97</v>
      </c>
      <c r="E29" s="4" t="s">
        <v>154</v>
      </c>
      <c r="F29" s="16" t="s">
        <v>134</v>
      </c>
      <c r="G29" s="16" t="s">
        <v>104</v>
      </c>
      <c r="H29" s="16">
        <v>2</v>
      </c>
      <c r="I29" s="21">
        <v>400</v>
      </c>
      <c r="J29" s="52">
        <v>2</v>
      </c>
      <c r="K29" s="118">
        <v>0</v>
      </c>
      <c r="L29" s="119">
        <v>0</v>
      </c>
      <c r="M29" s="119">
        <v>0</v>
      </c>
      <c r="N29" s="54">
        <f t="shared" si="0"/>
        <v>0</v>
      </c>
      <c r="O29" s="119">
        <v>0</v>
      </c>
      <c r="P29" s="45">
        <f t="shared" si="1"/>
        <v>0</v>
      </c>
      <c r="R29" s="1"/>
      <c r="S29" s="1"/>
      <c r="T29" s="1"/>
      <c r="U29" s="1"/>
    </row>
    <row r="30" spans="1:21" x14ac:dyDescent="0.35">
      <c r="A30" s="20">
        <v>20</v>
      </c>
      <c r="B30" s="13">
        <v>43270607</v>
      </c>
      <c r="C30" s="12" t="s">
        <v>33</v>
      </c>
      <c r="D30" s="10" t="s">
        <v>42</v>
      </c>
      <c r="E30" s="4" t="s">
        <v>127</v>
      </c>
      <c r="F30" s="16" t="s">
        <v>121</v>
      </c>
      <c r="G30" s="16" t="s">
        <v>107</v>
      </c>
      <c r="H30" s="16">
        <v>4</v>
      </c>
      <c r="I30" s="21">
        <v>630</v>
      </c>
      <c r="J30" s="52">
        <v>2</v>
      </c>
      <c r="K30" s="118">
        <v>0</v>
      </c>
      <c r="L30" s="119">
        <v>0</v>
      </c>
      <c r="M30" s="119">
        <v>0</v>
      </c>
      <c r="N30" s="54">
        <f t="shared" si="0"/>
        <v>0</v>
      </c>
      <c r="O30" s="119">
        <v>0</v>
      </c>
      <c r="P30" s="45">
        <f t="shared" si="1"/>
        <v>0</v>
      </c>
      <c r="R30" s="1"/>
      <c r="S30" s="1"/>
      <c r="T30" s="1"/>
      <c r="U30" s="1"/>
    </row>
    <row r="31" spans="1:21" x14ac:dyDescent="0.35">
      <c r="A31" s="20">
        <v>21</v>
      </c>
      <c r="B31" s="13" t="s">
        <v>63</v>
      </c>
      <c r="C31" s="12" t="s">
        <v>34</v>
      </c>
      <c r="D31" s="10" t="s">
        <v>43</v>
      </c>
      <c r="E31" s="4" t="s">
        <v>152</v>
      </c>
      <c r="F31" s="16" t="s">
        <v>153</v>
      </c>
      <c r="G31" s="16" t="s">
        <v>105</v>
      </c>
      <c r="H31" s="16">
        <v>3</v>
      </c>
      <c r="I31" s="21">
        <v>2000</v>
      </c>
      <c r="J31" s="52">
        <v>2</v>
      </c>
      <c r="K31" s="118">
        <v>0</v>
      </c>
      <c r="L31" s="119">
        <v>0</v>
      </c>
      <c r="M31" s="119">
        <v>0</v>
      </c>
      <c r="N31" s="54">
        <f t="shared" si="0"/>
        <v>0</v>
      </c>
      <c r="O31" s="119">
        <v>0</v>
      </c>
      <c r="P31" s="45">
        <f t="shared" si="1"/>
        <v>0</v>
      </c>
      <c r="R31" s="1"/>
      <c r="S31" s="1"/>
      <c r="T31" s="1"/>
      <c r="U31" s="1"/>
    </row>
    <row r="32" spans="1:21" x14ac:dyDescent="0.35">
      <c r="A32" s="20">
        <v>22</v>
      </c>
      <c r="B32" s="13" t="s">
        <v>64</v>
      </c>
      <c r="C32" s="12" t="s">
        <v>35</v>
      </c>
      <c r="D32" s="10" t="s">
        <v>44</v>
      </c>
      <c r="E32" s="4" t="s">
        <v>148</v>
      </c>
      <c r="F32" s="16" t="s">
        <v>149</v>
      </c>
      <c r="G32" s="16" t="s">
        <v>105</v>
      </c>
      <c r="H32" s="16">
        <v>4</v>
      </c>
      <c r="I32" s="21">
        <v>2600</v>
      </c>
      <c r="J32" s="52">
        <v>2</v>
      </c>
      <c r="K32" s="118">
        <v>0</v>
      </c>
      <c r="L32" s="119">
        <v>0</v>
      </c>
      <c r="M32" s="119">
        <v>0</v>
      </c>
      <c r="N32" s="54">
        <f t="shared" si="0"/>
        <v>0</v>
      </c>
      <c r="O32" s="119">
        <v>0</v>
      </c>
      <c r="P32" s="45">
        <f t="shared" si="1"/>
        <v>0</v>
      </c>
      <c r="R32" s="1"/>
      <c r="S32" s="1"/>
      <c r="T32" s="1"/>
      <c r="U32" s="1"/>
    </row>
    <row r="33" spans="1:24" x14ac:dyDescent="0.35">
      <c r="A33" s="20">
        <v>23</v>
      </c>
      <c r="B33" s="13" t="s">
        <v>65</v>
      </c>
      <c r="C33" s="12" t="s">
        <v>35</v>
      </c>
      <c r="D33" s="10" t="s">
        <v>44</v>
      </c>
      <c r="E33" s="4" t="s">
        <v>148</v>
      </c>
      <c r="F33" s="16" t="s">
        <v>149</v>
      </c>
      <c r="G33" s="16" t="s">
        <v>108</v>
      </c>
      <c r="H33" s="16">
        <v>2</v>
      </c>
      <c r="I33" s="21">
        <v>2000</v>
      </c>
      <c r="J33" s="52">
        <v>2</v>
      </c>
      <c r="K33" s="118">
        <v>0</v>
      </c>
      <c r="L33" s="119">
        <v>0</v>
      </c>
      <c r="M33" s="119">
        <v>0</v>
      </c>
      <c r="N33" s="54">
        <f t="shared" si="0"/>
        <v>0</v>
      </c>
      <c r="O33" s="119">
        <v>0</v>
      </c>
      <c r="P33" s="45">
        <f t="shared" si="1"/>
        <v>0</v>
      </c>
      <c r="R33" s="1"/>
      <c r="S33" s="1"/>
      <c r="T33" s="1"/>
      <c r="U33" s="1"/>
    </row>
    <row r="34" spans="1:24" x14ac:dyDescent="0.35">
      <c r="A34" s="20">
        <v>24</v>
      </c>
      <c r="B34" s="13" t="s">
        <v>66</v>
      </c>
      <c r="C34" s="12" t="s">
        <v>84</v>
      </c>
      <c r="D34" s="10" t="s">
        <v>98</v>
      </c>
      <c r="E34" s="4" t="s">
        <v>150</v>
      </c>
      <c r="F34" s="16" t="s">
        <v>151</v>
      </c>
      <c r="G34" s="16" t="s">
        <v>138</v>
      </c>
      <c r="H34" s="16">
        <v>2</v>
      </c>
      <c r="I34" s="21">
        <v>225</v>
      </c>
      <c r="J34" s="52">
        <v>2</v>
      </c>
      <c r="K34" s="118">
        <v>0</v>
      </c>
      <c r="L34" s="119">
        <v>0</v>
      </c>
      <c r="M34" s="119">
        <v>0</v>
      </c>
      <c r="N34" s="54">
        <f t="shared" si="0"/>
        <v>0</v>
      </c>
      <c r="O34" s="119">
        <v>0</v>
      </c>
      <c r="P34" s="45">
        <f t="shared" si="1"/>
        <v>0</v>
      </c>
      <c r="R34" s="1"/>
      <c r="S34" s="1"/>
      <c r="T34" s="1"/>
      <c r="U34" s="1"/>
    </row>
    <row r="35" spans="1:24" x14ac:dyDescent="0.35">
      <c r="A35" s="20">
        <v>25</v>
      </c>
      <c r="B35" s="13" t="s">
        <v>67</v>
      </c>
      <c r="C35" s="12" t="s">
        <v>36</v>
      </c>
      <c r="D35" s="10" t="s">
        <v>45</v>
      </c>
      <c r="E35" s="4" t="s">
        <v>126</v>
      </c>
      <c r="F35" s="16" t="s">
        <v>145</v>
      </c>
      <c r="G35" s="16" t="s">
        <v>109</v>
      </c>
      <c r="H35" s="16">
        <v>4</v>
      </c>
      <c r="I35" s="21">
        <v>1000</v>
      </c>
      <c r="J35" s="52">
        <v>2</v>
      </c>
      <c r="K35" s="118">
        <v>0</v>
      </c>
      <c r="L35" s="119">
        <v>0</v>
      </c>
      <c r="M35" s="119">
        <v>0</v>
      </c>
      <c r="N35" s="54">
        <f t="shared" si="0"/>
        <v>0</v>
      </c>
      <c r="O35" s="119">
        <v>0</v>
      </c>
      <c r="P35" s="45">
        <f t="shared" si="1"/>
        <v>0</v>
      </c>
      <c r="R35" s="1"/>
      <c r="S35" s="1"/>
      <c r="T35" s="1"/>
      <c r="U35" s="1"/>
    </row>
    <row r="36" spans="1:24" x14ac:dyDescent="0.35">
      <c r="A36" s="20">
        <v>26</v>
      </c>
      <c r="B36" s="13" t="s">
        <v>68</v>
      </c>
      <c r="C36" s="12" t="s">
        <v>36</v>
      </c>
      <c r="D36" s="10" t="s">
        <v>45</v>
      </c>
      <c r="E36" s="4" t="s">
        <v>126</v>
      </c>
      <c r="F36" s="16" t="s">
        <v>144</v>
      </c>
      <c r="G36" s="16" t="s">
        <v>110</v>
      </c>
      <c r="H36" s="16">
        <v>2</v>
      </c>
      <c r="I36" s="21">
        <v>1000</v>
      </c>
      <c r="J36" s="52">
        <v>2</v>
      </c>
      <c r="K36" s="118">
        <v>0</v>
      </c>
      <c r="L36" s="119">
        <v>0</v>
      </c>
      <c r="M36" s="119">
        <v>0</v>
      </c>
      <c r="N36" s="54">
        <f t="shared" si="0"/>
        <v>0</v>
      </c>
      <c r="O36" s="119">
        <v>0</v>
      </c>
      <c r="P36" s="45">
        <f t="shared" si="1"/>
        <v>0</v>
      </c>
      <c r="R36" s="1"/>
      <c r="S36" s="1"/>
      <c r="T36" s="1"/>
      <c r="U36" s="1"/>
    </row>
    <row r="37" spans="1:24" x14ac:dyDescent="0.35">
      <c r="A37" s="20">
        <v>27</v>
      </c>
      <c r="B37" s="14" t="s">
        <v>69</v>
      </c>
      <c r="C37" s="12" t="s">
        <v>36</v>
      </c>
      <c r="D37" s="11" t="s">
        <v>45</v>
      </c>
      <c r="E37" s="4" t="s">
        <v>126</v>
      </c>
      <c r="F37" s="16" t="s">
        <v>144</v>
      </c>
      <c r="G37" s="17" t="s">
        <v>111</v>
      </c>
      <c r="H37" s="17">
        <v>2</v>
      </c>
      <c r="I37" s="22" t="s">
        <v>113</v>
      </c>
      <c r="J37" s="52">
        <v>5</v>
      </c>
      <c r="K37" s="118">
        <v>0</v>
      </c>
      <c r="L37" s="119">
        <v>0</v>
      </c>
      <c r="M37" s="119">
        <v>0</v>
      </c>
      <c r="N37" s="54">
        <f t="shared" si="0"/>
        <v>0</v>
      </c>
      <c r="O37" s="119">
        <v>0</v>
      </c>
      <c r="P37" s="45">
        <f t="shared" si="1"/>
        <v>0</v>
      </c>
      <c r="R37" s="1"/>
      <c r="S37" s="1"/>
      <c r="T37" s="1"/>
      <c r="U37" s="1"/>
    </row>
    <row r="38" spans="1:24" ht="15" thickBot="1" x14ac:dyDescent="0.4">
      <c r="A38" s="23">
        <v>28</v>
      </c>
      <c r="B38" s="24" t="s">
        <v>70</v>
      </c>
      <c r="C38" s="25" t="s">
        <v>36</v>
      </c>
      <c r="D38" s="26" t="s">
        <v>45</v>
      </c>
      <c r="E38" s="18" t="s">
        <v>126</v>
      </c>
      <c r="F38" s="29" t="s">
        <v>144</v>
      </c>
      <c r="G38" s="29" t="s">
        <v>112</v>
      </c>
      <c r="H38" s="29">
        <v>4</v>
      </c>
      <c r="I38" s="27">
        <v>2000</v>
      </c>
      <c r="J38" s="53">
        <v>5</v>
      </c>
      <c r="K38" s="120">
        <v>0</v>
      </c>
      <c r="L38" s="121">
        <v>0</v>
      </c>
      <c r="M38" s="121">
        <v>0</v>
      </c>
      <c r="N38" s="55">
        <f t="shared" si="0"/>
        <v>0</v>
      </c>
      <c r="O38" s="121">
        <v>0</v>
      </c>
      <c r="P38" s="46">
        <f t="shared" si="1"/>
        <v>0</v>
      </c>
      <c r="R38" s="1"/>
      <c r="S38" s="1"/>
      <c r="T38" s="1"/>
      <c r="U38" s="1"/>
    </row>
    <row r="39" spans="1:24" ht="15" thickBot="1" x14ac:dyDescent="0.4">
      <c r="A39" s="5"/>
      <c r="B39" s="6"/>
      <c r="C39" s="7"/>
      <c r="D39" s="7"/>
      <c r="E39" s="7"/>
      <c r="F39" s="7"/>
      <c r="G39" s="7"/>
      <c r="H39" s="7"/>
      <c r="I39" s="7"/>
      <c r="J39" s="7"/>
      <c r="K39" s="5"/>
      <c r="L39" s="60"/>
      <c r="M39" s="5"/>
      <c r="N39" s="110" t="s">
        <v>128</v>
      </c>
      <c r="O39" s="110"/>
      <c r="P39" s="76">
        <f>SUM(P11:P38)</f>
        <v>0</v>
      </c>
      <c r="Q39" s="5"/>
      <c r="R39" s="5"/>
      <c r="S39" s="5"/>
      <c r="T39" s="1"/>
      <c r="U39" s="1"/>
      <c r="V39" s="1"/>
      <c r="W39" s="5"/>
      <c r="X39" s="5"/>
    </row>
    <row r="40" spans="1:24" x14ac:dyDescent="0.35">
      <c r="P40" s="85"/>
    </row>
    <row r="41" spans="1:24" x14ac:dyDescent="0.35">
      <c r="B41" s="111" t="s">
        <v>20</v>
      </c>
      <c r="C41" s="111"/>
      <c r="D41" s="111"/>
      <c r="E41" s="111"/>
      <c r="F41" s="111"/>
      <c r="G41" s="111"/>
      <c r="O41" s="15"/>
      <c r="P41" s="85"/>
    </row>
    <row r="42" spans="1:24" x14ac:dyDescent="0.35">
      <c r="B42" s="34" t="s">
        <v>26</v>
      </c>
      <c r="C42" s="35"/>
      <c r="D42" s="35"/>
      <c r="E42" s="70" t="s">
        <v>117</v>
      </c>
      <c r="F42" s="31" t="s">
        <v>118</v>
      </c>
      <c r="G42" s="64" t="s">
        <v>119</v>
      </c>
      <c r="H42" s="74"/>
      <c r="O42" s="15"/>
      <c r="P42" s="85"/>
    </row>
    <row r="43" spans="1:24" x14ac:dyDescent="0.35">
      <c r="B43" s="36" t="s">
        <v>18</v>
      </c>
      <c r="C43" s="37"/>
      <c r="D43" s="38"/>
      <c r="E43" s="56">
        <v>80</v>
      </c>
      <c r="F43" s="126">
        <v>0</v>
      </c>
      <c r="G43" s="42">
        <f>E43*F43</f>
        <v>0</v>
      </c>
      <c r="O43" s="15"/>
      <c r="P43" s="85"/>
    </row>
    <row r="44" spans="1:24" x14ac:dyDescent="0.35">
      <c r="B44" s="114" t="s">
        <v>46</v>
      </c>
      <c r="C44" s="114"/>
      <c r="D44" s="114"/>
      <c r="E44" s="56">
        <v>10</v>
      </c>
      <c r="F44" s="126">
        <v>0</v>
      </c>
      <c r="G44" s="42">
        <f t="shared" ref="G44:G46" si="2">E44*F44</f>
        <v>0</v>
      </c>
      <c r="O44" s="15"/>
      <c r="P44" s="85"/>
    </row>
    <row r="45" spans="1:24" x14ac:dyDescent="0.35">
      <c r="B45" s="114" t="s">
        <v>47</v>
      </c>
      <c r="C45" s="114"/>
      <c r="D45" s="114"/>
      <c r="E45" s="62">
        <v>10</v>
      </c>
      <c r="F45" s="126">
        <v>0</v>
      </c>
      <c r="G45" s="42">
        <f t="shared" si="2"/>
        <v>0</v>
      </c>
      <c r="P45" s="85"/>
    </row>
    <row r="46" spans="1:24" ht="15.75" customHeight="1" x14ac:dyDescent="0.35">
      <c r="B46" s="115" t="s">
        <v>167</v>
      </c>
      <c r="C46" s="115"/>
      <c r="D46" s="115"/>
      <c r="E46" s="62">
        <v>10</v>
      </c>
      <c r="F46" s="126">
        <v>0</v>
      </c>
      <c r="G46" s="42">
        <f t="shared" si="2"/>
        <v>0</v>
      </c>
      <c r="P46" s="85"/>
    </row>
    <row r="47" spans="1:24" ht="15.75" customHeight="1" x14ac:dyDescent="0.35">
      <c r="B47" s="65"/>
      <c r="C47" s="68"/>
      <c r="D47" s="68"/>
      <c r="E47" s="69" t="s">
        <v>120</v>
      </c>
      <c r="F47" s="66" t="s">
        <v>130</v>
      </c>
      <c r="G47" s="67"/>
      <c r="P47" s="85"/>
    </row>
    <row r="48" spans="1:24" ht="15" thickBot="1" x14ac:dyDescent="0.4">
      <c r="B48" s="114" t="s">
        <v>175</v>
      </c>
      <c r="C48" s="114"/>
      <c r="D48" s="114"/>
      <c r="E48" s="62">
        <v>50</v>
      </c>
      <c r="F48" s="126">
        <v>0</v>
      </c>
      <c r="G48" s="42">
        <f>E48*F48</f>
        <v>0</v>
      </c>
      <c r="L48" s="89"/>
      <c r="M48" s="71"/>
      <c r="N48" s="71"/>
      <c r="O48" s="83"/>
      <c r="P48" s="85"/>
    </row>
    <row r="49" spans="1:16" ht="15" thickBot="1" x14ac:dyDescent="0.4">
      <c r="B49" s="112"/>
      <c r="C49" s="112"/>
      <c r="D49" s="112"/>
      <c r="E49" s="112"/>
      <c r="F49" s="112"/>
      <c r="G49" s="112"/>
      <c r="L49" s="88"/>
      <c r="M49" s="88"/>
      <c r="N49" s="88"/>
      <c r="O49" s="88"/>
      <c r="P49" s="90" t="s">
        <v>169</v>
      </c>
    </row>
    <row r="50" spans="1:16" ht="15" thickBot="1" x14ac:dyDescent="0.4">
      <c r="B50" s="75"/>
      <c r="C50" s="75"/>
      <c r="D50" s="75"/>
      <c r="E50" s="113" t="s">
        <v>129</v>
      </c>
      <c r="F50" s="113"/>
      <c r="G50" s="73">
        <f>SUM(G43:G48)</f>
        <v>0</v>
      </c>
      <c r="H50" s="85"/>
      <c r="I50" s="85"/>
      <c r="J50" s="85"/>
      <c r="K50" s="85"/>
      <c r="L50" s="85"/>
      <c r="M50" s="85"/>
      <c r="N50" s="85"/>
      <c r="O50" s="91" t="s">
        <v>170</v>
      </c>
      <c r="P50" s="84">
        <f>G50+P39</f>
        <v>0</v>
      </c>
    </row>
    <row r="51" spans="1:16" ht="15" thickBot="1" x14ac:dyDescent="0.4">
      <c r="B51" s="82"/>
      <c r="C51" s="82"/>
      <c r="D51" s="82"/>
      <c r="E51" s="39"/>
      <c r="F51" s="39"/>
      <c r="G51" s="72"/>
    </row>
    <row r="52" spans="1:16" ht="15" thickBot="1" x14ac:dyDescent="0.4">
      <c r="B52" s="107" t="s">
        <v>21</v>
      </c>
      <c r="C52" s="108"/>
      <c r="D52" s="108"/>
      <c r="E52" s="108"/>
      <c r="F52" s="108"/>
      <c r="G52" s="109"/>
      <c r="H52" s="86"/>
      <c r="O52" s="93" t="s">
        <v>176</v>
      </c>
      <c r="P52" s="127"/>
    </row>
    <row r="53" spans="1:16" ht="15" thickBot="1" x14ac:dyDescent="0.4">
      <c r="B53" s="49" t="s">
        <v>22</v>
      </c>
      <c r="C53" s="50"/>
      <c r="D53" s="50"/>
      <c r="E53" s="50"/>
      <c r="F53" s="50"/>
      <c r="G53" s="31" t="s">
        <v>1</v>
      </c>
      <c r="H53" s="86"/>
      <c r="O53" s="94" t="s">
        <v>177</v>
      </c>
      <c r="P53" s="92"/>
    </row>
    <row r="54" spans="1:16" x14ac:dyDescent="0.35">
      <c r="B54" s="36" t="s">
        <v>23</v>
      </c>
      <c r="C54" s="37"/>
      <c r="D54" s="37"/>
      <c r="E54" s="37"/>
      <c r="F54" s="37"/>
      <c r="G54" s="126">
        <v>0</v>
      </c>
      <c r="H54" s="86"/>
      <c r="O54" s="128"/>
      <c r="P54" s="129"/>
    </row>
    <row r="55" spans="1:16" x14ac:dyDescent="0.35">
      <c r="B55" s="36" t="s">
        <v>24</v>
      </c>
      <c r="C55" s="37"/>
      <c r="D55" s="37"/>
      <c r="E55" s="37"/>
      <c r="F55" s="37"/>
      <c r="G55" s="126">
        <v>0</v>
      </c>
      <c r="H55" s="86"/>
      <c r="O55" s="128"/>
      <c r="P55" s="129"/>
    </row>
    <row r="56" spans="1:16" ht="15" thickBot="1" x14ac:dyDescent="0.4">
      <c r="B56" s="36" t="s">
        <v>25</v>
      </c>
      <c r="C56" s="37"/>
      <c r="D56" s="37"/>
      <c r="E56" s="37"/>
      <c r="F56" s="37"/>
      <c r="G56" s="126">
        <v>0</v>
      </c>
      <c r="H56" s="86"/>
      <c r="O56" s="130"/>
      <c r="P56" s="131"/>
    </row>
    <row r="57" spans="1:16" x14ac:dyDescent="0.35">
      <c r="B57" s="87"/>
      <c r="C57" s="87"/>
      <c r="D57" s="87"/>
      <c r="E57" s="87"/>
      <c r="F57" s="87"/>
      <c r="G57" s="87"/>
    </row>
    <row r="58" spans="1:16" x14ac:dyDescent="0.35">
      <c r="A58" s="105" t="s">
        <v>19</v>
      </c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</row>
    <row r="59" spans="1:16" x14ac:dyDescent="0.35">
      <c r="E59" s="63"/>
    </row>
    <row r="60" spans="1:16" x14ac:dyDescent="0.35">
      <c r="E60" s="63"/>
      <c r="G60" s="8"/>
      <c r="H60" s="8"/>
    </row>
    <row r="61" spans="1:16" x14ac:dyDescent="0.35">
      <c r="E61" s="63"/>
    </row>
    <row r="62" spans="1:16" x14ac:dyDescent="0.35">
      <c r="E62" s="63"/>
    </row>
  </sheetData>
  <sheetProtection algorithmName="SHA-512" hashValue="pynrm8UYXnrzS8Q4BTJ+pbLPNLOw5QfXuODfCt7fS4Jlsev8gQYokXxVIeXkJShsZSYdCCg2+tXryu9ANnAsfA==" saltValue="g0fpmEM8PaQL9WTtDfG9uQ==" spinCount="100000" sheet="1" objects="1" scenarios="1" sort="0" autoFilter="0" pivotTables="0"/>
  <mergeCells count="21">
    <mergeCell ref="A58:P58"/>
    <mergeCell ref="B52:G52"/>
    <mergeCell ref="N39:O39"/>
    <mergeCell ref="B41:G41"/>
    <mergeCell ref="B49:G49"/>
    <mergeCell ref="E50:F50"/>
    <mergeCell ref="B44:D44"/>
    <mergeCell ref="B45:D45"/>
    <mergeCell ref="B46:D46"/>
    <mergeCell ref="B48:D48"/>
    <mergeCell ref="A1:P1"/>
    <mergeCell ref="A3:B8"/>
    <mergeCell ref="C3:G4"/>
    <mergeCell ref="I3:J3"/>
    <mergeCell ref="L3:M3"/>
    <mergeCell ref="O3:P3"/>
    <mergeCell ref="I4:J4"/>
    <mergeCell ref="L4:M4"/>
    <mergeCell ref="O4:P4"/>
    <mergeCell ref="C5:G8"/>
    <mergeCell ref="O5:P6"/>
  </mergeCells>
  <printOptions horizontalCentered="1"/>
  <pageMargins left="0.39370078740157483" right="0.39370078740157483" top="0.78740157480314965" bottom="0.78740157480314965" header="0.31496062992125984" footer="0.39370078740157483"/>
  <pageSetup paperSize="9" scale="42" orientation="landscape" r:id="rId1"/>
  <headerFooter>
    <oddFooter>&amp;LVersion 1.0&amp;CHUNDT CONSULT GmbH&amp;R&amp;P von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2" ma:contentTypeDescription="Een nieuw document maken." ma:contentTypeScope="" ma:versionID="4c845bbe8f1cd25154928ff118b5c324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269e5b661768280e2d12197a3edd3efb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EFB8F8-1623-468D-B0D2-0B94426AFD3E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f35b267-bd6d-4640-8cf6-c0951f2bf4bb"/>
    <ds:schemaRef ds:uri="3b4fbce7-7457-4077-8822-5fd466340b0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AE3A760-8EBE-4B55-AB98-345FABF9D7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DA6844-AABE-4E68-9523-051A2C8FF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2</vt:lpstr>
      <vt:lpstr>'Perceel 2'!Afdruktitels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Olaf Erik Post</dc:creator>
  <cp:keywords/>
  <dc:description/>
  <cp:lastModifiedBy>Marjolein Slippens</cp:lastModifiedBy>
  <cp:revision/>
  <dcterms:created xsi:type="dcterms:W3CDTF">2022-08-30T13:52:29Z</dcterms:created>
  <dcterms:modified xsi:type="dcterms:W3CDTF">2024-12-23T14:17:26Z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11000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