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S_EU_A_Liftonderhoud_Arnhem_2024 4311185/03 Doc/"/>
    </mc:Choice>
  </mc:AlternateContent>
  <xr:revisionPtr revIDLastSave="93" documentId="8_{80984D0D-CE23-4B55-AB0F-7DFCA810865A}" xr6:coauthVersionLast="47" xr6:coauthVersionMax="47" xr10:uidLastSave="{DC3BB8E2-27AC-495D-A9E0-0DCB572921F8}"/>
  <bookViews>
    <workbookView xWindow="28680" yWindow="-120" windowWidth="29040" windowHeight="15720" xr2:uid="{98EAE5FF-88FB-407E-B3F8-F5CB8BAC9428}"/>
  </bookViews>
  <sheets>
    <sheet name="Perceel 1" sheetId="1" r:id="rId1"/>
  </sheets>
  <definedNames>
    <definedName name="_xlnm._FilterDatabase" localSheetId="0" hidden="1">'Perceel 1'!$A$10:$AA$53</definedName>
    <definedName name="_Toc117775825" localSheetId="0">'Perceel 1'!#REF!</definedName>
    <definedName name="_xlnm.Print_Titles" localSheetId="0">'Perceel 1'!$1:$10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27" i="1"/>
  <c r="P27" i="1" s="1"/>
  <c r="P25" i="1"/>
  <c r="N13" i="1"/>
  <c r="N14" i="1"/>
  <c r="N15" i="1"/>
  <c r="N16" i="1"/>
  <c r="P16" i="1" s="1"/>
  <c r="N17" i="1"/>
  <c r="N18" i="1"/>
  <c r="N19" i="1"/>
  <c r="N20" i="1"/>
  <c r="P20" i="1" s="1"/>
  <c r="N21" i="1"/>
  <c r="P21" i="1" s="1"/>
  <c r="N22" i="1"/>
  <c r="P22" i="1" s="1"/>
  <c r="N23" i="1"/>
  <c r="P23" i="1" s="1"/>
  <c r="N24" i="1"/>
  <c r="P24" i="1" s="1"/>
  <c r="N25" i="1"/>
  <c r="N26" i="1"/>
  <c r="P26" i="1" s="1"/>
  <c r="P28" i="1"/>
  <c r="N29" i="1"/>
  <c r="N30" i="1"/>
  <c r="N31" i="1"/>
  <c r="N32" i="1"/>
  <c r="P32" i="1" s="1"/>
  <c r="N33" i="1"/>
  <c r="P33" i="1" s="1"/>
  <c r="N34" i="1"/>
  <c r="P34" i="1" s="1"/>
  <c r="N35" i="1"/>
  <c r="P35" i="1" s="1"/>
  <c r="N36" i="1"/>
  <c r="P36" i="1" s="1"/>
  <c r="N37" i="1"/>
  <c r="N38" i="1"/>
  <c r="N39" i="1"/>
  <c r="N40" i="1"/>
  <c r="N41" i="1"/>
  <c r="N42" i="1"/>
  <c r="N43" i="1"/>
  <c r="N44" i="1"/>
  <c r="P44" i="1" s="1"/>
  <c r="N45" i="1"/>
  <c r="P45" i="1" s="1"/>
  <c r="N46" i="1"/>
  <c r="P46" i="1" s="1"/>
  <c r="N47" i="1"/>
  <c r="P47" i="1" s="1"/>
  <c r="N48" i="1"/>
  <c r="P48" i="1" s="1"/>
  <c r="N49" i="1"/>
  <c r="N50" i="1"/>
  <c r="N51" i="1"/>
  <c r="N52" i="1"/>
  <c r="N53" i="1"/>
  <c r="P53" i="1" s="1"/>
  <c r="P13" i="1"/>
  <c r="P14" i="1"/>
  <c r="P15" i="1"/>
  <c r="P17" i="1"/>
  <c r="P18" i="1"/>
  <c r="P19" i="1"/>
  <c r="P29" i="1"/>
  <c r="P30" i="1"/>
  <c r="P31" i="1"/>
  <c r="P37" i="1"/>
  <c r="P38" i="1"/>
  <c r="P39" i="1"/>
  <c r="P40" i="1"/>
  <c r="P41" i="1"/>
  <c r="P42" i="1"/>
  <c r="P43" i="1"/>
  <c r="P49" i="1"/>
  <c r="P50" i="1"/>
  <c r="P51" i="1"/>
  <c r="P52" i="1"/>
  <c r="P12" i="1"/>
  <c r="N12" i="1"/>
  <c r="N11" i="1"/>
  <c r="G63" i="1"/>
  <c r="G59" i="1"/>
  <c r="G60" i="1"/>
  <c r="G61" i="1"/>
  <c r="G58" i="1"/>
  <c r="G65" i="1" l="1"/>
  <c r="P11" i="1" l="1"/>
  <c r="P54" i="1" l="1"/>
  <c r="P65" i="1" s="1"/>
</calcChain>
</file>

<file path=xl/sharedStrings.xml><?xml version="1.0" encoding="utf-8"?>
<sst xmlns="http://schemas.openxmlformats.org/spreadsheetml/2006/main" count="298" uniqueCount="174">
  <si>
    <t>Contract Bijlage 2a - Prijzenblad Perceel 1 voor onderhoud, keuringsassistentie en bevrijdingen</t>
  </si>
  <si>
    <t>Algemene gegevens Aanbestedende dienst</t>
  </si>
  <si>
    <t>Naam en adres</t>
  </si>
  <si>
    <t>Liftonderhoud</t>
  </si>
  <si>
    <t>Onderhoud</t>
  </si>
  <si>
    <t>INSCHRIJVER</t>
  </si>
  <si>
    <t>Perceel 1: Personen- en goederenliften</t>
  </si>
  <si>
    <t>Perceel 1</t>
  </si>
  <si>
    <t>Gemeente Arnhem 
t.a.v. cluster Gebiedsrealisatie &amp; Vastgoed – Afdeling Vastgoedmanagement
Postbus 5465
6802 EL Arnhem</t>
  </si>
  <si>
    <t>CPV-code</t>
  </si>
  <si>
    <t>50750000-7</t>
  </si>
  <si>
    <t xml:space="preserve">Start </t>
  </si>
  <si>
    <t>Zaaknummer</t>
  </si>
  <si>
    <t>Einde</t>
  </si>
  <si>
    <t>Nr.</t>
  </si>
  <si>
    <t>Installatie-nummer</t>
  </si>
  <si>
    <t>Adres</t>
  </si>
  <si>
    <t>Postcode</t>
  </si>
  <si>
    <t>Alternatieve naam
Object</t>
  </si>
  <si>
    <t>Merk installatie</t>
  </si>
  <si>
    <t>Type</t>
  </si>
  <si>
    <t>Stopplaatsen</t>
  </si>
  <si>
    <t>Hefvermogen</t>
  </si>
  <si>
    <t>Aantal bezoeken</t>
  </si>
  <si>
    <t>1. Jaarbedrag
(-1 bezoek)</t>
  </si>
  <si>
    <t>2. Onderhoudsbedrag</t>
  </si>
  <si>
    <t>3. Jaarbedrag
(+1 bezoek)</t>
  </si>
  <si>
    <t>Gemiddelde onderhouds-prijs</t>
  </si>
  <si>
    <t>4. Keurings-
assistentie per jaar (uitvoer 1 x per 18 mnd)</t>
  </si>
  <si>
    <t>Totaal per installatie</t>
  </si>
  <si>
    <t>AUDREY HEPBURNPLEIN 1</t>
  </si>
  <si>
    <t>6811 EH</t>
  </si>
  <si>
    <t>Focus Filmtheater</t>
  </si>
  <si>
    <t>Kone</t>
  </si>
  <si>
    <t>Tractie</t>
  </si>
  <si>
    <t>BEUKENLAAN 15</t>
  </si>
  <si>
    <t>6823 MA</t>
  </si>
  <si>
    <t>Sporthal Valkenhuizen</t>
  </si>
  <si>
    <t>L20.362</t>
  </si>
  <si>
    <t>Starlift</t>
  </si>
  <si>
    <t>R1349</t>
  </si>
  <si>
    <t>BOVENBEEKSTRAAT 21</t>
  </si>
  <si>
    <t>6811 CV</t>
  </si>
  <si>
    <t>City Centrum Arnhem</t>
  </si>
  <si>
    <t>Brinkman Jan Hamer</t>
  </si>
  <si>
    <t>ESBBS49 02</t>
  </si>
  <si>
    <t>EUSEBIUSBUITENSINGEL 49-51</t>
  </si>
  <si>
    <t>6828 HZ</t>
  </si>
  <si>
    <t>Stadskantoor Oudbouw</t>
  </si>
  <si>
    <t>Lohdijk Liften BV</t>
  </si>
  <si>
    <t>ESBBS49 01</t>
  </si>
  <si>
    <t>ESBBS49 03</t>
  </si>
  <si>
    <t>ESBBS49 04</t>
  </si>
  <si>
    <t>NL050513-05</t>
  </si>
  <si>
    <t>EUSEBIUSBUITENSINGEL 53</t>
  </si>
  <si>
    <t>Stadskantoor Nieuwbouw</t>
  </si>
  <si>
    <t>Mitsubishi</t>
  </si>
  <si>
    <t>NL050513-06</t>
  </si>
  <si>
    <t>NL050513-07</t>
  </si>
  <si>
    <t>NL050513-08</t>
  </si>
  <si>
    <t>NL050513-09</t>
  </si>
  <si>
    <t>NL050513-10</t>
  </si>
  <si>
    <t>LW2048</t>
  </si>
  <si>
    <t>GRONINGENSINGEL 1245</t>
  </si>
  <si>
    <t>6835 HZ</t>
  </si>
  <si>
    <t>Groningensingel 1245</t>
  </si>
  <si>
    <t>KAZERNEPLEIN 2</t>
  </si>
  <si>
    <t>6822 ET</t>
  </si>
  <si>
    <t>MFC Klarendal</t>
  </si>
  <si>
    <t>Schindler</t>
  </si>
  <si>
    <t>KONINGSTRAAT 38</t>
  </si>
  <si>
    <t>6811 DG</t>
  </si>
  <si>
    <t>Stadhuis Gemeente Arnhem (Receptie)</t>
  </si>
  <si>
    <t>Stadhuis Gemeente Arnhem (Hoofdentree)</t>
  </si>
  <si>
    <t xml:space="preserve">Stadhuis Gemeente Arnhem </t>
  </si>
  <si>
    <t>NL110184-01</t>
  </si>
  <si>
    <t>KORTESTRAAT 16</t>
  </si>
  <si>
    <t>6811 EP</t>
  </si>
  <si>
    <t>ROZET Vrachtlift (Brandweerlift)</t>
  </si>
  <si>
    <t>NL110184-02</t>
  </si>
  <si>
    <t>ROZET Lift 1</t>
  </si>
  <si>
    <t>NL110184-03</t>
  </si>
  <si>
    <t>ROZET Lift 2</t>
  </si>
  <si>
    <t>L070355</t>
  </si>
  <si>
    <t>LAAN VAN PRESIKHAAF 7</t>
  </si>
  <si>
    <t>6826 HA</t>
  </si>
  <si>
    <t>MFC Presikhaven</t>
  </si>
  <si>
    <t>Orona</t>
  </si>
  <si>
    <t>NL160062-01</t>
  </si>
  <si>
    <t>LANGSTRAAT 10</t>
  </si>
  <si>
    <t>6811 JA</t>
  </si>
  <si>
    <t>Parkeergarage Rozet</t>
  </si>
  <si>
    <t>Y5658</t>
  </si>
  <si>
    <t>Otis</t>
  </si>
  <si>
    <t>13929/77</t>
  </si>
  <si>
    <t>MOLENKOM 50</t>
  </si>
  <si>
    <t>6811 JP</t>
  </si>
  <si>
    <t>Molenkom Parkeergarage</t>
  </si>
  <si>
    <t>Hostaco BV</t>
  </si>
  <si>
    <t>Hydraulisch</t>
  </si>
  <si>
    <t>PALLAS ATHENEPLEIN 2</t>
  </si>
  <si>
    <t>6846 XA</t>
  </si>
  <si>
    <t>MFC Omnibus</t>
  </si>
  <si>
    <t>LW5862</t>
  </si>
  <si>
    <t>PYTHAGORASSTRAAT 9</t>
  </si>
  <si>
    <t>6836 GA</t>
  </si>
  <si>
    <t>Evangelische Basisschool De Rank</t>
  </si>
  <si>
    <t>REMISESTRAAT 2</t>
  </si>
  <si>
    <t>6828 KZ</t>
  </si>
  <si>
    <t>Iriszorg Doorstroomvoorziening</t>
  </si>
  <si>
    <t>Devenco</t>
  </si>
  <si>
    <t>61NF8313</t>
  </si>
  <si>
    <t>RIETGRACHTSTRAAT 74</t>
  </si>
  <si>
    <t>6828 KE</t>
  </si>
  <si>
    <t>Brandweer Arnhem Noord</t>
  </si>
  <si>
    <t>61NF8314</t>
  </si>
  <si>
    <t>Brandweer Arnhem Noord (Brandweerlift)</t>
  </si>
  <si>
    <t>13930/77</t>
  </si>
  <si>
    <t>ROERMONDSPLEIN 35</t>
  </si>
  <si>
    <t>6811 JN</t>
  </si>
  <si>
    <t>Roermondsplein (Nieuwe Weerdjes)</t>
  </si>
  <si>
    <t>TELLEGENLAAN 3</t>
  </si>
  <si>
    <t>6811 BT</t>
  </si>
  <si>
    <t>Stadsvilla Sonsbeek</t>
  </si>
  <si>
    <t>H26960/3590</t>
  </si>
  <si>
    <t>UTRECHTSEWEG 87</t>
  </si>
  <si>
    <t>6812 AA</t>
  </si>
  <si>
    <t>Museum Arnhem (Hydraulische lift)</t>
  </si>
  <si>
    <t>Pieters</t>
  </si>
  <si>
    <t>VELPERBINNENSINGEL 15</t>
  </si>
  <si>
    <t>6828 CV</t>
  </si>
  <si>
    <t>Musis Arnhem (complex 70482372)</t>
  </si>
  <si>
    <t>Musis Arnhem (complex 70482373)</t>
  </si>
  <si>
    <t>LW7271</t>
  </si>
  <si>
    <t>WILLEMSPLEIN 1</t>
  </si>
  <si>
    <t>6811 KA</t>
  </si>
  <si>
    <t>Jongerencentrum Willemeen</t>
  </si>
  <si>
    <t>L060145</t>
  </si>
  <si>
    <t>WILLEMSPLEIN 10</t>
  </si>
  <si>
    <t>6811 KB</t>
  </si>
  <si>
    <t>Luxor Live</t>
  </si>
  <si>
    <t>WILLEMSTUNNEL 1</t>
  </si>
  <si>
    <t>6811 KZ</t>
  </si>
  <si>
    <t xml:space="preserve">Parkeergarage Arnhem Centraal Lift 3 </t>
  </si>
  <si>
    <t>Parkeergarage Arnhem Centraal Lift 1</t>
  </si>
  <si>
    <t>Parkeergarage Arnhem Centraal Lift 6</t>
  </si>
  <si>
    <t>Parkeergarage Arnhem Centraal Lift 5</t>
  </si>
  <si>
    <t>NL97300-04</t>
  </si>
  <si>
    <t>Parkeergarage Arnhem Centraal Lift 4</t>
  </si>
  <si>
    <t>Totaal preventief onderhoud</t>
  </si>
  <si>
    <t>Aanvulling (1) op prijsmatrix Onderhoud</t>
  </si>
  <si>
    <t>Uurtarieven / kosten voor oplossen van storingen</t>
  </si>
  <si>
    <t>Fictieve uren</t>
  </si>
  <si>
    <t>5. Uurtarief</t>
  </si>
  <si>
    <t>Totaalkosten</t>
  </si>
  <si>
    <t>Uurtarief werkdagen van 07:00 tot 17:00u</t>
  </si>
  <si>
    <t xml:space="preserve">Overuren of werkdagen na 17.00 uur tot 07.00 uur 
navolgende dag </t>
  </si>
  <si>
    <t>Zaterdaguren van 00.00 tot 24.00 uur</t>
  </si>
  <si>
    <t>Zondag – en erkende feestdag van 00.00 uur tot 7:00 navolgende dag
07.00 uur navolgende dag</t>
  </si>
  <si>
    <t>Keer</t>
  </si>
  <si>
    <t>6. Stukstarief</t>
  </si>
  <si>
    <t>Voorrijdkosten (Maximaal één keer per storing in rekening gebracht)</t>
  </si>
  <si>
    <t>Inschrijfprijs</t>
  </si>
  <si>
    <t>Totaal correctief onderhoud</t>
  </si>
  <si>
    <t xml:space="preserve">Totaal </t>
  </si>
  <si>
    <t>Aanvulling (2) op prijsmatrix Onderhoud</t>
  </si>
  <si>
    <t>Uurtarieven / kosten voor schoonmaak</t>
  </si>
  <si>
    <t>7. Uurtarief</t>
  </si>
  <si>
    <t>Begeleiding werkdagen van 07:00 tot 17:00u</t>
  </si>
  <si>
    <t>Schoonmaak / glasbewassing werkdagen van 07:00 tot 17:00u</t>
  </si>
  <si>
    <t>Calamiteitenreiniging werkdagen van 07:00 tot 17:00u</t>
  </si>
  <si>
    <t>Alle vermelde bedragen (€) zijn nettobedragen (€)</t>
  </si>
  <si>
    <t>Paraaf: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</si>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</sst>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56">
    <xf numFmtId="0" fontId="0" fillId="0" borderId="0" xfId="0"/>
    <xf numFmtId="166" fontId="0" fillId="9" borderId="27" xfId="0" applyNumberFormat="1" applyFill="1" applyBorder="1" applyAlignment="1" applyProtection="1">
      <alignment vertical="center" wrapText="1"/>
      <protection locked="0"/>
    </xf>
    <xf numFmtId="166" fontId="0" fillId="9" borderId="28" xfId="0" applyNumberFormat="1" applyFill="1" applyBorder="1" applyAlignment="1" applyProtection="1">
      <alignment vertical="center" wrapText="1"/>
      <protection locked="0"/>
    </xf>
    <xf numFmtId="166" fontId="0" fillId="9" borderId="30" xfId="0" applyNumberFormat="1" applyFill="1" applyBorder="1" applyAlignment="1" applyProtection="1">
      <alignment vertical="center" wrapText="1"/>
      <protection locked="0"/>
    </xf>
    <xf numFmtId="166" fontId="0" fillId="9" borderId="8" xfId="0" applyNumberFormat="1" applyFill="1" applyBorder="1" applyAlignment="1" applyProtection="1">
      <alignment vertical="center" wrapText="1"/>
      <protection locked="0"/>
    </xf>
    <xf numFmtId="166" fontId="0" fillId="9" borderId="31" xfId="0" applyNumberFormat="1" applyFill="1" applyBorder="1" applyAlignment="1" applyProtection="1">
      <alignment vertical="center" wrapText="1"/>
      <protection locked="0"/>
    </xf>
    <xf numFmtId="166" fontId="0" fillId="9" borderId="23" xfId="0" applyNumberFormat="1" applyFill="1" applyBorder="1" applyAlignment="1" applyProtection="1">
      <alignment vertical="center" wrapText="1"/>
      <protection locked="0"/>
    </xf>
    <xf numFmtId="166" fontId="3" fillId="9" borderId="8" xfId="1" applyNumberFormat="1" applyFont="1" applyFill="1" applyBorder="1" applyAlignment="1" applyProtection="1">
      <alignment horizontal="center"/>
      <protection locked="0"/>
    </xf>
    <xf numFmtId="0" fontId="0" fillId="0" borderId="4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43" xfId="0" applyBorder="1" applyProtection="1">
      <protection locked="0"/>
    </xf>
    <xf numFmtId="0" fontId="0" fillId="9" borderId="39" xfId="0" applyFill="1" applyBorder="1" applyProtection="1"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3" xfId="0" applyFont="1" applyFill="1" applyBorder="1" applyAlignment="1" applyProtection="1">
      <alignment horizontal="center"/>
      <protection locked="0"/>
    </xf>
    <xf numFmtId="0" fontId="1" fillId="9" borderId="12" xfId="0" applyFont="1" applyFill="1" applyBorder="1" applyAlignment="1" applyProtection="1">
      <alignment horizontal="center"/>
      <protection locked="0"/>
    </xf>
    <xf numFmtId="0" fontId="1" fillId="9" borderId="13" xfId="0" applyFont="1" applyFill="1" applyBorder="1" applyAlignment="1" applyProtection="1">
      <alignment horizontal="center"/>
      <protection locked="0"/>
    </xf>
    <xf numFmtId="0" fontId="2" fillId="7" borderId="40" xfId="0" applyFont="1" applyFill="1" applyBorder="1" applyAlignment="1" applyProtection="1">
      <alignment horizontal="center" vertical="center"/>
    </xf>
    <xf numFmtId="0" fontId="2" fillId="7" borderId="0" xfId="0" applyFont="1" applyFill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/>
    </xf>
    <xf numFmtId="0" fontId="1" fillId="4" borderId="3" xfId="0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center"/>
    </xf>
    <xf numFmtId="0" fontId="1" fillId="9" borderId="3" xfId="0" applyFont="1" applyFill="1" applyBorder="1" applyAlignment="1" applyProtection="1">
      <alignment horizontal="center"/>
    </xf>
    <xf numFmtId="0" fontId="1" fillId="5" borderId="14" xfId="0" applyFont="1" applyFill="1" applyBorder="1" applyAlignment="1" applyProtection="1">
      <alignment horizontal="center" vertical="center"/>
    </xf>
    <xf numFmtId="0" fontId="1" fillId="5" borderId="15" xfId="0" applyFont="1" applyFill="1" applyBorder="1" applyAlignment="1" applyProtection="1">
      <alignment horizontal="center" vertical="center"/>
    </xf>
    <xf numFmtId="0" fontId="1" fillId="5" borderId="12" xfId="0" applyFont="1" applyFill="1" applyBorder="1" applyAlignment="1" applyProtection="1">
      <alignment horizontal="center" vertical="center"/>
    </xf>
    <xf numFmtId="0" fontId="1" fillId="5" borderId="16" xfId="0" applyFont="1" applyFill="1" applyBorder="1" applyAlignment="1" applyProtection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center"/>
    </xf>
    <xf numFmtId="0" fontId="0" fillId="4" borderId="13" xfId="0" applyFill="1" applyBorder="1" applyAlignment="1" applyProtection="1">
      <alignment horizontal="center"/>
    </xf>
    <xf numFmtId="0" fontId="0" fillId="9" borderId="12" xfId="0" applyFill="1" applyBorder="1" applyAlignment="1" applyProtection="1">
      <alignment horizontal="center"/>
    </xf>
    <xf numFmtId="0" fontId="0" fillId="9" borderId="13" xfId="0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/>
    </xf>
    <xf numFmtId="14" fontId="1" fillId="3" borderId="11" xfId="0" applyNumberFormat="1" applyFont="1" applyFill="1" applyBorder="1" applyAlignment="1" applyProtection="1">
      <alignment horizontal="center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1" xfId="2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6" borderId="19" xfId="0" applyFont="1" applyFill="1" applyBorder="1" applyAlignment="1" applyProtection="1">
      <alignment horizontal="center" vertical="center" wrapText="1"/>
    </xf>
    <xf numFmtId="49" fontId="1" fillId="6" borderId="6" xfId="0" applyNumberFormat="1" applyFont="1" applyFill="1" applyBorder="1" applyAlignment="1" applyProtection="1">
      <alignment horizontal="center" vertical="center" wrapText="1"/>
    </xf>
    <xf numFmtId="49" fontId="1" fillId="9" borderId="38" xfId="0" applyNumberFormat="1" applyFont="1" applyFill="1" applyBorder="1" applyAlignment="1" applyProtection="1">
      <alignment horizontal="center" vertical="center" wrapText="1"/>
    </xf>
    <xf numFmtId="49" fontId="1" fillId="9" borderId="35" xfId="0" applyNumberFormat="1" applyFont="1" applyFill="1" applyBorder="1" applyAlignment="1" applyProtection="1">
      <alignment horizontal="center" vertical="center" wrapText="1"/>
    </xf>
    <xf numFmtId="49" fontId="1" fillId="9" borderId="36" xfId="0" applyNumberFormat="1" applyFont="1" applyFill="1" applyBorder="1" applyAlignment="1" applyProtection="1">
      <alignment horizontal="center" vertical="center" wrapText="1"/>
    </xf>
    <xf numFmtId="49" fontId="1" fillId="0" borderId="36" xfId="0" applyNumberFormat="1" applyFont="1" applyBorder="1" applyAlignment="1" applyProtection="1">
      <alignment horizontal="center" vertical="center" wrapText="1"/>
    </xf>
    <xf numFmtId="49" fontId="1" fillId="0" borderId="37" xfId="0" applyNumberFormat="1" applyFont="1" applyBorder="1" applyAlignment="1" applyProtection="1">
      <alignment horizontal="center" vertical="center" wrapText="1"/>
    </xf>
    <xf numFmtId="0" fontId="0" fillId="3" borderId="27" xfId="0" applyFill="1" applyBorder="1" applyAlignment="1" applyProtection="1">
      <alignment horizontal="center" vertical="center" wrapText="1"/>
    </xf>
    <xf numFmtId="0" fontId="1" fillId="6" borderId="28" xfId="0" applyFont="1" applyFill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left" vertical="center" wrapText="1"/>
    </xf>
    <xf numFmtId="49" fontId="0" fillId="0" borderId="28" xfId="0" applyNumberFormat="1" applyBorder="1" applyAlignment="1" applyProtection="1">
      <alignment horizontal="center" vertical="center" wrapText="1"/>
    </xf>
    <xf numFmtId="49" fontId="0" fillId="0" borderId="32" xfId="0" applyNumberFormat="1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0" borderId="32" xfId="2" applyNumberFormat="1" applyFont="1" applyBorder="1" applyAlignment="1" applyProtection="1">
      <alignment horizontal="center" vertical="center" wrapText="1"/>
    </xf>
    <xf numFmtId="166" fontId="0" fillId="0" borderId="28" xfId="0" applyNumberFormat="1" applyBorder="1" applyAlignment="1" applyProtection="1">
      <alignment vertical="center" wrapText="1"/>
    </xf>
    <xf numFmtId="166" fontId="0" fillId="0" borderId="29" xfId="0" applyNumberFormat="1" applyBorder="1" applyAlignment="1" applyProtection="1">
      <alignment vertical="center" wrapText="1"/>
    </xf>
    <xf numFmtId="0" fontId="0" fillId="3" borderId="20" xfId="0" applyFill="1" applyBorder="1" applyAlignment="1" applyProtection="1">
      <alignment horizontal="center" vertical="center" wrapText="1"/>
    </xf>
    <xf numFmtId="0" fontId="1" fillId="6" borderId="7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left" vertical="center" wrapText="1"/>
    </xf>
    <xf numFmtId="49" fontId="0" fillId="0" borderId="7" xfId="0" applyNumberFormat="1" applyBorder="1" applyAlignment="1" applyProtection="1">
      <alignment horizontal="center" vertical="center" wrapText="1"/>
    </xf>
    <xf numFmtId="49" fontId="0" fillId="0" borderId="12" xfId="0" applyNumberFormat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12" xfId="2" applyNumberFormat="1" applyFont="1" applyBorder="1" applyAlignment="1" applyProtection="1">
      <alignment horizontal="center" vertical="center" wrapText="1"/>
    </xf>
    <xf numFmtId="166" fontId="0" fillId="0" borderId="8" xfId="0" applyNumberFormat="1" applyBorder="1" applyAlignment="1" applyProtection="1">
      <alignment vertical="center" wrapText="1"/>
    </xf>
    <xf numFmtId="166" fontId="0" fillId="0" borderId="24" xfId="0" applyNumberFormat="1" applyBorder="1" applyAlignment="1" applyProtection="1">
      <alignment vertical="center" wrapText="1"/>
    </xf>
    <xf numFmtId="49" fontId="0" fillId="0" borderId="8" xfId="0" applyNumberForma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/>
    </xf>
    <xf numFmtId="0" fontId="1" fillId="6" borderId="8" xfId="0" applyFont="1" applyFill="1" applyBorder="1" applyAlignment="1" applyProtection="1">
      <alignment horizontal="center" vertical="center" wrapText="1"/>
    </xf>
    <xf numFmtId="49" fontId="0" fillId="0" borderId="9" xfId="0" applyNumberForma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0" fillId="3" borderId="22" xfId="0" applyFill="1" applyBorder="1" applyAlignment="1" applyProtection="1">
      <alignment horizontal="center" vertical="center" wrapText="1"/>
    </xf>
    <xf numFmtId="0" fontId="1" fillId="6" borderId="23" xfId="0" applyFont="1" applyFill="1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left" vertical="center" wrapText="1"/>
    </xf>
    <xf numFmtId="49" fontId="0" fillId="0" borderId="23" xfId="0" applyNumberFormat="1" applyBorder="1" applyAlignment="1" applyProtection="1">
      <alignment horizontal="center" vertical="center" wrapText="1"/>
    </xf>
    <xf numFmtId="49" fontId="0" fillId="0" borderId="26" xfId="0" applyNumberFormat="1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34" xfId="2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49" fontId="0" fillId="0" borderId="0" xfId="0" applyNumberForma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66" fontId="0" fillId="0" borderId="0" xfId="0" applyNumberFormat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166" fontId="0" fillId="0" borderId="39" xfId="0" applyNumberFormat="1" applyBorder="1" applyProtection="1"/>
    <xf numFmtId="0" fontId="0" fillId="5" borderId="0" xfId="0" applyFill="1" applyProtection="1"/>
    <xf numFmtId="0" fontId="0" fillId="2" borderId="8" xfId="0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5" borderId="0" xfId="0" applyFill="1" applyAlignment="1" applyProtection="1">
      <alignment horizontal="left"/>
    </xf>
    <xf numFmtId="0" fontId="4" fillId="2" borderId="9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center"/>
    </xf>
    <xf numFmtId="166" fontId="9" fillId="2" borderId="8" xfId="1" applyNumberFormat="1" applyFont="1" applyFill="1" applyBorder="1" applyAlignment="1" applyProtection="1">
      <alignment horizontal="center"/>
    </xf>
    <xf numFmtId="164" fontId="4" fillId="2" borderId="8" xfId="1" applyFont="1" applyFill="1" applyBorder="1" applyAlignment="1" applyProtection="1">
      <alignment horizontal="center"/>
    </xf>
    <xf numFmtId="0" fontId="5" fillId="0" borderId="9" xfId="0" applyFont="1" applyBorder="1" applyAlignment="1" applyProtection="1">
      <alignment horizontal="left"/>
    </xf>
    <xf numFmtId="0" fontId="5" fillId="0" borderId="10" xfId="0" applyFont="1" applyBorder="1" applyAlignment="1" applyProtection="1">
      <alignment horizontal="left"/>
    </xf>
    <xf numFmtId="0" fontId="5" fillId="0" borderId="11" xfId="0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center"/>
    </xf>
    <xf numFmtId="166" fontId="3" fillId="0" borderId="8" xfId="1" applyNumberFormat="1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left"/>
    </xf>
    <xf numFmtId="0" fontId="5" fillId="0" borderId="10" xfId="0" applyFont="1" applyBorder="1" applyAlignment="1" applyProtection="1">
      <alignment horizontal="left"/>
    </xf>
    <xf numFmtId="0" fontId="5" fillId="0" borderId="11" xfId="0" applyFont="1" applyBorder="1" applyAlignment="1" applyProtection="1">
      <alignment horizontal="left"/>
    </xf>
    <xf numFmtId="0" fontId="0" fillId="0" borderId="8" xfId="0" applyBorder="1" applyAlignment="1" applyProtection="1">
      <alignment horizontal="center"/>
    </xf>
    <xf numFmtId="0" fontId="5" fillId="0" borderId="9" xfId="0" applyFont="1" applyBorder="1" applyAlignment="1" applyProtection="1">
      <alignment horizontal="left" wrapText="1"/>
    </xf>
    <xf numFmtId="0" fontId="5" fillId="0" borderId="10" xfId="0" applyFont="1" applyBorder="1" applyAlignment="1" applyProtection="1">
      <alignment horizontal="left" wrapText="1"/>
    </xf>
    <xf numFmtId="0" fontId="5" fillId="0" borderId="11" xfId="0" applyFont="1" applyBorder="1" applyAlignment="1" applyProtection="1">
      <alignment horizontal="left" wrapText="1"/>
    </xf>
    <xf numFmtId="0" fontId="5" fillId="2" borderId="9" xfId="0" applyFont="1" applyFill="1" applyBorder="1" applyAlignment="1" applyProtection="1">
      <alignment horizontal="left" wrapText="1"/>
    </xf>
    <xf numFmtId="0" fontId="5" fillId="2" borderId="2" xfId="0" applyFont="1" applyFill="1" applyBorder="1" applyAlignment="1" applyProtection="1">
      <alignment wrapText="1"/>
    </xf>
    <xf numFmtId="0" fontId="4" fillId="2" borderId="3" xfId="0" applyFont="1" applyFill="1" applyBorder="1" applyAlignment="1" applyProtection="1">
      <alignment horizontal="center" wrapText="1"/>
    </xf>
    <xf numFmtId="166" fontId="3" fillId="2" borderId="8" xfId="1" applyNumberFormat="1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wrapText="1"/>
    </xf>
    <xf numFmtId="0" fontId="5" fillId="2" borderId="10" xfId="0" applyFont="1" applyFill="1" applyBorder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center" wrapText="1"/>
    </xf>
    <xf numFmtId="0" fontId="4" fillId="2" borderId="39" xfId="0" applyFont="1" applyFill="1" applyBorder="1" applyAlignment="1" applyProtection="1">
      <alignment horizontal="center" wrapText="1"/>
    </xf>
    <xf numFmtId="0" fontId="5" fillId="0" borderId="2" xfId="0" applyFont="1" applyBorder="1" applyProtection="1"/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166" fontId="3" fillId="0" borderId="39" xfId="1" applyNumberFormat="1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left"/>
    </xf>
    <xf numFmtId="166" fontId="3" fillId="8" borderId="39" xfId="1" applyNumberFormat="1" applyFont="1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0" fillId="9" borderId="17" xfId="0" applyFill="1" applyBorder="1" applyProtection="1"/>
    <xf numFmtId="0" fontId="0" fillId="9" borderId="39" xfId="0" applyFill="1" applyBorder="1" applyProtection="1"/>
    <xf numFmtId="0" fontId="4" fillId="2" borderId="9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0" fillId="0" borderId="41" xfId="0" applyBorder="1" applyProtection="1"/>
    <xf numFmtId="0" fontId="5" fillId="0" borderId="8" xfId="0" applyFont="1" applyBorder="1" applyAlignment="1" applyProtection="1">
      <alignment horizontal="left"/>
    </xf>
    <xf numFmtId="0" fontId="1" fillId="7" borderId="14" xfId="0" applyFont="1" applyFill="1" applyBorder="1" applyAlignment="1" applyProtection="1">
      <alignment horizontal="center"/>
    </xf>
    <xf numFmtId="0" fontId="1" fillId="7" borderId="0" xfId="0" applyFont="1" applyFill="1" applyAlignment="1" applyProtection="1">
      <alignment horizontal="center"/>
    </xf>
    <xf numFmtId="0" fontId="0" fillId="0" borderId="0" xfId="0" applyAlignment="1" applyProtection="1">
      <alignment vertical="center"/>
    </xf>
  </cellXfs>
  <cellStyles count="3">
    <cellStyle name="Komma" xfId="2" builtinId="3"/>
    <cellStyle name="Standaard" xfId="0" builtinId="0"/>
    <cellStyle name="Währung 3" xfId="1" xr:uid="{EE678594-91AE-411D-86CE-FA2E97726D9B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830036</xdr:colOff>
      <xdr:row>55</xdr:row>
      <xdr:rowOff>40821</xdr:rowOff>
    </xdr:from>
    <xdr:to>
      <xdr:col>15</xdr:col>
      <xdr:colOff>843643</xdr:colOff>
      <xdr:row>62</xdr:row>
      <xdr:rowOff>27214</xdr:rowOff>
    </xdr:to>
    <xdr:cxnSp macro="">
      <xdr:nvCxnSpPr>
        <xdr:cNvPr id="7" name="Rechte verbindingslijn met pijl 2">
          <a:extLst>
            <a:ext uri="{FF2B5EF4-FFF2-40B4-BE49-F238E27FC236}">
              <a16:creationId xmlns:a16="http://schemas.microsoft.com/office/drawing/2014/main" id="{1545E298-5F56-5C27-73FB-7F9757F22316}"/>
            </a:ext>
          </a:extLst>
        </xdr:cNvPr>
        <xdr:cNvCxnSpPr/>
      </xdr:nvCxnSpPr>
      <xdr:spPr>
        <a:xfrm flipH="1">
          <a:off x="23785286" y="11076214"/>
          <a:ext cx="13607" cy="134710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258536</xdr:colOff>
      <xdr:row>64</xdr:row>
      <xdr:rowOff>95250</xdr:rowOff>
    </xdr:from>
    <xdr:to>
      <xdr:col>13</xdr:col>
      <xdr:colOff>1442357</xdr:colOff>
      <xdr:row>64</xdr:row>
      <xdr:rowOff>108858</xdr:rowOff>
    </xdr:to>
    <xdr:cxnSp macro="">
      <xdr:nvCxnSpPr>
        <xdr:cNvPr id="6" name="Rechte verbindingslijn met pijl 3">
          <a:extLst>
            <a:ext uri="{FF2B5EF4-FFF2-40B4-BE49-F238E27FC236}">
              <a16:creationId xmlns:a16="http://schemas.microsoft.com/office/drawing/2014/main" id="{E649E51F-03B2-4598-BFB3-90723F50D105}"/>
            </a:ext>
          </a:extLst>
        </xdr:cNvPr>
        <xdr:cNvCxnSpPr/>
      </xdr:nvCxnSpPr>
      <xdr:spPr>
        <a:xfrm flipV="1">
          <a:off x="11879036" y="12899571"/>
          <a:ext cx="9280071" cy="13608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EEC2-F16C-4D23-B197-2776390F8AA1}">
  <dimension ref="A1:AB76"/>
  <sheetViews>
    <sheetView tabSelected="1" topLeftCell="B1" zoomScale="70" zoomScaleNormal="70" workbookViewId="0">
      <selection activeCell="J60" sqref="J60"/>
    </sheetView>
  </sheetViews>
  <sheetFormatPr defaultColWidth="11.453125" defaultRowHeight="14.5" x14ac:dyDescent="0.35"/>
  <cols>
    <col min="1" max="1" width="6.7265625" style="19" customWidth="1"/>
    <col min="2" max="2" width="27.453125" style="19" customWidth="1"/>
    <col min="3" max="3" width="33.54296875" style="19" customWidth="1"/>
    <col min="4" max="4" width="12.54296875" style="19" customWidth="1"/>
    <col min="5" max="5" width="44.7265625" style="21" customWidth="1"/>
    <col min="6" max="6" width="21" style="19" customWidth="1"/>
    <col min="7" max="7" width="28.1796875" style="19" customWidth="1"/>
    <col min="8" max="8" width="17.1796875" style="19" bestFit="1" customWidth="1"/>
    <col min="9" max="9" width="16.81640625" style="19" bestFit="1" customWidth="1"/>
    <col min="10" max="10" width="14.54296875" style="19" customWidth="1"/>
    <col min="11" max="16" width="24.26953125" style="19" customWidth="1"/>
    <col min="17" max="17" width="20.7265625" style="19" customWidth="1"/>
    <col min="18" max="19" width="13.7265625" style="19" customWidth="1"/>
    <col min="20" max="21" width="14.7265625" style="19" customWidth="1"/>
    <col min="22" max="23" width="11.7265625" style="19" customWidth="1"/>
    <col min="24" max="24" width="13.7265625" style="19" customWidth="1"/>
    <col min="25" max="25" width="25.7265625" style="19" customWidth="1"/>
    <col min="26" max="26" width="16.7265625" style="19" customWidth="1"/>
    <col min="27" max="16384" width="11.453125" style="19"/>
  </cols>
  <sheetData>
    <row r="1" spans="1:28" ht="2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28" x14ac:dyDescent="0.35">
      <c r="A2" s="20"/>
    </row>
    <row r="3" spans="1:28" x14ac:dyDescent="0.35">
      <c r="A3" s="22" t="s">
        <v>1</v>
      </c>
      <c r="B3" s="23"/>
      <c r="C3" s="24" t="s">
        <v>2</v>
      </c>
      <c r="D3" s="25"/>
      <c r="E3" s="25"/>
      <c r="F3" s="23"/>
      <c r="G3" s="26"/>
      <c r="H3" s="27" t="s">
        <v>3</v>
      </c>
      <c r="I3" s="28"/>
      <c r="K3" s="27" t="s">
        <v>4</v>
      </c>
      <c r="L3" s="28"/>
      <c r="N3" s="29" t="s">
        <v>5</v>
      </c>
      <c r="O3" s="30"/>
    </row>
    <row r="4" spans="1:28" x14ac:dyDescent="0.35">
      <c r="A4" s="31"/>
      <c r="B4" s="32"/>
      <c r="C4" s="33"/>
      <c r="D4" s="34"/>
      <c r="E4" s="34"/>
      <c r="F4" s="35"/>
      <c r="G4" s="26"/>
      <c r="H4" s="36"/>
      <c r="I4" s="37"/>
      <c r="K4" s="36" t="s">
        <v>6</v>
      </c>
      <c r="L4" s="37"/>
      <c r="N4" s="38" t="s">
        <v>7</v>
      </c>
      <c r="O4" s="39"/>
    </row>
    <row r="5" spans="1:28" x14ac:dyDescent="0.35">
      <c r="A5" s="31"/>
      <c r="B5" s="32"/>
      <c r="C5" s="40" t="s">
        <v>8</v>
      </c>
      <c r="D5" s="41"/>
      <c r="E5" s="41"/>
      <c r="F5" s="42"/>
      <c r="G5" s="43"/>
      <c r="H5" s="44" t="s">
        <v>9</v>
      </c>
      <c r="I5" s="45" t="s">
        <v>10</v>
      </c>
      <c r="K5" s="44" t="s">
        <v>11</v>
      </c>
      <c r="L5" s="45">
        <v>45748</v>
      </c>
      <c r="N5" s="13"/>
      <c r="O5" s="14"/>
    </row>
    <row r="6" spans="1:28" x14ac:dyDescent="0.35">
      <c r="A6" s="31"/>
      <c r="B6" s="32"/>
      <c r="C6" s="46"/>
      <c r="D6" s="47"/>
      <c r="E6" s="47"/>
      <c r="F6" s="48"/>
      <c r="G6" s="43"/>
      <c r="H6" s="44" t="s">
        <v>12</v>
      </c>
      <c r="I6" s="49">
        <v>4311185</v>
      </c>
      <c r="K6" s="44" t="s">
        <v>13</v>
      </c>
      <c r="L6" s="45">
        <v>46843</v>
      </c>
      <c r="N6" s="15"/>
      <c r="O6" s="16"/>
    </row>
    <row r="7" spans="1:28" x14ac:dyDescent="0.35">
      <c r="A7" s="31"/>
      <c r="B7" s="32"/>
      <c r="C7" s="46"/>
      <c r="D7" s="47"/>
      <c r="E7" s="47"/>
      <c r="F7" s="48"/>
      <c r="G7" s="43"/>
      <c r="K7" s="50"/>
    </row>
    <row r="8" spans="1:28" s="26" customFormat="1" x14ac:dyDescent="0.35">
      <c r="A8" s="33"/>
      <c r="B8" s="35"/>
      <c r="C8" s="51"/>
      <c r="D8" s="52"/>
      <c r="E8" s="52"/>
      <c r="F8" s="53"/>
      <c r="G8" s="43"/>
      <c r="N8" s="19"/>
      <c r="O8" s="19"/>
      <c r="P8" s="19"/>
      <c r="Q8" s="19"/>
      <c r="X8" s="19"/>
      <c r="Y8" s="19"/>
      <c r="Z8" s="19"/>
    </row>
    <row r="9" spans="1:28" s="26" customFormat="1" ht="15" thickBot="1" x14ac:dyDescent="0.4">
      <c r="K9" s="19"/>
      <c r="L9" s="54"/>
      <c r="M9" s="19"/>
      <c r="N9" s="19"/>
      <c r="O9" s="54"/>
      <c r="P9" s="19"/>
      <c r="Q9" s="19"/>
      <c r="R9" s="19"/>
      <c r="S9" s="19"/>
      <c r="Z9" s="19"/>
      <c r="AA9" s="19"/>
      <c r="AB9" s="19"/>
    </row>
    <row r="10" spans="1:28" ht="64.5" customHeight="1" thickBot="1" x14ac:dyDescent="0.4">
      <c r="A10" s="55" t="s">
        <v>14</v>
      </c>
      <c r="B10" s="56" t="s">
        <v>15</v>
      </c>
      <c r="C10" s="56" t="s">
        <v>16</v>
      </c>
      <c r="D10" s="56" t="s">
        <v>17</v>
      </c>
      <c r="E10" s="57" t="s">
        <v>18</v>
      </c>
      <c r="F10" s="57" t="s">
        <v>19</v>
      </c>
      <c r="G10" s="58" t="s">
        <v>20</v>
      </c>
      <c r="H10" s="58" t="s">
        <v>21</v>
      </c>
      <c r="I10" s="59" t="s">
        <v>22</v>
      </c>
      <c r="J10" s="57" t="s">
        <v>23</v>
      </c>
      <c r="K10" s="60" t="s">
        <v>24</v>
      </c>
      <c r="L10" s="61" t="s">
        <v>25</v>
      </c>
      <c r="M10" s="62" t="s">
        <v>26</v>
      </c>
      <c r="N10" s="63" t="s">
        <v>27</v>
      </c>
      <c r="O10" s="62" t="s">
        <v>28</v>
      </c>
      <c r="P10" s="64" t="s">
        <v>29</v>
      </c>
      <c r="S10" s="26"/>
      <c r="T10" s="26"/>
      <c r="U10" s="26"/>
      <c r="V10" s="26"/>
    </row>
    <row r="11" spans="1:28" x14ac:dyDescent="0.35">
      <c r="A11" s="65">
        <v>1</v>
      </c>
      <c r="B11" s="66">
        <v>43075156</v>
      </c>
      <c r="C11" s="67" t="s">
        <v>30</v>
      </c>
      <c r="D11" s="68" t="s">
        <v>31</v>
      </c>
      <c r="E11" s="69" t="s">
        <v>32</v>
      </c>
      <c r="F11" s="70" t="s">
        <v>33</v>
      </c>
      <c r="G11" s="70" t="s">
        <v>34</v>
      </c>
      <c r="H11" s="70">
        <v>4</v>
      </c>
      <c r="I11" s="71">
        <v>1000</v>
      </c>
      <c r="J11" s="72">
        <v>2</v>
      </c>
      <c r="K11" s="1">
        <v>0</v>
      </c>
      <c r="L11" s="2">
        <v>0</v>
      </c>
      <c r="M11" s="2">
        <v>0</v>
      </c>
      <c r="N11" s="73">
        <f>AVERAGE(K11:M11)</f>
        <v>0</v>
      </c>
      <c r="O11" s="2">
        <v>0</v>
      </c>
      <c r="P11" s="74">
        <f>SUM(N11:O11)</f>
        <v>0</v>
      </c>
      <c r="S11" s="26"/>
      <c r="T11" s="26"/>
      <c r="U11" s="26"/>
      <c r="V11" s="26"/>
    </row>
    <row r="12" spans="1:28" x14ac:dyDescent="0.35">
      <c r="A12" s="75">
        <v>2</v>
      </c>
      <c r="B12" s="76">
        <v>44060530</v>
      </c>
      <c r="C12" s="77" t="s">
        <v>35</v>
      </c>
      <c r="D12" s="78" t="s">
        <v>36</v>
      </c>
      <c r="E12" s="79" t="s">
        <v>37</v>
      </c>
      <c r="F12" s="80" t="s">
        <v>33</v>
      </c>
      <c r="G12" s="80" t="s">
        <v>34</v>
      </c>
      <c r="H12" s="80">
        <v>3</v>
      </c>
      <c r="I12" s="81">
        <v>1000</v>
      </c>
      <c r="J12" s="82">
        <v>2</v>
      </c>
      <c r="K12" s="3">
        <v>0</v>
      </c>
      <c r="L12" s="4">
        <v>0</v>
      </c>
      <c r="M12" s="4">
        <v>0</v>
      </c>
      <c r="N12" s="83">
        <f>AVERAGE(K12:M12)</f>
        <v>0</v>
      </c>
      <c r="O12" s="4">
        <v>0</v>
      </c>
      <c r="P12" s="84">
        <f>SUM(N12:O12)</f>
        <v>0</v>
      </c>
      <c r="S12" s="26"/>
      <c r="T12" s="26"/>
      <c r="U12" s="26"/>
      <c r="V12" s="26"/>
    </row>
    <row r="13" spans="1:28" x14ac:dyDescent="0.35">
      <c r="A13" s="75">
        <v>3</v>
      </c>
      <c r="B13" s="76" t="s">
        <v>38</v>
      </c>
      <c r="C13" s="77" t="s">
        <v>35</v>
      </c>
      <c r="D13" s="78" t="s">
        <v>36</v>
      </c>
      <c r="E13" s="79" t="s">
        <v>37</v>
      </c>
      <c r="F13" s="80" t="s">
        <v>39</v>
      </c>
      <c r="G13" s="80" t="s">
        <v>34</v>
      </c>
      <c r="H13" s="80">
        <v>2</v>
      </c>
      <c r="I13" s="81">
        <v>630</v>
      </c>
      <c r="J13" s="82">
        <v>2</v>
      </c>
      <c r="K13" s="3">
        <v>0</v>
      </c>
      <c r="L13" s="4">
        <v>0</v>
      </c>
      <c r="M13" s="4">
        <v>0</v>
      </c>
      <c r="N13" s="83">
        <f t="shared" ref="N13:N53" si="0">AVERAGE(K13:M13)</f>
        <v>0</v>
      </c>
      <c r="O13" s="4">
        <v>0</v>
      </c>
      <c r="P13" s="84">
        <f t="shared" ref="P13:P53" si="1">SUM(N13:O13)</f>
        <v>0</v>
      </c>
      <c r="S13" s="26"/>
      <c r="T13" s="26"/>
      <c r="U13" s="26"/>
      <c r="V13" s="26"/>
    </row>
    <row r="14" spans="1:28" x14ac:dyDescent="0.35">
      <c r="A14" s="75">
        <v>4</v>
      </c>
      <c r="B14" s="76" t="s">
        <v>40</v>
      </c>
      <c r="C14" s="77" t="s">
        <v>41</v>
      </c>
      <c r="D14" s="78" t="s">
        <v>42</v>
      </c>
      <c r="E14" s="79" t="s">
        <v>43</v>
      </c>
      <c r="F14" s="80" t="s">
        <v>44</v>
      </c>
      <c r="G14" s="80" t="s">
        <v>34</v>
      </c>
      <c r="H14" s="80">
        <v>5</v>
      </c>
      <c r="I14" s="81">
        <v>630</v>
      </c>
      <c r="J14" s="82">
        <v>2</v>
      </c>
      <c r="K14" s="3">
        <v>0</v>
      </c>
      <c r="L14" s="4">
        <v>0</v>
      </c>
      <c r="M14" s="4">
        <v>0</v>
      </c>
      <c r="N14" s="83">
        <f t="shared" si="0"/>
        <v>0</v>
      </c>
      <c r="O14" s="4">
        <v>0</v>
      </c>
      <c r="P14" s="84">
        <f t="shared" si="1"/>
        <v>0</v>
      </c>
      <c r="S14" s="26"/>
      <c r="T14" s="26"/>
      <c r="U14" s="26"/>
      <c r="V14" s="26"/>
    </row>
    <row r="15" spans="1:28" x14ac:dyDescent="0.35">
      <c r="A15" s="75">
        <v>5</v>
      </c>
      <c r="B15" s="76" t="s">
        <v>45</v>
      </c>
      <c r="C15" s="77" t="s">
        <v>46</v>
      </c>
      <c r="D15" s="78" t="s">
        <v>47</v>
      </c>
      <c r="E15" s="79" t="s">
        <v>48</v>
      </c>
      <c r="F15" s="80" t="s">
        <v>49</v>
      </c>
      <c r="G15" s="80" t="s">
        <v>34</v>
      </c>
      <c r="H15" s="80">
        <v>8</v>
      </c>
      <c r="I15" s="81">
        <v>1000</v>
      </c>
      <c r="J15" s="82">
        <v>3</v>
      </c>
      <c r="K15" s="3">
        <v>0</v>
      </c>
      <c r="L15" s="4">
        <v>0</v>
      </c>
      <c r="M15" s="4">
        <v>0</v>
      </c>
      <c r="N15" s="83">
        <f t="shared" si="0"/>
        <v>0</v>
      </c>
      <c r="O15" s="4">
        <v>0</v>
      </c>
      <c r="P15" s="84">
        <f t="shared" si="1"/>
        <v>0</v>
      </c>
      <c r="S15" s="26"/>
      <c r="T15" s="26"/>
      <c r="U15" s="26"/>
      <c r="V15" s="26"/>
    </row>
    <row r="16" spans="1:28" x14ac:dyDescent="0.35">
      <c r="A16" s="75">
        <v>6</v>
      </c>
      <c r="B16" s="76" t="s">
        <v>50</v>
      </c>
      <c r="C16" s="77" t="s">
        <v>46</v>
      </c>
      <c r="D16" s="78" t="s">
        <v>47</v>
      </c>
      <c r="E16" s="79" t="s">
        <v>48</v>
      </c>
      <c r="F16" s="80" t="s">
        <v>49</v>
      </c>
      <c r="G16" s="80" t="s">
        <v>34</v>
      </c>
      <c r="H16" s="80">
        <v>8</v>
      </c>
      <c r="I16" s="81">
        <v>1000</v>
      </c>
      <c r="J16" s="82">
        <v>3</v>
      </c>
      <c r="K16" s="3">
        <v>0</v>
      </c>
      <c r="L16" s="4">
        <v>0</v>
      </c>
      <c r="M16" s="4">
        <v>0</v>
      </c>
      <c r="N16" s="83">
        <f t="shared" si="0"/>
        <v>0</v>
      </c>
      <c r="O16" s="4">
        <v>0</v>
      </c>
      <c r="P16" s="84">
        <f t="shared" si="1"/>
        <v>0</v>
      </c>
      <c r="S16" s="26"/>
      <c r="T16" s="26"/>
      <c r="U16" s="26"/>
      <c r="V16" s="26"/>
    </row>
    <row r="17" spans="1:22" x14ac:dyDescent="0.35">
      <c r="A17" s="75">
        <v>7</v>
      </c>
      <c r="B17" s="76" t="s">
        <v>51</v>
      </c>
      <c r="C17" s="77" t="s">
        <v>46</v>
      </c>
      <c r="D17" s="78" t="s">
        <v>47</v>
      </c>
      <c r="E17" s="79" t="s">
        <v>48</v>
      </c>
      <c r="F17" s="80" t="s">
        <v>49</v>
      </c>
      <c r="G17" s="80" t="s">
        <v>34</v>
      </c>
      <c r="H17" s="80">
        <v>8</v>
      </c>
      <c r="I17" s="81">
        <v>1000</v>
      </c>
      <c r="J17" s="82">
        <v>3</v>
      </c>
      <c r="K17" s="3">
        <v>0</v>
      </c>
      <c r="L17" s="4">
        <v>0</v>
      </c>
      <c r="M17" s="4">
        <v>0</v>
      </c>
      <c r="N17" s="83">
        <f t="shared" si="0"/>
        <v>0</v>
      </c>
      <c r="O17" s="4">
        <v>0</v>
      </c>
      <c r="P17" s="84">
        <f t="shared" si="1"/>
        <v>0</v>
      </c>
      <c r="S17" s="26"/>
      <c r="T17" s="26"/>
      <c r="U17" s="26"/>
      <c r="V17" s="26"/>
    </row>
    <row r="18" spans="1:22" x14ac:dyDescent="0.35">
      <c r="A18" s="75">
        <v>8</v>
      </c>
      <c r="B18" s="76" t="s">
        <v>52</v>
      </c>
      <c r="C18" s="77" t="s">
        <v>46</v>
      </c>
      <c r="D18" s="78" t="s">
        <v>47</v>
      </c>
      <c r="E18" s="79" t="s">
        <v>48</v>
      </c>
      <c r="F18" s="80" t="s">
        <v>49</v>
      </c>
      <c r="G18" s="80" t="s">
        <v>34</v>
      </c>
      <c r="H18" s="80">
        <v>9</v>
      </c>
      <c r="I18" s="81">
        <v>1000</v>
      </c>
      <c r="J18" s="82">
        <v>3</v>
      </c>
      <c r="K18" s="3">
        <v>0</v>
      </c>
      <c r="L18" s="4">
        <v>0</v>
      </c>
      <c r="M18" s="4">
        <v>0</v>
      </c>
      <c r="N18" s="83">
        <f t="shared" si="0"/>
        <v>0</v>
      </c>
      <c r="O18" s="4">
        <v>0</v>
      </c>
      <c r="P18" s="84">
        <f t="shared" si="1"/>
        <v>0</v>
      </c>
      <c r="S18" s="26"/>
      <c r="T18" s="26"/>
      <c r="U18" s="26"/>
      <c r="V18" s="26"/>
    </row>
    <row r="19" spans="1:22" x14ac:dyDescent="0.35">
      <c r="A19" s="75">
        <v>9</v>
      </c>
      <c r="B19" s="76" t="s">
        <v>53</v>
      </c>
      <c r="C19" s="77" t="s">
        <v>54</v>
      </c>
      <c r="D19" s="78" t="s">
        <v>47</v>
      </c>
      <c r="E19" s="79" t="s">
        <v>55</v>
      </c>
      <c r="F19" s="80" t="s">
        <v>56</v>
      </c>
      <c r="G19" s="80" t="s">
        <v>34</v>
      </c>
      <c r="H19" s="80">
        <v>7</v>
      </c>
      <c r="I19" s="81">
        <v>1050</v>
      </c>
      <c r="J19" s="82">
        <v>3</v>
      </c>
      <c r="K19" s="3">
        <v>0</v>
      </c>
      <c r="L19" s="4">
        <v>0</v>
      </c>
      <c r="M19" s="4">
        <v>0</v>
      </c>
      <c r="N19" s="83">
        <f t="shared" si="0"/>
        <v>0</v>
      </c>
      <c r="O19" s="4">
        <v>0</v>
      </c>
      <c r="P19" s="84">
        <f t="shared" si="1"/>
        <v>0</v>
      </c>
      <c r="S19" s="26"/>
      <c r="T19" s="26"/>
      <c r="U19" s="26"/>
      <c r="V19" s="26"/>
    </row>
    <row r="20" spans="1:22" x14ac:dyDescent="0.35">
      <c r="A20" s="75">
        <v>10</v>
      </c>
      <c r="B20" s="76" t="s">
        <v>57</v>
      </c>
      <c r="C20" s="77" t="s">
        <v>54</v>
      </c>
      <c r="D20" s="78" t="s">
        <v>47</v>
      </c>
      <c r="E20" s="79" t="s">
        <v>55</v>
      </c>
      <c r="F20" s="80" t="s">
        <v>56</v>
      </c>
      <c r="G20" s="80" t="s">
        <v>34</v>
      </c>
      <c r="H20" s="80">
        <v>7</v>
      </c>
      <c r="I20" s="81">
        <v>1050</v>
      </c>
      <c r="J20" s="82">
        <v>3</v>
      </c>
      <c r="K20" s="3">
        <v>0</v>
      </c>
      <c r="L20" s="4">
        <v>0</v>
      </c>
      <c r="M20" s="4">
        <v>0</v>
      </c>
      <c r="N20" s="83">
        <f t="shared" si="0"/>
        <v>0</v>
      </c>
      <c r="O20" s="4">
        <v>0</v>
      </c>
      <c r="P20" s="84">
        <f t="shared" si="1"/>
        <v>0</v>
      </c>
      <c r="S20" s="26"/>
      <c r="T20" s="26"/>
      <c r="U20" s="26"/>
      <c r="V20" s="26"/>
    </row>
    <row r="21" spans="1:22" x14ac:dyDescent="0.35">
      <c r="A21" s="75">
        <v>11</v>
      </c>
      <c r="B21" s="76" t="s">
        <v>58</v>
      </c>
      <c r="C21" s="77" t="s">
        <v>54</v>
      </c>
      <c r="D21" s="78" t="s">
        <v>47</v>
      </c>
      <c r="E21" s="79" t="s">
        <v>55</v>
      </c>
      <c r="F21" s="80" t="s">
        <v>56</v>
      </c>
      <c r="G21" s="80" t="s">
        <v>34</v>
      </c>
      <c r="H21" s="80">
        <v>7</v>
      </c>
      <c r="I21" s="81">
        <v>1050</v>
      </c>
      <c r="J21" s="82">
        <v>3</v>
      </c>
      <c r="K21" s="3">
        <v>0</v>
      </c>
      <c r="L21" s="4">
        <v>0</v>
      </c>
      <c r="M21" s="4">
        <v>0</v>
      </c>
      <c r="N21" s="83">
        <f t="shared" si="0"/>
        <v>0</v>
      </c>
      <c r="O21" s="4">
        <v>0</v>
      </c>
      <c r="P21" s="84">
        <f t="shared" si="1"/>
        <v>0</v>
      </c>
      <c r="S21" s="26"/>
      <c r="T21" s="26"/>
      <c r="U21" s="26"/>
      <c r="V21" s="26"/>
    </row>
    <row r="22" spans="1:22" x14ac:dyDescent="0.35">
      <c r="A22" s="75">
        <v>12</v>
      </c>
      <c r="B22" s="76" t="s">
        <v>59</v>
      </c>
      <c r="C22" s="77" t="s">
        <v>54</v>
      </c>
      <c r="D22" s="78" t="s">
        <v>47</v>
      </c>
      <c r="E22" s="79" t="s">
        <v>55</v>
      </c>
      <c r="F22" s="80" t="s">
        <v>56</v>
      </c>
      <c r="G22" s="80" t="s">
        <v>34</v>
      </c>
      <c r="H22" s="80">
        <v>7</v>
      </c>
      <c r="I22" s="81">
        <v>1050</v>
      </c>
      <c r="J22" s="82">
        <v>3</v>
      </c>
      <c r="K22" s="3">
        <v>0</v>
      </c>
      <c r="L22" s="4">
        <v>0</v>
      </c>
      <c r="M22" s="4">
        <v>0</v>
      </c>
      <c r="N22" s="83">
        <f t="shared" si="0"/>
        <v>0</v>
      </c>
      <c r="O22" s="4">
        <v>0</v>
      </c>
      <c r="P22" s="84">
        <f t="shared" si="1"/>
        <v>0</v>
      </c>
      <c r="S22" s="26"/>
      <c r="T22" s="26"/>
      <c r="U22" s="26"/>
      <c r="V22" s="26"/>
    </row>
    <row r="23" spans="1:22" x14ac:dyDescent="0.35">
      <c r="A23" s="75">
        <v>13</v>
      </c>
      <c r="B23" s="76" t="s">
        <v>60</v>
      </c>
      <c r="C23" s="77" t="s">
        <v>54</v>
      </c>
      <c r="D23" s="78" t="s">
        <v>47</v>
      </c>
      <c r="E23" s="79" t="s">
        <v>55</v>
      </c>
      <c r="F23" s="80" t="s">
        <v>56</v>
      </c>
      <c r="G23" s="80" t="s">
        <v>34</v>
      </c>
      <c r="H23" s="80">
        <v>8</v>
      </c>
      <c r="I23" s="81">
        <v>1050</v>
      </c>
      <c r="J23" s="82">
        <v>3</v>
      </c>
      <c r="K23" s="3">
        <v>0</v>
      </c>
      <c r="L23" s="4">
        <v>0</v>
      </c>
      <c r="M23" s="4">
        <v>0</v>
      </c>
      <c r="N23" s="83">
        <f t="shared" si="0"/>
        <v>0</v>
      </c>
      <c r="O23" s="4">
        <v>0</v>
      </c>
      <c r="P23" s="84">
        <f t="shared" si="1"/>
        <v>0</v>
      </c>
      <c r="S23" s="26"/>
      <c r="T23" s="26"/>
      <c r="U23" s="26"/>
      <c r="V23" s="26"/>
    </row>
    <row r="24" spans="1:22" x14ac:dyDescent="0.35">
      <c r="A24" s="75">
        <v>14</v>
      </c>
      <c r="B24" s="76" t="s">
        <v>61</v>
      </c>
      <c r="C24" s="77" t="s">
        <v>54</v>
      </c>
      <c r="D24" s="78" t="s">
        <v>47</v>
      </c>
      <c r="E24" s="79" t="s">
        <v>55</v>
      </c>
      <c r="F24" s="80" t="s">
        <v>56</v>
      </c>
      <c r="G24" s="80" t="s">
        <v>34</v>
      </c>
      <c r="H24" s="80">
        <v>8</v>
      </c>
      <c r="I24" s="81">
        <v>1050</v>
      </c>
      <c r="J24" s="82">
        <v>3</v>
      </c>
      <c r="K24" s="3">
        <v>0</v>
      </c>
      <c r="L24" s="4">
        <v>0</v>
      </c>
      <c r="M24" s="4">
        <v>0</v>
      </c>
      <c r="N24" s="83">
        <f t="shared" si="0"/>
        <v>0</v>
      </c>
      <c r="O24" s="4">
        <v>0</v>
      </c>
      <c r="P24" s="84">
        <f t="shared" si="1"/>
        <v>0</v>
      </c>
      <c r="S24" s="26"/>
      <c r="T24" s="26"/>
      <c r="U24" s="26"/>
      <c r="V24" s="26"/>
    </row>
    <row r="25" spans="1:22" x14ac:dyDescent="0.35">
      <c r="A25" s="75">
        <v>15</v>
      </c>
      <c r="B25" s="76" t="s">
        <v>62</v>
      </c>
      <c r="C25" s="77" t="s">
        <v>63</v>
      </c>
      <c r="D25" s="78" t="s">
        <v>64</v>
      </c>
      <c r="E25" s="79" t="s">
        <v>65</v>
      </c>
      <c r="F25" s="80" t="s">
        <v>44</v>
      </c>
      <c r="G25" s="80" t="s">
        <v>34</v>
      </c>
      <c r="H25" s="80">
        <v>3</v>
      </c>
      <c r="I25" s="81">
        <v>300</v>
      </c>
      <c r="J25" s="82">
        <v>2</v>
      </c>
      <c r="K25" s="3">
        <v>0</v>
      </c>
      <c r="L25" s="4">
        <v>0</v>
      </c>
      <c r="M25" s="4">
        <v>0</v>
      </c>
      <c r="N25" s="83">
        <f t="shared" si="0"/>
        <v>0</v>
      </c>
      <c r="O25" s="4">
        <v>0</v>
      </c>
      <c r="P25" s="84">
        <f t="shared" si="1"/>
        <v>0</v>
      </c>
      <c r="S25" s="26"/>
      <c r="T25" s="26"/>
      <c r="U25" s="26"/>
      <c r="V25" s="26"/>
    </row>
    <row r="26" spans="1:22" x14ac:dyDescent="0.35">
      <c r="A26" s="75">
        <v>16</v>
      </c>
      <c r="B26" s="76">
        <v>10677992</v>
      </c>
      <c r="C26" s="77" t="s">
        <v>66</v>
      </c>
      <c r="D26" s="78" t="s">
        <v>67</v>
      </c>
      <c r="E26" s="85" t="s">
        <v>68</v>
      </c>
      <c r="F26" s="80" t="s">
        <v>69</v>
      </c>
      <c r="G26" s="80" t="s">
        <v>34</v>
      </c>
      <c r="H26" s="80">
        <v>3</v>
      </c>
      <c r="I26" s="81">
        <v>1125</v>
      </c>
      <c r="J26" s="82">
        <v>3</v>
      </c>
      <c r="K26" s="3">
        <v>0</v>
      </c>
      <c r="L26" s="4">
        <v>0</v>
      </c>
      <c r="M26" s="4">
        <v>0</v>
      </c>
      <c r="N26" s="83">
        <f t="shared" si="0"/>
        <v>0</v>
      </c>
      <c r="O26" s="4">
        <v>0</v>
      </c>
      <c r="P26" s="84">
        <f t="shared" si="1"/>
        <v>0</v>
      </c>
      <c r="S26" s="26"/>
      <c r="T26" s="26"/>
      <c r="U26" s="26"/>
      <c r="V26" s="26"/>
    </row>
    <row r="27" spans="1:22" x14ac:dyDescent="0.35">
      <c r="A27" s="75">
        <v>17</v>
      </c>
      <c r="B27" s="76">
        <v>10225583</v>
      </c>
      <c r="C27" s="77" t="s">
        <v>70</v>
      </c>
      <c r="D27" s="78" t="s">
        <v>71</v>
      </c>
      <c r="E27" s="86" t="s">
        <v>72</v>
      </c>
      <c r="F27" s="80" t="s">
        <v>33</v>
      </c>
      <c r="G27" s="80" t="s">
        <v>34</v>
      </c>
      <c r="H27" s="80">
        <v>5</v>
      </c>
      <c r="I27" s="81">
        <v>1000</v>
      </c>
      <c r="J27" s="82">
        <v>3</v>
      </c>
      <c r="K27" s="3">
        <v>0</v>
      </c>
      <c r="L27" s="4">
        <v>0</v>
      </c>
      <c r="M27" s="4">
        <v>0</v>
      </c>
      <c r="N27" s="83">
        <f t="shared" si="0"/>
        <v>0</v>
      </c>
      <c r="O27" s="4">
        <v>0</v>
      </c>
      <c r="P27" s="84">
        <f t="shared" si="1"/>
        <v>0</v>
      </c>
      <c r="S27" s="26"/>
      <c r="T27" s="26"/>
      <c r="U27" s="26"/>
      <c r="V27" s="26"/>
    </row>
    <row r="28" spans="1:22" x14ac:dyDescent="0.35">
      <c r="A28" s="75">
        <v>18</v>
      </c>
      <c r="B28" s="76">
        <v>10225584</v>
      </c>
      <c r="C28" s="77" t="s">
        <v>70</v>
      </c>
      <c r="D28" s="78" t="s">
        <v>71</v>
      </c>
      <c r="E28" s="86" t="s">
        <v>73</v>
      </c>
      <c r="F28" s="80" t="s">
        <v>33</v>
      </c>
      <c r="G28" s="80" t="s">
        <v>34</v>
      </c>
      <c r="H28" s="80">
        <v>4</v>
      </c>
      <c r="I28" s="81">
        <v>630</v>
      </c>
      <c r="J28" s="82">
        <v>3</v>
      </c>
      <c r="K28" s="3">
        <v>0</v>
      </c>
      <c r="L28" s="4">
        <v>0</v>
      </c>
      <c r="M28" s="4">
        <v>0</v>
      </c>
      <c r="N28" s="83">
        <f t="shared" si="0"/>
        <v>0</v>
      </c>
      <c r="O28" s="4">
        <v>0</v>
      </c>
      <c r="P28" s="84">
        <f t="shared" si="1"/>
        <v>0</v>
      </c>
      <c r="S28" s="26"/>
      <c r="T28" s="26"/>
      <c r="U28" s="26"/>
      <c r="V28" s="26"/>
    </row>
    <row r="29" spans="1:22" x14ac:dyDescent="0.35">
      <c r="A29" s="75">
        <v>19</v>
      </c>
      <c r="B29" s="76">
        <v>10225585</v>
      </c>
      <c r="C29" s="77" t="s">
        <v>70</v>
      </c>
      <c r="D29" s="78" t="s">
        <v>71</v>
      </c>
      <c r="E29" s="86" t="s">
        <v>74</v>
      </c>
      <c r="F29" s="80" t="s">
        <v>33</v>
      </c>
      <c r="G29" s="80" t="s">
        <v>34</v>
      </c>
      <c r="H29" s="80">
        <v>5</v>
      </c>
      <c r="I29" s="81">
        <v>450</v>
      </c>
      <c r="J29" s="82">
        <v>3</v>
      </c>
      <c r="K29" s="3">
        <v>0</v>
      </c>
      <c r="L29" s="4">
        <v>0</v>
      </c>
      <c r="M29" s="4">
        <v>0</v>
      </c>
      <c r="N29" s="83">
        <f t="shared" si="0"/>
        <v>0</v>
      </c>
      <c r="O29" s="4">
        <v>0</v>
      </c>
      <c r="P29" s="84">
        <f t="shared" si="1"/>
        <v>0</v>
      </c>
      <c r="S29" s="26"/>
      <c r="T29" s="26"/>
      <c r="U29" s="26"/>
      <c r="V29" s="26"/>
    </row>
    <row r="30" spans="1:22" x14ac:dyDescent="0.35">
      <c r="A30" s="75">
        <v>20</v>
      </c>
      <c r="B30" s="76" t="s">
        <v>75</v>
      </c>
      <c r="C30" s="77" t="s">
        <v>76</v>
      </c>
      <c r="D30" s="78" t="s">
        <v>77</v>
      </c>
      <c r="E30" s="85" t="s">
        <v>78</v>
      </c>
      <c r="F30" s="80" t="s">
        <v>56</v>
      </c>
      <c r="G30" s="80" t="s">
        <v>34</v>
      </c>
      <c r="H30" s="80">
        <v>7</v>
      </c>
      <c r="I30" s="81">
        <v>3500</v>
      </c>
      <c r="J30" s="82">
        <v>5</v>
      </c>
      <c r="K30" s="3">
        <v>0</v>
      </c>
      <c r="L30" s="4">
        <v>0</v>
      </c>
      <c r="M30" s="4">
        <v>0</v>
      </c>
      <c r="N30" s="83">
        <f t="shared" si="0"/>
        <v>0</v>
      </c>
      <c r="O30" s="4">
        <v>0</v>
      </c>
      <c r="P30" s="84">
        <f t="shared" si="1"/>
        <v>0</v>
      </c>
      <c r="S30" s="26"/>
      <c r="T30" s="26"/>
      <c r="U30" s="26"/>
      <c r="V30" s="26"/>
    </row>
    <row r="31" spans="1:22" x14ac:dyDescent="0.35">
      <c r="A31" s="75">
        <v>21</v>
      </c>
      <c r="B31" s="76" t="s">
        <v>79</v>
      </c>
      <c r="C31" s="77" t="s">
        <v>76</v>
      </c>
      <c r="D31" s="78" t="s">
        <v>77</v>
      </c>
      <c r="E31" s="85" t="s">
        <v>80</v>
      </c>
      <c r="F31" s="80" t="s">
        <v>56</v>
      </c>
      <c r="G31" s="80" t="s">
        <v>34</v>
      </c>
      <c r="H31" s="80">
        <v>7</v>
      </c>
      <c r="I31" s="81">
        <v>825</v>
      </c>
      <c r="J31" s="82">
        <v>4</v>
      </c>
      <c r="K31" s="3">
        <v>0</v>
      </c>
      <c r="L31" s="4">
        <v>0</v>
      </c>
      <c r="M31" s="4">
        <v>0</v>
      </c>
      <c r="N31" s="83">
        <f t="shared" si="0"/>
        <v>0</v>
      </c>
      <c r="O31" s="4">
        <v>0</v>
      </c>
      <c r="P31" s="84">
        <f t="shared" si="1"/>
        <v>0</v>
      </c>
      <c r="S31" s="26"/>
      <c r="T31" s="26"/>
      <c r="U31" s="26"/>
      <c r="V31" s="26"/>
    </row>
    <row r="32" spans="1:22" x14ac:dyDescent="0.35">
      <c r="A32" s="75">
        <v>22</v>
      </c>
      <c r="B32" s="76" t="s">
        <v>81</v>
      </c>
      <c r="C32" s="77" t="s">
        <v>76</v>
      </c>
      <c r="D32" s="78" t="s">
        <v>77</v>
      </c>
      <c r="E32" s="85" t="s">
        <v>82</v>
      </c>
      <c r="F32" s="80" t="s">
        <v>56</v>
      </c>
      <c r="G32" s="80" t="s">
        <v>34</v>
      </c>
      <c r="H32" s="80">
        <v>7</v>
      </c>
      <c r="I32" s="81">
        <v>825</v>
      </c>
      <c r="J32" s="82">
        <v>4</v>
      </c>
      <c r="K32" s="3">
        <v>0</v>
      </c>
      <c r="L32" s="4">
        <v>0</v>
      </c>
      <c r="M32" s="4">
        <v>0</v>
      </c>
      <c r="N32" s="83">
        <f t="shared" si="0"/>
        <v>0</v>
      </c>
      <c r="O32" s="4">
        <v>0</v>
      </c>
      <c r="P32" s="84">
        <f t="shared" si="1"/>
        <v>0</v>
      </c>
      <c r="S32" s="26"/>
      <c r="T32" s="26"/>
      <c r="U32" s="26"/>
      <c r="V32" s="26"/>
    </row>
    <row r="33" spans="1:22" x14ac:dyDescent="0.35">
      <c r="A33" s="75">
        <v>23</v>
      </c>
      <c r="B33" s="76" t="s">
        <v>83</v>
      </c>
      <c r="C33" s="77" t="s">
        <v>84</v>
      </c>
      <c r="D33" s="78" t="s">
        <v>85</v>
      </c>
      <c r="E33" s="79" t="s">
        <v>86</v>
      </c>
      <c r="F33" s="80" t="s">
        <v>87</v>
      </c>
      <c r="G33" s="80" t="s">
        <v>34</v>
      </c>
      <c r="H33" s="80">
        <v>4</v>
      </c>
      <c r="I33" s="81">
        <v>630</v>
      </c>
      <c r="J33" s="82">
        <v>3</v>
      </c>
      <c r="K33" s="3">
        <v>0</v>
      </c>
      <c r="L33" s="4">
        <v>0</v>
      </c>
      <c r="M33" s="4">
        <v>0</v>
      </c>
      <c r="N33" s="83">
        <f t="shared" si="0"/>
        <v>0</v>
      </c>
      <c r="O33" s="4">
        <v>0</v>
      </c>
      <c r="P33" s="84">
        <f t="shared" si="1"/>
        <v>0</v>
      </c>
      <c r="S33" s="26"/>
      <c r="T33" s="26"/>
      <c r="U33" s="26"/>
      <c r="V33" s="26"/>
    </row>
    <row r="34" spans="1:22" x14ac:dyDescent="0.35">
      <c r="A34" s="75">
        <v>24</v>
      </c>
      <c r="B34" s="76" t="s">
        <v>88</v>
      </c>
      <c r="C34" s="77" t="s">
        <v>89</v>
      </c>
      <c r="D34" s="78" t="s">
        <v>90</v>
      </c>
      <c r="E34" s="79" t="s">
        <v>91</v>
      </c>
      <c r="F34" s="80" t="s">
        <v>56</v>
      </c>
      <c r="G34" s="80" t="s">
        <v>34</v>
      </c>
      <c r="H34" s="80">
        <v>7</v>
      </c>
      <c r="I34" s="81">
        <v>1000</v>
      </c>
      <c r="J34" s="82">
        <v>5</v>
      </c>
      <c r="K34" s="3">
        <v>0</v>
      </c>
      <c r="L34" s="4">
        <v>0</v>
      </c>
      <c r="M34" s="4">
        <v>0</v>
      </c>
      <c r="N34" s="83">
        <f t="shared" si="0"/>
        <v>0</v>
      </c>
      <c r="O34" s="4">
        <v>0</v>
      </c>
      <c r="P34" s="84">
        <f t="shared" si="1"/>
        <v>0</v>
      </c>
      <c r="S34" s="26"/>
      <c r="T34" s="26"/>
      <c r="U34" s="26"/>
      <c r="V34" s="26"/>
    </row>
    <row r="35" spans="1:22" x14ac:dyDescent="0.35">
      <c r="A35" s="75">
        <v>25</v>
      </c>
      <c r="B35" s="76" t="s">
        <v>92</v>
      </c>
      <c r="C35" s="77" t="s">
        <v>89</v>
      </c>
      <c r="D35" s="78" t="s">
        <v>90</v>
      </c>
      <c r="E35" s="79" t="s">
        <v>91</v>
      </c>
      <c r="F35" s="80" t="s">
        <v>93</v>
      </c>
      <c r="G35" s="80" t="s">
        <v>34</v>
      </c>
      <c r="H35" s="80">
        <v>8</v>
      </c>
      <c r="I35" s="81">
        <v>900</v>
      </c>
      <c r="J35" s="82">
        <v>5</v>
      </c>
      <c r="K35" s="3">
        <v>0</v>
      </c>
      <c r="L35" s="4">
        <v>0</v>
      </c>
      <c r="M35" s="4">
        <v>0</v>
      </c>
      <c r="N35" s="83">
        <f t="shared" si="0"/>
        <v>0</v>
      </c>
      <c r="O35" s="4">
        <v>0</v>
      </c>
      <c r="P35" s="84">
        <f t="shared" si="1"/>
        <v>0</v>
      </c>
      <c r="S35" s="26"/>
      <c r="T35" s="26"/>
      <c r="U35" s="26"/>
      <c r="V35" s="26"/>
    </row>
    <row r="36" spans="1:22" x14ac:dyDescent="0.35">
      <c r="A36" s="75">
        <v>26</v>
      </c>
      <c r="B36" s="76" t="s">
        <v>94</v>
      </c>
      <c r="C36" s="77" t="s">
        <v>95</v>
      </c>
      <c r="D36" s="78" t="s">
        <v>96</v>
      </c>
      <c r="E36" s="79" t="s">
        <v>97</v>
      </c>
      <c r="F36" s="80" t="s">
        <v>98</v>
      </c>
      <c r="G36" s="80" t="s">
        <v>99</v>
      </c>
      <c r="H36" s="80">
        <v>3</v>
      </c>
      <c r="I36" s="81">
        <v>600</v>
      </c>
      <c r="J36" s="82">
        <v>2</v>
      </c>
      <c r="K36" s="3">
        <v>0</v>
      </c>
      <c r="L36" s="4">
        <v>0</v>
      </c>
      <c r="M36" s="4">
        <v>0</v>
      </c>
      <c r="N36" s="83">
        <f t="shared" si="0"/>
        <v>0</v>
      </c>
      <c r="O36" s="4">
        <v>0</v>
      </c>
      <c r="P36" s="84">
        <f t="shared" si="1"/>
        <v>0</v>
      </c>
      <c r="S36" s="26"/>
      <c r="T36" s="26"/>
      <c r="U36" s="26"/>
      <c r="V36" s="26"/>
    </row>
    <row r="37" spans="1:22" x14ac:dyDescent="0.35">
      <c r="A37" s="75">
        <v>27</v>
      </c>
      <c r="B37" s="76">
        <v>42052697</v>
      </c>
      <c r="C37" s="77" t="s">
        <v>100</v>
      </c>
      <c r="D37" s="78" t="s">
        <v>101</v>
      </c>
      <c r="E37" s="79" t="s">
        <v>102</v>
      </c>
      <c r="F37" s="80" t="s">
        <v>33</v>
      </c>
      <c r="G37" s="80" t="s">
        <v>34</v>
      </c>
      <c r="H37" s="80">
        <v>3</v>
      </c>
      <c r="I37" s="81">
        <v>1000</v>
      </c>
      <c r="J37" s="82">
        <v>2</v>
      </c>
      <c r="K37" s="3">
        <v>0</v>
      </c>
      <c r="L37" s="4">
        <v>0</v>
      </c>
      <c r="M37" s="4">
        <v>0</v>
      </c>
      <c r="N37" s="83">
        <f t="shared" si="0"/>
        <v>0</v>
      </c>
      <c r="O37" s="4">
        <v>0</v>
      </c>
      <c r="P37" s="84">
        <f t="shared" si="1"/>
        <v>0</v>
      </c>
      <c r="S37" s="26"/>
      <c r="T37" s="26"/>
      <c r="U37" s="26"/>
      <c r="V37" s="26"/>
    </row>
    <row r="38" spans="1:22" x14ac:dyDescent="0.35">
      <c r="A38" s="75">
        <v>28</v>
      </c>
      <c r="B38" s="76" t="s">
        <v>103</v>
      </c>
      <c r="C38" s="77" t="s">
        <v>104</v>
      </c>
      <c r="D38" s="78" t="s">
        <v>105</v>
      </c>
      <c r="E38" s="79" t="s">
        <v>106</v>
      </c>
      <c r="F38" s="80" t="s">
        <v>44</v>
      </c>
      <c r="G38" s="80" t="s">
        <v>34</v>
      </c>
      <c r="H38" s="80">
        <v>2</v>
      </c>
      <c r="I38" s="81">
        <v>630</v>
      </c>
      <c r="J38" s="82">
        <v>2</v>
      </c>
      <c r="K38" s="3">
        <v>0</v>
      </c>
      <c r="L38" s="4">
        <v>0</v>
      </c>
      <c r="M38" s="4">
        <v>0</v>
      </c>
      <c r="N38" s="83">
        <f t="shared" si="0"/>
        <v>0</v>
      </c>
      <c r="O38" s="4">
        <v>0</v>
      </c>
      <c r="P38" s="84">
        <f t="shared" si="1"/>
        <v>0</v>
      </c>
      <c r="S38" s="26"/>
      <c r="T38" s="26"/>
      <c r="U38" s="26"/>
      <c r="V38" s="26"/>
    </row>
    <row r="39" spans="1:22" x14ac:dyDescent="0.35">
      <c r="A39" s="75">
        <v>29</v>
      </c>
      <c r="B39" s="76">
        <v>2811</v>
      </c>
      <c r="C39" s="77" t="s">
        <v>107</v>
      </c>
      <c r="D39" s="78" t="s">
        <v>108</v>
      </c>
      <c r="E39" s="79" t="s">
        <v>109</v>
      </c>
      <c r="F39" s="80" t="s">
        <v>110</v>
      </c>
      <c r="G39" s="80" t="s">
        <v>34</v>
      </c>
      <c r="H39" s="80">
        <v>3</v>
      </c>
      <c r="I39" s="81">
        <v>1000</v>
      </c>
      <c r="J39" s="82">
        <v>3</v>
      </c>
      <c r="K39" s="3">
        <v>0</v>
      </c>
      <c r="L39" s="4">
        <v>0</v>
      </c>
      <c r="M39" s="4">
        <v>0</v>
      </c>
      <c r="N39" s="83">
        <f t="shared" si="0"/>
        <v>0</v>
      </c>
      <c r="O39" s="4">
        <v>0</v>
      </c>
      <c r="P39" s="84">
        <f t="shared" si="1"/>
        <v>0</v>
      </c>
      <c r="S39" s="26"/>
      <c r="T39" s="26"/>
      <c r="U39" s="26"/>
      <c r="V39" s="26"/>
    </row>
    <row r="40" spans="1:22" x14ac:dyDescent="0.35">
      <c r="A40" s="75">
        <v>30</v>
      </c>
      <c r="B40" s="76" t="s">
        <v>111</v>
      </c>
      <c r="C40" s="77" t="s">
        <v>112</v>
      </c>
      <c r="D40" s="78" t="s">
        <v>113</v>
      </c>
      <c r="E40" s="79" t="s">
        <v>114</v>
      </c>
      <c r="F40" s="80" t="s">
        <v>33</v>
      </c>
      <c r="G40" s="80" t="s">
        <v>34</v>
      </c>
      <c r="H40" s="80">
        <v>4</v>
      </c>
      <c r="I40" s="81">
        <v>630</v>
      </c>
      <c r="J40" s="82">
        <v>3</v>
      </c>
      <c r="K40" s="3">
        <v>0</v>
      </c>
      <c r="L40" s="4">
        <v>0</v>
      </c>
      <c r="M40" s="4">
        <v>0</v>
      </c>
      <c r="N40" s="83">
        <f t="shared" si="0"/>
        <v>0</v>
      </c>
      <c r="O40" s="4">
        <v>0</v>
      </c>
      <c r="P40" s="84">
        <f t="shared" si="1"/>
        <v>0</v>
      </c>
      <c r="S40" s="26"/>
      <c r="T40" s="26"/>
      <c r="U40" s="26"/>
      <c r="V40" s="26"/>
    </row>
    <row r="41" spans="1:22" x14ac:dyDescent="0.35">
      <c r="A41" s="75">
        <v>31</v>
      </c>
      <c r="B41" s="76" t="s">
        <v>115</v>
      </c>
      <c r="C41" s="77" t="s">
        <v>112</v>
      </c>
      <c r="D41" s="78" t="s">
        <v>113</v>
      </c>
      <c r="E41" s="79" t="s">
        <v>116</v>
      </c>
      <c r="F41" s="80" t="s">
        <v>33</v>
      </c>
      <c r="G41" s="80" t="s">
        <v>34</v>
      </c>
      <c r="H41" s="80">
        <v>4</v>
      </c>
      <c r="I41" s="81">
        <v>630</v>
      </c>
      <c r="J41" s="82">
        <v>3</v>
      </c>
      <c r="K41" s="3">
        <v>0</v>
      </c>
      <c r="L41" s="4">
        <v>0</v>
      </c>
      <c r="M41" s="4">
        <v>0</v>
      </c>
      <c r="N41" s="83">
        <f t="shared" si="0"/>
        <v>0</v>
      </c>
      <c r="O41" s="4">
        <v>0</v>
      </c>
      <c r="P41" s="84">
        <f t="shared" si="1"/>
        <v>0</v>
      </c>
      <c r="S41" s="26"/>
      <c r="T41" s="26"/>
      <c r="U41" s="26"/>
      <c r="V41" s="26"/>
    </row>
    <row r="42" spans="1:22" x14ac:dyDescent="0.35">
      <c r="A42" s="75">
        <v>32</v>
      </c>
      <c r="B42" s="76" t="s">
        <v>117</v>
      </c>
      <c r="C42" s="77" t="s">
        <v>118</v>
      </c>
      <c r="D42" s="78" t="s">
        <v>119</v>
      </c>
      <c r="E42" s="79" t="s">
        <v>120</v>
      </c>
      <c r="F42" s="80" t="s">
        <v>98</v>
      </c>
      <c r="G42" s="80" t="s">
        <v>99</v>
      </c>
      <c r="H42" s="80">
        <v>2</v>
      </c>
      <c r="I42" s="81">
        <v>600</v>
      </c>
      <c r="J42" s="82">
        <v>2</v>
      </c>
      <c r="K42" s="3">
        <v>0</v>
      </c>
      <c r="L42" s="4">
        <v>0</v>
      </c>
      <c r="M42" s="4">
        <v>0</v>
      </c>
      <c r="N42" s="83">
        <f t="shared" si="0"/>
        <v>0</v>
      </c>
      <c r="O42" s="4">
        <v>0</v>
      </c>
      <c r="P42" s="84">
        <f t="shared" si="1"/>
        <v>0</v>
      </c>
      <c r="S42" s="26"/>
      <c r="T42" s="26"/>
      <c r="U42" s="26"/>
      <c r="V42" s="26"/>
    </row>
    <row r="43" spans="1:22" x14ac:dyDescent="0.35">
      <c r="A43" s="75">
        <v>33</v>
      </c>
      <c r="B43" s="76">
        <v>40348480</v>
      </c>
      <c r="C43" s="77" t="s">
        <v>121</v>
      </c>
      <c r="D43" s="78" t="s">
        <v>122</v>
      </c>
      <c r="E43" s="79" t="s">
        <v>123</v>
      </c>
      <c r="F43" s="80" t="s">
        <v>33</v>
      </c>
      <c r="G43" s="80" t="s">
        <v>34</v>
      </c>
      <c r="H43" s="80">
        <v>4</v>
      </c>
      <c r="I43" s="81">
        <v>630</v>
      </c>
      <c r="J43" s="82">
        <v>3</v>
      </c>
      <c r="K43" s="3">
        <v>0</v>
      </c>
      <c r="L43" s="4">
        <v>0</v>
      </c>
      <c r="M43" s="4">
        <v>0</v>
      </c>
      <c r="N43" s="83">
        <f t="shared" si="0"/>
        <v>0</v>
      </c>
      <c r="O43" s="4">
        <v>0</v>
      </c>
      <c r="P43" s="84">
        <f t="shared" si="1"/>
        <v>0</v>
      </c>
      <c r="S43" s="26"/>
      <c r="T43" s="26"/>
      <c r="U43" s="26"/>
      <c r="V43" s="26"/>
    </row>
    <row r="44" spans="1:22" x14ac:dyDescent="0.35">
      <c r="A44" s="75">
        <v>34</v>
      </c>
      <c r="B44" s="76" t="s">
        <v>124</v>
      </c>
      <c r="C44" s="77" t="s">
        <v>125</v>
      </c>
      <c r="D44" s="78" t="s">
        <v>126</v>
      </c>
      <c r="E44" s="79" t="s">
        <v>127</v>
      </c>
      <c r="F44" s="80" t="s">
        <v>128</v>
      </c>
      <c r="G44" s="80" t="s">
        <v>99</v>
      </c>
      <c r="H44" s="80">
        <v>3</v>
      </c>
      <c r="I44" s="81">
        <v>1000</v>
      </c>
      <c r="J44" s="82">
        <v>2</v>
      </c>
      <c r="K44" s="3">
        <v>0</v>
      </c>
      <c r="L44" s="4">
        <v>0</v>
      </c>
      <c r="M44" s="4">
        <v>0</v>
      </c>
      <c r="N44" s="83">
        <f t="shared" si="0"/>
        <v>0</v>
      </c>
      <c r="O44" s="4">
        <v>0</v>
      </c>
      <c r="P44" s="84">
        <f t="shared" si="1"/>
        <v>0</v>
      </c>
      <c r="S44" s="26"/>
      <c r="T44" s="26"/>
      <c r="U44" s="26"/>
      <c r="V44" s="26"/>
    </row>
    <row r="45" spans="1:22" x14ac:dyDescent="0.35">
      <c r="A45" s="75">
        <v>35</v>
      </c>
      <c r="B45" s="76">
        <v>42478155</v>
      </c>
      <c r="C45" s="77" t="s">
        <v>129</v>
      </c>
      <c r="D45" s="78" t="s">
        <v>130</v>
      </c>
      <c r="E45" s="79" t="s">
        <v>131</v>
      </c>
      <c r="F45" s="80" t="s">
        <v>33</v>
      </c>
      <c r="G45" s="80" t="s">
        <v>34</v>
      </c>
      <c r="H45" s="80">
        <v>4</v>
      </c>
      <c r="I45" s="81">
        <v>400</v>
      </c>
      <c r="J45" s="82">
        <v>2</v>
      </c>
      <c r="K45" s="3">
        <v>0</v>
      </c>
      <c r="L45" s="4">
        <v>0</v>
      </c>
      <c r="M45" s="4">
        <v>0</v>
      </c>
      <c r="N45" s="83">
        <f t="shared" si="0"/>
        <v>0</v>
      </c>
      <c r="O45" s="4">
        <v>0</v>
      </c>
      <c r="P45" s="84">
        <f t="shared" si="1"/>
        <v>0</v>
      </c>
      <c r="S45" s="26"/>
      <c r="T45" s="26"/>
      <c r="U45" s="26"/>
      <c r="V45" s="26"/>
    </row>
    <row r="46" spans="1:22" x14ac:dyDescent="0.35">
      <c r="A46" s="75">
        <v>36</v>
      </c>
      <c r="B46" s="76">
        <v>42478179</v>
      </c>
      <c r="C46" s="77" t="s">
        <v>129</v>
      </c>
      <c r="D46" s="78" t="s">
        <v>130</v>
      </c>
      <c r="E46" s="79" t="s">
        <v>132</v>
      </c>
      <c r="F46" s="80" t="s">
        <v>33</v>
      </c>
      <c r="G46" s="80" t="s">
        <v>34</v>
      </c>
      <c r="H46" s="80">
        <v>4</v>
      </c>
      <c r="I46" s="81">
        <v>2275</v>
      </c>
      <c r="J46" s="82">
        <v>3</v>
      </c>
      <c r="K46" s="3">
        <v>0</v>
      </c>
      <c r="L46" s="4">
        <v>0</v>
      </c>
      <c r="M46" s="4">
        <v>0</v>
      </c>
      <c r="N46" s="83">
        <f t="shared" si="0"/>
        <v>0</v>
      </c>
      <c r="O46" s="4">
        <v>0</v>
      </c>
      <c r="P46" s="84">
        <f t="shared" si="1"/>
        <v>0</v>
      </c>
      <c r="S46" s="26"/>
      <c r="T46" s="26"/>
      <c r="U46" s="26"/>
      <c r="V46" s="26"/>
    </row>
    <row r="47" spans="1:22" x14ac:dyDescent="0.35">
      <c r="A47" s="75">
        <v>37</v>
      </c>
      <c r="B47" s="76" t="s">
        <v>133</v>
      </c>
      <c r="C47" s="77" t="s">
        <v>134</v>
      </c>
      <c r="D47" s="78" t="s">
        <v>135</v>
      </c>
      <c r="E47" s="79" t="s">
        <v>136</v>
      </c>
      <c r="F47" s="80" t="s">
        <v>44</v>
      </c>
      <c r="G47" s="80" t="s">
        <v>34</v>
      </c>
      <c r="H47" s="80">
        <v>2</v>
      </c>
      <c r="I47" s="81">
        <v>300</v>
      </c>
      <c r="J47" s="82">
        <v>2</v>
      </c>
      <c r="K47" s="3">
        <v>0</v>
      </c>
      <c r="L47" s="4">
        <v>0</v>
      </c>
      <c r="M47" s="4">
        <v>0</v>
      </c>
      <c r="N47" s="83">
        <f t="shared" si="0"/>
        <v>0</v>
      </c>
      <c r="O47" s="4">
        <v>0</v>
      </c>
      <c r="P47" s="84">
        <f t="shared" si="1"/>
        <v>0</v>
      </c>
      <c r="S47" s="26"/>
      <c r="T47" s="26"/>
      <c r="U47" s="26"/>
      <c r="V47" s="26"/>
    </row>
    <row r="48" spans="1:22" x14ac:dyDescent="0.35">
      <c r="A48" s="75">
        <v>38</v>
      </c>
      <c r="B48" s="76" t="s">
        <v>137</v>
      </c>
      <c r="C48" s="77" t="s">
        <v>138</v>
      </c>
      <c r="D48" s="78" t="s">
        <v>139</v>
      </c>
      <c r="E48" s="79" t="s">
        <v>140</v>
      </c>
      <c r="F48" s="80" t="s">
        <v>87</v>
      </c>
      <c r="G48" s="80" t="s">
        <v>34</v>
      </c>
      <c r="H48" s="80">
        <v>4</v>
      </c>
      <c r="I48" s="81">
        <v>630</v>
      </c>
      <c r="J48" s="82">
        <v>3</v>
      </c>
      <c r="K48" s="3">
        <v>0</v>
      </c>
      <c r="L48" s="4">
        <v>0</v>
      </c>
      <c r="M48" s="4">
        <v>0</v>
      </c>
      <c r="N48" s="83">
        <f t="shared" si="0"/>
        <v>0</v>
      </c>
      <c r="O48" s="4">
        <v>0</v>
      </c>
      <c r="P48" s="84">
        <f t="shared" si="1"/>
        <v>0</v>
      </c>
      <c r="S48" s="26"/>
      <c r="T48" s="26"/>
      <c r="U48" s="26"/>
      <c r="V48" s="26"/>
    </row>
    <row r="49" spans="1:22" x14ac:dyDescent="0.35">
      <c r="A49" s="75">
        <v>39</v>
      </c>
      <c r="B49" s="76">
        <v>43554474</v>
      </c>
      <c r="C49" s="77" t="s">
        <v>141</v>
      </c>
      <c r="D49" s="78" t="s">
        <v>142</v>
      </c>
      <c r="E49" s="79" t="s">
        <v>143</v>
      </c>
      <c r="F49" s="80" t="s">
        <v>33</v>
      </c>
      <c r="G49" s="80" t="s">
        <v>34</v>
      </c>
      <c r="H49" s="80">
        <v>6</v>
      </c>
      <c r="I49" s="81">
        <v>1000</v>
      </c>
      <c r="J49" s="82">
        <v>5</v>
      </c>
      <c r="K49" s="3">
        <v>0</v>
      </c>
      <c r="L49" s="4">
        <v>0</v>
      </c>
      <c r="M49" s="4">
        <v>0</v>
      </c>
      <c r="N49" s="83">
        <f t="shared" si="0"/>
        <v>0</v>
      </c>
      <c r="O49" s="4">
        <v>0</v>
      </c>
      <c r="P49" s="84">
        <f t="shared" si="1"/>
        <v>0</v>
      </c>
      <c r="S49" s="26"/>
      <c r="T49" s="26"/>
      <c r="U49" s="26"/>
      <c r="V49" s="26"/>
    </row>
    <row r="50" spans="1:22" x14ac:dyDescent="0.35">
      <c r="A50" s="75">
        <v>40</v>
      </c>
      <c r="B50" s="76">
        <v>43647394</v>
      </c>
      <c r="C50" s="77" t="s">
        <v>141</v>
      </c>
      <c r="D50" s="78" t="s">
        <v>142</v>
      </c>
      <c r="E50" s="79" t="s">
        <v>144</v>
      </c>
      <c r="F50" s="80" t="s">
        <v>33</v>
      </c>
      <c r="G50" s="80" t="s">
        <v>34</v>
      </c>
      <c r="H50" s="80">
        <v>6</v>
      </c>
      <c r="I50" s="81">
        <v>1000</v>
      </c>
      <c r="J50" s="82">
        <v>5</v>
      </c>
      <c r="K50" s="3">
        <v>0</v>
      </c>
      <c r="L50" s="4">
        <v>0</v>
      </c>
      <c r="M50" s="4">
        <v>0</v>
      </c>
      <c r="N50" s="83">
        <f t="shared" si="0"/>
        <v>0</v>
      </c>
      <c r="O50" s="4">
        <v>0</v>
      </c>
      <c r="P50" s="84">
        <f t="shared" si="1"/>
        <v>0</v>
      </c>
      <c r="S50" s="26"/>
      <c r="T50" s="26"/>
      <c r="U50" s="26"/>
      <c r="V50" s="26"/>
    </row>
    <row r="51" spans="1:22" x14ac:dyDescent="0.35">
      <c r="A51" s="75">
        <v>41</v>
      </c>
      <c r="B51" s="76">
        <v>44193344</v>
      </c>
      <c r="C51" s="77" t="s">
        <v>141</v>
      </c>
      <c r="D51" s="78" t="s">
        <v>142</v>
      </c>
      <c r="E51" s="79" t="s">
        <v>145</v>
      </c>
      <c r="F51" s="80" t="s">
        <v>33</v>
      </c>
      <c r="G51" s="80" t="s">
        <v>34</v>
      </c>
      <c r="H51" s="80">
        <v>4</v>
      </c>
      <c r="I51" s="81">
        <v>1150</v>
      </c>
      <c r="J51" s="82">
        <v>5</v>
      </c>
      <c r="K51" s="3">
        <v>0</v>
      </c>
      <c r="L51" s="4">
        <v>0</v>
      </c>
      <c r="M51" s="4">
        <v>0</v>
      </c>
      <c r="N51" s="83">
        <f t="shared" si="0"/>
        <v>0</v>
      </c>
      <c r="O51" s="4">
        <v>0</v>
      </c>
      <c r="P51" s="84">
        <f t="shared" si="1"/>
        <v>0</v>
      </c>
      <c r="S51" s="26"/>
      <c r="T51" s="26"/>
      <c r="U51" s="26"/>
      <c r="V51" s="26"/>
    </row>
    <row r="52" spans="1:22" x14ac:dyDescent="0.35">
      <c r="A52" s="75">
        <v>42</v>
      </c>
      <c r="B52" s="87">
        <v>44410924</v>
      </c>
      <c r="C52" s="77" t="s">
        <v>141</v>
      </c>
      <c r="D52" s="85" t="s">
        <v>142</v>
      </c>
      <c r="E52" s="88" t="s">
        <v>146</v>
      </c>
      <c r="F52" s="80" t="s">
        <v>33</v>
      </c>
      <c r="G52" s="89" t="s">
        <v>34</v>
      </c>
      <c r="H52" s="89">
        <v>6</v>
      </c>
      <c r="I52" s="90">
        <v>1150</v>
      </c>
      <c r="J52" s="82">
        <v>5</v>
      </c>
      <c r="K52" s="3">
        <v>0</v>
      </c>
      <c r="L52" s="4">
        <v>0</v>
      </c>
      <c r="M52" s="4">
        <v>0</v>
      </c>
      <c r="N52" s="83">
        <f t="shared" si="0"/>
        <v>0</v>
      </c>
      <c r="O52" s="4">
        <v>0</v>
      </c>
      <c r="P52" s="84">
        <f t="shared" si="1"/>
        <v>0</v>
      </c>
      <c r="S52" s="26"/>
      <c r="T52" s="26"/>
      <c r="U52" s="26"/>
      <c r="V52" s="26"/>
    </row>
    <row r="53" spans="1:22" ht="15" thickBot="1" x14ac:dyDescent="0.4">
      <c r="A53" s="91">
        <v>43</v>
      </c>
      <c r="B53" s="92" t="s">
        <v>147</v>
      </c>
      <c r="C53" s="93" t="s">
        <v>141</v>
      </c>
      <c r="D53" s="94" t="s">
        <v>142</v>
      </c>
      <c r="E53" s="95" t="s">
        <v>148</v>
      </c>
      <c r="F53" s="96" t="s">
        <v>56</v>
      </c>
      <c r="G53" s="97" t="s">
        <v>34</v>
      </c>
      <c r="H53" s="97">
        <v>6</v>
      </c>
      <c r="I53" s="98">
        <v>1050</v>
      </c>
      <c r="J53" s="99">
        <v>5</v>
      </c>
      <c r="K53" s="5">
        <v>0</v>
      </c>
      <c r="L53" s="6">
        <v>0</v>
      </c>
      <c r="M53" s="6">
        <v>0</v>
      </c>
      <c r="N53" s="83">
        <f t="shared" si="0"/>
        <v>0</v>
      </c>
      <c r="O53" s="6">
        <v>0</v>
      </c>
      <c r="P53" s="84">
        <f t="shared" si="1"/>
        <v>0</v>
      </c>
      <c r="S53" s="26"/>
      <c r="T53" s="26"/>
      <c r="U53" s="26"/>
      <c r="V53" s="26"/>
    </row>
    <row r="54" spans="1:22" ht="15" thickBot="1" x14ac:dyDescent="0.4">
      <c r="A54" s="100"/>
      <c r="B54" s="101"/>
      <c r="C54" s="102"/>
      <c r="D54" s="102"/>
      <c r="E54" s="102"/>
      <c r="F54" s="102"/>
      <c r="G54" s="102"/>
      <c r="H54" s="102"/>
      <c r="I54" s="102"/>
      <c r="J54" s="100"/>
      <c r="K54" s="100"/>
      <c r="L54" s="103"/>
      <c r="M54" s="103"/>
      <c r="N54" s="104" t="s">
        <v>149</v>
      </c>
      <c r="O54" s="105"/>
      <c r="P54" s="106">
        <f>SUM(P11:P53)</f>
        <v>0</v>
      </c>
      <c r="Q54" s="100"/>
      <c r="R54" s="26"/>
      <c r="S54" s="26"/>
      <c r="T54" s="26"/>
      <c r="U54" s="100"/>
      <c r="V54" s="100"/>
    </row>
    <row r="55" spans="1:22" x14ac:dyDescent="0.35">
      <c r="P55" s="107"/>
    </row>
    <row r="56" spans="1:22" x14ac:dyDescent="0.35">
      <c r="B56" s="108" t="s">
        <v>150</v>
      </c>
      <c r="C56" s="108"/>
      <c r="D56" s="108"/>
      <c r="E56" s="108"/>
      <c r="F56" s="108"/>
      <c r="G56" s="108"/>
      <c r="O56" s="109"/>
      <c r="P56" s="110"/>
    </row>
    <row r="57" spans="1:22" x14ac:dyDescent="0.35">
      <c r="B57" s="111" t="s">
        <v>151</v>
      </c>
      <c r="C57" s="112"/>
      <c r="D57" s="112"/>
      <c r="E57" s="113" t="s">
        <v>152</v>
      </c>
      <c r="F57" s="114" t="s">
        <v>153</v>
      </c>
      <c r="G57" s="115" t="s">
        <v>154</v>
      </c>
      <c r="O57" s="109"/>
      <c r="P57" s="110"/>
    </row>
    <row r="58" spans="1:22" x14ac:dyDescent="0.35">
      <c r="B58" s="116" t="s">
        <v>155</v>
      </c>
      <c r="C58" s="117"/>
      <c r="D58" s="118"/>
      <c r="E58" s="119">
        <v>140</v>
      </c>
      <c r="F58" s="7">
        <v>0</v>
      </c>
      <c r="G58" s="120">
        <f>E58*F58</f>
        <v>0</v>
      </c>
      <c r="O58" s="109"/>
      <c r="P58" s="110"/>
    </row>
    <row r="59" spans="1:22" x14ac:dyDescent="0.35">
      <c r="B59" s="121" t="s">
        <v>156</v>
      </c>
      <c r="C59" s="122"/>
      <c r="D59" s="123"/>
      <c r="E59" s="119">
        <v>20</v>
      </c>
      <c r="F59" s="7">
        <v>0</v>
      </c>
      <c r="G59" s="120">
        <f t="shared" ref="G59:G61" si="2">E59*F59</f>
        <v>0</v>
      </c>
      <c r="O59" s="109"/>
      <c r="P59" s="110"/>
    </row>
    <row r="60" spans="1:22" x14ac:dyDescent="0.35">
      <c r="B60" s="121" t="s">
        <v>157</v>
      </c>
      <c r="C60" s="122"/>
      <c r="D60" s="123"/>
      <c r="E60" s="124">
        <v>15</v>
      </c>
      <c r="F60" s="7">
        <v>0</v>
      </c>
      <c r="G60" s="120">
        <f t="shared" si="2"/>
        <v>0</v>
      </c>
      <c r="P60" s="107"/>
    </row>
    <row r="61" spans="1:22" ht="15.75" customHeight="1" x14ac:dyDescent="0.35">
      <c r="B61" s="125" t="s">
        <v>158</v>
      </c>
      <c r="C61" s="126"/>
      <c r="D61" s="127"/>
      <c r="E61" s="124">
        <v>15</v>
      </c>
      <c r="F61" s="7">
        <v>0</v>
      </c>
      <c r="G61" s="120">
        <f t="shared" si="2"/>
        <v>0</v>
      </c>
      <c r="P61" s="107"/>
    </row>
    <row r="62" spans="1:22" ht="15.75" customHeight="1" x14ac:dyDescent="0.35">
      <c r="B62" s="128"/>
      <c r="C62" s="129"/>
      <c r="D62" s="129"/>
      <c r="E62" s="130" t="s">
        <v>159</v>
      </c>
      <c r="F62" s="114" t="s">
        <v>160</v>
      </c>
      <c r="G62" s="131"/>
      <c r="P62" s="107"/>
    </row>
    <row r="63" spans="1:22" ht="15" thickBot="1" x14ac:dyDescent="0.4">
      <c r="B63" s="121" t="s">
        <v>161</v>
      </c>
      <c r="C63" s="122"/>
      <c r="D63" s="123"/>
      <c r="E63" s="124">
        <v>90</v>
      </c>
      <c r="F63" s="7">
        <v>0</v>
      </c>
      <c r="G63" s="120">
        <f>E63*F63</f>
        <v>0</v>
      </c>
      <c r="P63" s="107"/>
    </row>
    <row r="64" spans="1:22" ht="15" thickBot="1" x14ac:dyDescent="0.4">
      <c r="B64" s="132"/>
      <c r="C64" s="133"/>
      <c r="D64" s="133"/>
      <c r="E64" s="134"/>
      <c r="F64" s="134"/>
      <c r="G64" s="135"/>
      <c r="P64" s="136" t="s">
        <v>162</v>
      </c>
    </row>
    <row r="65" spans="1:16" ht="15" thickBot="1" x14ac:dyDescent="0.4">
      <c r="B65" s="137"/>
      <c r="C65" s="137"/>
      <c r="D65" s="137"/>
      <c r="E65" s="138" t="s">
        <v>163</v>
      </c>
      <c r="F65" s="139"/>
      <c r="G65" s="140">
        <f>SUM(G58:G63)</f>
        <v>0</v>
      </c>
      <c r="H65" s="107"/>
      <c r="I65" s="107"/>
      <c r="J65" s="107"/>
      <c r="K65" s="107"/>
      <c r="L65" s="107"/>
      <c r="M65" s="107"/>
      <c r="N65" s="107"/>
      <c r="O65" s="141" t="s">
        <v>164</v>
      </c>
      <c r="P65" s="142">
        <f>G65+P54</f>
        <v>0</v>
      </c>
    </row>
    <row r="66" spans="1:16" ht="15" thickBot="1" x14ac:dyDescent="0.4"/>
    <row r="67" spans="1:16" ht="15" thickBot="1" x14ac:dyDescent="0.4">
      <c r="B67" s="143" t="s">
        <v>165</v>
      </c>
      <c r="C67" s="144"/>
      <c r="D67" s="144"/>
      <c r="E67" s="144"/>
      <c r="F67" s="144"/>
      <c r="G67" s="145"/>
      <c r="O67" s="146" t="s">
        <v>173</v>
      </c>
      <c r="P67" s="12"/>
    </row>
    <row r="68" spans="1:16" ht="15" thickBot="1" x14ac:dyDescent="0.4">
      <c r="B68" s="148" t="s">
        <v>166</v>
      </c>
      <c r="C68" s="149"/>
      <c r="D68" s="149"/>
      <c r="E68" s="149"/>
      <c r="F68" s="150"/>
      <c r="G68" s="114" t="s">
        <v>167</v>
      </c>
      <c r="O68" s="147" t="s">
        <v>172</v>
      </c>
      <c r="P68" s="151"/>
    </row>
    <row r="69" spans="1:16" x14ac:dyDescent="0.35">
      <c r="B69" s="121" t="s">
        <v>168</v>
      </c>
      <c r="C69" s="122"/>
      <c r="D69" s="122"/>
      <c r="E69" s="122"/>
      <c r="F69" s="123"/>
      <c r="G69" s="7">
        <v>0</v>
      </c>
      <c r="O69" s="8"/>
      <c r="P69" s="9"/>
    </row>
    <row r="70" spans="1:16" x14ac:dyDescent="0.35">
      <c r="B70" s="152" t="s">
        <v>169</v>
      </c>
      <c r="C70" s="152"/>
      <c r="D70" s="152"/>
      <c r="E70" s="152"/>
      <c r="F70" s="152"/>
      <c r="G70" s="7">
        <v>0</v>
      </c>
      <c r="O70" s="8"/>
      <c r="P70" s="9"/>
    </row>
    <row r="71" spans="1:16" ht="15" thickBot="1" x14ac:dyDescent="0.4">
      <c r="B71" s="152" t="s">
        <v>170</v>
      </c>
      <c r="C71" s="152"/>
      <c r="D71" s="152"/>
      <c r="E71" s="152"/>
      <c r="F71" s="152"/>
      <c r="G71" s="7">
        <v>0</v>
      </c>
      <c r="O71" s="10"/>
      <c r="P71" s="11"/>
    </row>
    <row r="74" spans="1:16" x14ac:dyDescent="0.35">
      <c r="A74" s="153" t="s">
        <v>171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</row>
    <row r="76" spans="1:16" x14ac:dyDescent="0.35">
      <c r="G76" s="155"/>
      <c r="H76" s="155"/>
    </row>
  </sheetData>
  <sheetProtection algorithmName="SHA-512" hashValue="NSOC1PBfAgC4VlxyDDM8hf4KL43HYlYKGZ14+U93Fkj/eLmryan89fwpI29kBYVwEkcMd1mHsRBfy02+uNoQsw==" saltValue="HbpZ4VikmwKHp+dtQglQ0w==" spinCount="100000" sheet="1" objects="1" scenarios="1" sort="0" autoFilter="0"/>
  <mergeCells count="25">
    <mergeCell ref="A74:P74"/>
    <mergeCell ref="B67:G67"/>
    <mergeCell ref="B68:F68"/>
    <mergeCell ref="B69:F69"/>
    <mergeCell ref="B70:F70"/>
    <mergeCell ref="B71:F71"/>
    <mergeCell ref="B59:D59"/>
    <mergeCell ref="B61:D61"/>
    <mergeCell ref="B60:D60"/>
    <mergeCell ref="B63:D63"/>
    <mergeCell ref="B64:G64"/>
    <mergeCell ref="A3:B8"/>
    <mergeCell ref="C3:F4"/>
    <mergeCell ref="C5:F8"/>
    <mergeCell ref="A1:P1"/>
    <mergeCell ref="B56:G56"/>
    <mergeCell ref="N54:O54"/>
    <mergeCell ref="E65:F65"/>
    <mergeCell ref="N5:O6"/>
    <mergeCell ref="N3:O3"/>
    <mergeCell ref="N4:O4"/>
    <mergeCell ref="K3:L3"/>
    <mergeCell ref="K4:L4"/>
    <mergeCell ref="H3:I3"/>
    <mergeCell ref="H4:I4"/>
  </mergeCells>
  <phoneticPr fontId="6" type="noConversion"/>
  <printOptions horizontalCentered="1"/>
  <pageMargins left="0.39370078740157483" right="0.39370078740157483" top="0.78740157480314965" bottom="0.78740157480314965" header="0.31496062992125984" footer="0.39370078740157483"/>
  <pageSetup paperSize="9" scale="42" orientation="landscape" r:id="rId1"/>
  <headerFooter>
    <oddFooter>&amp;LVersion 1.0&amp;CHUNDT CONSULT GmbH&amp;R&amp;P von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4c845bbe8f1cd25154928ff118b5c324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269e5b661768280e2d12197a3edd3efb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E3A760-8EBE-4B55-AB98-345FABF9D7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EFB8F8-1623-468D-B0D2-0B94426AFD3E}">
  <ds:schemaRefs>
    <ds:schemaRef ds:uri="http://www.w3.org/XML/1998/namespace"/>
    <ds:schemaRef ds:uri="http://schemas.microsoft.com/office/2006/metadata/properties"/>
    <ds:schemaRef ds:uri="4f35b267-bd6d-4640-8cf6-c0951f2bf4bb"/>
    <ds:schemaRef ds:uri="http://purl.org/dc/dcmitype/"/>
    <ds:schemaRef ds:uri="http://purl.org/dc/elements/1.1/"/>
    <ds:schemaRef ds:uri="http://schemas.microsoft.com/office/2006/documentManagement/types"/>
    <ds:schemaRef ds:uri="3b4fbce7-7457-4077-8822-5fd466340b0b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C0BFB12-3CC6-460F-A6F4-FA8E828AC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Olaf Erik Post</dc:creator>
  <cp:keywords/>
  <dc:description/>
  <cp:lastModifiedBy>Marjolein Slippens</cp:lastModifiedBy>
  <cp:revision/>
  <dcterms:created xsi:type="dcterms:W3CDTF">2022-08-30T13:52:29Z</dcterms:created>
  <dcterms:modified xsi:type="dcterms:W3CDTF">2024-12-23T14:22:03Z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