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Groothandel Laboratorium Apparatuur 2025/3. Leidraad/"/>
    </mc:Choice>
  </mc:AlternateContent>
  <xr:revisionPtr revIDLastSave="133" documentId="13_ncr:1_{87675241-8520-4CFF-91D9-9D959A585AFA}" xr6:coauthVersionLast="47" xr6:coauthVersionMax="47" xr10:uidLastSave="{06D50AC2-9F1B-4037-99D2-1927D86FEFDB}"/>
  <bookViews>
    <workbookView xWindow="-108" yWindow="-108" windowWidth="23256" windowHeight="12456" activeTab="3" xr2:uid="{B9737E52-5E3B-47EC-88E3-346B11621ABA}"/>
  </bookViews>
  <sheets>
    <sheet name="Laboratorium Apparatuur" sheetId="3" r:id="rId1"/>
    <sheet name="Preventief onderhoud" sheetId="4" r:id="rId2"/>
    <sheet name="Correctief onderhoud" sheetId="6" r:id="rId3"/>
    <sheet name="Totaal" sheetId="5" r:id="rId4"/>
  </sheets>
  <definedNames>
    <definedName name="_xlnm._FilterDatabase" localSheetId="0" hidden="1">'Laboratorium Apparatuur'!#REF!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3" l="1"/>
  <c r="E44" i="3"/>
  <c r="E24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5" i="3"/>
  <c r="E47" i="3"/>
  <c r="E48" i="3"/>
  <c r="E49" i="3"/>
  <c r="E50" i="3"/>
  <c r="E51" i="3"/>
  <c r="E52" i="3"/>
  <c r="E53" i="3"/>
  <c r="E54" i="3"/>
  <c r="E55" i="3"/>
  <c r="E56" i="3"/>
  <c r="E57" i="3"/>
  <c r="E58" i="3"/>
  <c r="B8" i="5"/>
  <c r="B9" i="4"/>
  <c r="E59" i="3" l="1"/>
  <c r="B7" i="5" s="1"/>
  <c r="D8" i="6" l="1"/>
  <c r="D9" i="6" l="1"/>
  <c r="B9" i="5" s="1"/>
  <c r="B10" i="5" l="1" a="1"/>
  <c r="B1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<sst xmlns="http://schemas.openxmlformats.org/spreadsheetml/2006/main" count="96" uniqueCount="83">
  <si>
    <t>Aantal</t>
  </si>
  <si>
    <t>Naam ondertekenaar</t>
  </si>
  <si>
    <t>Handtekening</t>
  </si>
  <si>
    <t>Datum</t>
  </si>
  <si>
    <t>Alleen deze cellen invullen</t>
  </si>
  <si>
    <t>Naam inschrijver</t>
  </si>
  <si>
    <t>Uurtarieven</t>
  </si>
  <si>
    <t>Functie</t>
  </si>
  <si>
    <t>Servicemonteur</t>
  </si>
  <si>
    <t>Fictief aantal uren</t>
  </si>
  <si>
    <t>Totaal correctief onderhoud</t>
  </si>
  <si>
    <t>Uurtarief exlusief btw</t>
  </si>
  <si>
    <t>Totaal exclusief btw</t>
  </si>
  <si>
    <t>Preventief onderhoud</t>
  </si>
  <si>
    <t>Correctief onderhoud</t>
  </si>
  <si>
    <t xml:space="preserve">Firda </t>
  </si>
  <si>
    <t>Totaal (bedrag voor gunning) 2 jaar</t>
  </si>
  <si>
    <t>Totaal</t>
  </si>
  <si>
    <t>Bijlage 4 Prijzenblad - Groothandel Laboratorium Apparatuur</t>
  </si>
  <si>
    <t>Totaal service en onderhoud Laboratorium Apparatuur</t>
  </si>
  <si>
    <t>Smeltpuntsapparaat</t>
  </si>
  <si>
    <t>Refractometer</t>
  </si>
  <si>
    <t>Moffeloven</t>
  </si>
  <si>
    <t>pH meter</t>
  </si>
  <si>
    <t>Labolift</t>
  </si>
  <si>
    <t>Rotatie-filmverdamper</t>
  </si>
  <si>
    <t>Analytische balans</t>
  </si>
  <si>
    <t>Bovenweger</t>
  </si>
  <si>
    <t>Incubatoren koelbroedstoven</t>
  </si>
  <si>
    <t>Autoclaaf</t>
  </si>
  <si>
    <t>Hogedrukpannen groot</t>
  </si>
  <si>
    <t>Tafel autoclaaf</t>
  </si>
  <si>
    <t>Vortex</t>
  </si>
  <si>
    <t>Magnetron</t>
  </si>
  <si>
    <t>Microscopen</t>
  </si>
  <si>
    <t>Microscopen met camera</t>
  </si>
  <si>
    <t>Fluorescentiemicroscoop</t>
  </si>
  <si>
    <t>Omkeermicroscoop</t>
  </si>
  <si>
    <t>Drogelucht sterilisator</t>
  </si>
  <si>
    <t>Airesampler</t>
  </si>
  <si>
    <t>Waterbaden</t>
  </si>
  <si>
    <t>Stomacher</t>
  </si>
  <si>
    <t>CO2 incubator</t>
  </si>
  <si>
    <t>Falconbuizen centrifuge</t>
  </si>
  <si>
    <t>Stereomicroscoop</t>
  </si>
  <si>
    <t>LAF kast</t>
  </si>
  <si>
    <t>PCR UV cabinet</t>
  </si>
  <si>
    <t>Bagpipet</t>
  </si>
  <si>
    <t>Ultrasoonbad</t>
  </si>
  <si>
    <t xml:space="preserve">Bijlage 4 Prijzenblad </t>
  </si>
  <si>
    <t>Groothandel Laboratorium Apparatuur</t>
  </si>
  <si>
    <t>Totaal Groothandel Laboratorium Apparatuur</t>
  </si>
  <si>
    <t>Bijlage 4 Prijzenblad</t>
  </si>
  <si>
    <t>Service en onderhoud Laboratorium Apparatuur</t>
  </si>
  <si>
    <t>Laboratorium Apparatuur</t>
  </si>
  <si>
    <t>Netto prijs per jaar exclusief btw</t>
  </si>
  <si>
    <t>Nummer</t>
  </si>
  <si>
    <t>Omschrijving</t>
  </si>
  <si>
    <t>Totaalprijs</t>
  </si>
  <si>
    <t>Prijs per stuk excl. bw</t>
  </si>
  <si>
    <t>Stoof, convectieoven</t>
  </si>
  <si>
    <t>Magneetroerder met verwarmingsplaat</t>
  </si>
  <si>
    <t>Inductie kookplaat</t>
  </si>
  <si>
    <t>Vaatwasser</t>
  </si>
  <si>
    <t>Vacuumpomp</t>
  </si>
  <si>
    <t>Schudapparaat</t>
  </si>
  <si>
    <t>Tafelmodelcentrifuge</t>
  </si>
  <si>
    <t>Rollenbank</t>
  </si>
  <si>
    <t>Schudstoof</t>
  </si>
  <si>
    <t>Pipetcontrollers</t>
  </si>
  <si>
    <t>Vriezer tafelmodel</t>
  </si>
  <si>
    <t>Uitvulpomp</t>
  </si>
  <si>
    <t>Bunsenbranders</t>
  </si>
  <si>
    <t>Koelkast tafelmodel</t>
  </si>
  <si>
    <t>Koelkast tafelmodel met vriesvak</t>
  </si>
  <si>
    <t>Koel/vries combi</t>
  </si>
  <si>
    <t>nn</t>
  </si>
  <si>
    <t>Pipetten 0,1-2,5 µl</t>
  </si>
  <si>
    <t>Pipetten 2-20 µl</t>
  </si>
  <si>
    <t>Pipetten 20-200 µl</t>
  </si>
  <si>
    <t>Pipetten 100-1.000 µl</t>
  </si>
  <si>
    <t>Pipetten 1.000-10.000 µl</t>
  </si>
  <si>
    <t>Inschrijver dient hier een totaal prijs per jaar in te vullen voor het onderhoud aan al het laboratorium apparatuur.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</si>
</sst>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4" fontId="3" fillId="0" borderId="0" xfId="0" applyNumberFormat="1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left" vertical="center" wrapText="1"/>
    </xf>
    <xf numFmtId="44" fontId="5" fillId="2" borderId="1" xfId="1" applyNumberFormat="1" applyFont="1" applyFill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left" wrapText="1"/>
    </xf>
    <xf numFmtId="44" fontId="3" fillId="0" borderId="0" xfId="1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vertical="center"/>
    </xf>
    <xf numFmtId="0" fontId="3" fillId="0" borderId="0" xfId="0" applyFont="1"/>
    <xf numFmtId="0" fontId="5" fillId="0" borderId="0" xfId="0" applyFont="1"/>
    <xf numFmtId="44" fontId="5" fillId="0" borderId="0" xfId="1" applyNumberFormat="1" applyFont="1" applyFill="1" applyBorder="1" applyAlignment="1">
      <alignment horizontal="left" vertical="center" wrapText="1"/>
    </xf>
    <xf numFmtId="44" fontId="6" fillId="0" borderId="0" xfId="1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1" fontId="3" fillId="5" borderId="1" xfId="0" applyNumberFormat="1" applyFont="1" applyFill="1" applyBorder="1" applyAlignment="1">
      <alignment horizontal="center" wrapText="1"/>
    </xf>
    <xf numFmtId="44" fontId="6" fillId="4" borderId="1" xfId="1" applyNumberFormat="1" applyFont="1" applyFill="1" applyBorder="1" applyAlignment="1">
      <alignment horizontal="left" wrapText="1"/>
    </xf>
    <xf numFmtId="0" fontId="6" fillId="0" borderId="0" xfId="0" applyFont="1"/>
    <xf numFmtId="44" fontId="7" fillId="4" borderId="3" xfId="0" applyNumberFormat="1" applyFont="1" applyFill="1" applyBorder="1"/>
    <xf numFmtId="0" fontId="6" fillId="0" borderId="0" xfId="0" applyFont="1" applyAlignment="1">
      <alignment horizontal="left"/>
    </xf>
    <xf numFmtId="44" fontId="4" fillId="0" borderId="0" xfId="0" applyNumberFormat="1" applyFont="1"/>
    <xf numFmtId="44" fontId="3" fillId="0" borderId="0" xfId="1" applyNumberFormat="1" applyFont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9" fontId="3" fillId="0" borderId="0" xfId="0" applyNumberFormat="1" applyFont="1" applyAlignment="1">
      <alignment horizontal="left" wrapText="1"/>
    </xf>
    <xf numFmtId="0" fontId="5" fillId="2" borderId="1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570057</xdr:colOff>
      <xdr:row>0</xdr:row>
      <xdr:rowOff>39687</xdr:rowOff>
    </xdr:from>
    <xdr:to>
      <xdr:col>4</xdr:col>
      <xdr:colOff>692376</xdr:colOff>
      <xdr:row>4</xdr:row>
      <xdr:rowOff>123729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557" y="39687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1047894</xdr:colOff>
      <xdr:row>0</xdr:row>
      <xdr:rowOff>85895</xdr:rowOff>
    </xdr:from>
    <xdr:to>
      <xdr:col>3</xdr:col>
      <xdr:colOff>105001</xdr:colOff>
      <xdr:row>4</xdr:row>
      <xdr:rowOff>36587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4A36FBE-4939-4FFF-8707-B27C54B78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469" y="85895"/>
          <a:ext cx="1409782" cy="560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133494</xdr:colOff>
      <xdr:row>0</xdr:row>
      <xdr:rowOff>76370</xdr:rowOff>
    </xdr:from>
    <xdr:to>
      <xdr:col>3</xdr:col>
      <xdr:colOff>933676</xdr:colOff>
      <xdr:row>4</xdr:row>
      <xdr:rowOff>27062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9330FBE-1933-4A7C-A464-9F9CB363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719" y="76370"/>
          <a:ext cx="1409782" cy="56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104945</xdr:rowOff>
    </xdr:from>
    <xdr:to>
      <xdr:col>2</xdr:col>
      <xdr:colOff>19132</xdr:colOff>
      <xdr:row>4</xdr:row>
      <xdr:rowOff>55637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F4902AB3-3DCF-4A34-AEA1-E6446B23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04945"/>
          <a:ext cx="1409782" cy="56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dimension ref="A1:F63"/>
  <sheetViews>
    <sheetView showGridLines="0" topLeftCell="A45" zoomScale="120" zoomScaleNormal="120" workbookViewId="0">
      <selection activeCell="D58" sqref="D58"/>
    </sheetView>
  </sheetViews>
  <sheetFormatPr defaultColWidth="9.109375" defaultRowHeight="12" x14ac:dyDescent="0.25"/>
  <cols>
    <col min="1" max="2" width="9.6640625" style="2" customWidth="1"/>
    <col min="3" max="3" width="33.88671875" style="2" customWidth="1"/>
    <col min="4" max="4" width="19.33203125" style="3" customWidth="1"/>
    <col min="5" max="5" width="14.5546875" style="5" customWidth="1"/>
    <col min="6" max="6" width="16.6640625" style="6" customWidth="1"/>
    <col min="7" max="16384" width="9.109375" style="2"/>
  </cols>
  <sheetData>
    <row r="1" spans="1:6" x14ac:dyDescent="0.25">
      <c r="A1" s="1" t="s">
        <v>49</v>
      </c>
      <c r="B1" s="1"/>
    </row>
    <row r="2" spans="1:6" ht="12" customHeight="1" x14ac:dyDescent="0.25">
      <c r="A2" s="7" t="s">
        <v>15</v>
      </c>
      <c r="B2" s="7"/>
      <c r="C2" s="1"/>
      <c r="E2" s="29"/>
    </row>
    <row r="3" spans="1:6" x14ac:dyDescent="0.25">
      <c r="E3" s="29"/>
    </row>
    <row r="4" spans="1:6" x14ac:dyDescent="0.25">
      <c r="A4" s="8" t="s">
        <v>4</v>
      </c>
      <c r="B4" s="8"/>
      <c r="E4" s="29"/>
    </row>
    <row r="5" spans="1:6" x14ac:dyDescent="0.25">
      <c r="E5" s="29"/>
      <c r="F5" s="28"/>
    </row>
    <row r="6" spans="1:6" x14ac:dyDescent="0.25">
      <c r="A6" s="40" t="s">
        <v>50</v>
      </c>
      <c r="B6" s="40"/>
      <c r="C6" s="40"/>
      <c r="D6" s="40"/>
      <c r="E6" s="40"/>
    </row>
    <row r="7" spans="1:6" x14ac:dyDescent="0.25">
      <c r="A7" s="37" t="s">
        <v>56</v>
      </c>
      <c r="B7" s="37" t="s">
        <v>0</v>
      </c>
      <c r="C7" s="37" t="s">
        <v>57</v>
      </c>
      <c r="D7" s="37" t="s">
        <v>59</v>
      </c>
      <c r="E7" s="37" t="s">
        <v>58</v>
      </c>
    </row>
    <row r="8" spans="1:6" x14ac:dyDescent="0.25">
      <c r="A8" s="27">
        <v>8</v>
      </c>
      <c r="B8" s="27">
        <v>1</v>
      </c>
      <c r="C8" s="11" t="s">
        <v>20</v>
      </c>
      <c r="D8" s="48">
        <v>0</v>
      </c>
      <c r="E8" s="12">
        <f>B8*D8</f>
        <v>0</v>
      </c>
      <c r="F8" s="2"/>
    </row>
    <row r="9" spans="1:6" x14ac:dyDescent="0.25">
      <c r="A9" s="27">
        <v>9</v>
      </c>
      <c r="B9" s="27">
        <v>2</v>
      </c>
      <c r="C9" s="11" t="s">
        <v>21</v>
      </c>
      <c r="D9" s="48">
        <v>0</v>
      </c>
      <c r="E9" s="12">
        <f t="shared" ref="E9:E58" si="0">B9*D9</f>
        <v>0</v>
      </c>
      <c r="F9" s="2"/>
    </row>
    <row r="10" spans="1:6" x14ac:dyDescent="0.25">
      <c r="A10" s="27">
        <v>13</v>
      </c>
      <c r="B10" s="27">
        <v>2</v>
      </c>
      <c r="C10" s="11" t="s">
        <v>60</v>
      </c>
      <c r="D10" s="48">
        <v>0</v>
      </c>
      <c r="E10" s="12">
        <f t="shared" si="0"/>
        <v>0</v>
      </c>
      <c r="F10" s="2"/>
    </row>
    <row r="11" spans="1:6" x14ac:dyDescent="0.25">
      <c r="A11" s="27">
        <v>14</v>
      </c>
      <c r="B11" s="27">
        <v>1</v>
      </c>
      <c r="C11" s="11" t="s">
        <v>22</v>
      </c>
      <c r="D11" s="48">
        <v>0</v>
      </c>
      <c r="E11" s="12">
        <f t="shared" si="0"/>
        <v>0</v>
      </c>
      <c r="F11" s="2"/>
    </row>
    <row r="12" spans="1:6" x14ac:dyDescent="0.25">
      <c r="A12" s="27">
        <v>15</v>
      </c>
      <c r="B12" s="27">
        <v>11</v>
      </c>
      <c r="C12" s="11" t="s">
        <v>23</v>
      </c>
      <c r="D12" s="48">
        <v>0</v>
      </c>
      <c r="E12" s="12">
        <f t="shared" si="0"/>
        <v>0</v>
      </c>
      <c r="F12" s="2"/>
    </row>
    <row r="13" spans="1:6" x14ac:dyDescent="0.25">
      <c r="A13" s="27">
        <v>18</v>
      </c>
      <c r="B13" s="27">
        <v>20</v>
      </c>
      <c r="C13" s="11" t="s">
        <v>24</v>
      </c>
      <c r="D13" s="48">
        <v>0</v>
      </c>
      <c r="E13" s="12">
        <f t="shared" si="0"/>
        <v>0</v>
      </c>
      <c r="F13" s="2"/>
    </row>
    <row r="14" spans="1:6" x14ac:dyDescent="0.25">
      <c r="A14" s="27">
        <v>21</v>
      </c>
      <c r="B14" s="27">
        <v>16</v>
      </c>
      <c r="C14" s="11" t="s">
        <v>61</v>
      </c>
      <c r="D14" s="48">
        <v>0</v>
      </c>
      <c r="E14" s="12">
        <f t="shared" si="0"/>
        <v>0</v>
      </c>
      <c r="F14" s="2"/>
    </row>
    <row r="15" spans="1:6" x14ac:dyDescent="0.25">
      <c r="A15" s="27">
        <v>22</v>
      </c>
      <c r="B15" s="27">
        <v>4</v>
      </c>
      <c r="C15" s="11" t="s">
        <v>62</v>
      </c>
      <c r="D15" s="48">
        <v>0</v>
      </c>
      <c r="E15" s="12">
        <f t="shared" si="0"/>
        <v>0</v>
      </c>
      <c r="F15" s="2"/>
    </row>
    <row r="16" spans="1:6" x14ac:dyDescent="0.25">
      <c r="A16" s="27">
        <v>24</v>
      </c>
      <c r="B16" s="27">
        <v>3</v>
      </c>
      <c r="C16" s="11" t="s">
        <v>63</v>
      </c>
      <c r="D16" s="48">
        <v>0</v>
      </c>
      <c r="E16" s="12">
        <f t="shared" si="0"/>
        <v>0</v>
      </c>
      <c r="F16" s="2"/>
    </row>
    <row r="17" spans="1:6" x14ac:dyDescent="0.25">
      <c r="A17" s="27">
        <v>28</v>
      </c>
      <c r="B17" s="27">
        <v>3</v>
      </c>
      <c r="C17" s="11" t="s">
        <v>64</v>
      </c>
      <c r="D17" s="48">
        <v>0</v>
      </c>
      <c r="E17" s="12">
        <f t="shared" si="0"/>
        <v>0</v>
      </c>
      <c r="F17" s="2"/>
    </row>
    <row r="18" spans="1:6" x14ac:dyDescent="0.25">
      <c r="A18" s="27">
        <v>30</v>
      </c>
      <c r="B18" s="27">
        <v>1</v>
      </c>
      <c r="C18" s="11" t="s">
        <v>65</v>
      </c>
      <c r="D18" s="48">
        <v>0</v>
      </c>
      <c r="E18" s="12">
        <f t="shared" si="0"/>
        <v>0</v>
      </c>
      <c r="F18" s="2"/>
    </row>
    <row r="19" spans="1:6" x14ac:dyDescent="0.25">
      <c r="A19" s="27">
        <v>31</v>
      </c>
      <c r="B19" s="27">
        <v>1</v>
      </c>
      <c r="C19" s="11" t="s">
        <v>25</v>
      </c>
      <c r="D19" s="48">
        <v>0</v>
      </c>
      <c r="E19" s="12">
        <f t="shared" si="0"/>
        <v>0</v>
      </c>
      <c r="F19" s="2"/>
    </row>
    <row r="20" spans="1:6" x14ac:dyDescent="0.25">
      <c r="A20" s="27">
        <v>32</v>
      </c>
      <c r="B20" s="27">
        <v>6</v>
      </c>
      <c r="C20" s="11" t="s">
        <v>26</v>
      </c>
      <c r="D20" s="48">
        <v>0</v>
      </c>
      <c r="E20" s="12">
        <f t="shared" si="0"/>
        <v>0</v>
      </c>
      <c r="F20" s="2"/>
    </row>
    <row r="21" spans="1:6" x14ac:dyDescent="0.25">
      <c r="A21" s="27">
        <v>33</v>
      </c>
      <c r="B21" s="27">
        <v>10</v>
      </c>
      <c r="C21" s="11" t="s">
        <v>27</v>
      </c>
      <c r="D21" s="48">
        <v>0</v>
      </c>
      <c r="E21" s="12">
        <f t="shared" si="0"/>
        <v>0</v>
      </c>
      <c r="F21" s="2"/>
    </row>
    <row r="22" spans="1:6" x14ac:dyDescent="0.25">
      <c r="A22" s="27">
        <v>37</v>
      </c>
      <c r="B22" s="27">
        <v>8</v>
      </c>
      <c r="C22" s="11" t="s">
        <v>28</v>
      </c>
      <c r="D22" s="48">
        <v>0</v>
      </c>
      <c r="E22" s="12">
        <f t="shared" si="0"/>
        <v>0</v>
      </c>
      <c r="F22" s="2"/>
    </row>
    <row r="23" spans="1:6" x14ac:dyDescent="0.25">
      <c r="A23" s="27">
        <v>38</v>
      </c>
      <c r="B23" s="27">
        <v>1</v>
      </c>
      <c r="C23" s="11" t="s">
        <v>28</v>
      </c>
      <c r="D23" s="48">
        <v>0</v>
      </c>
      <c r="E23" s="12">
        <f t="shared" si="0"/>
        <v>0</v>
      </c>
      <c r="F23" s="2"/>
    </row>
    <row r="24" spans="1:6" x14ac:dyDescent="0.25">
      <c r="A24" s="27">
        <v>39</v>
      </c>
      <c r="B24" s="27">
        <v>1</v>
      </c>
      <c r="C24" s="11" t="s">
        <v>29</v>
      </c>
      <c r="D24" s="48">
        <v>0</v>
      </c>
      <c r="E24" s="12">
        <f>B24*D24</f>
        <v>0</v>
      </c>
      <c r="F24" s="2"/>
    </row>
    <row r="25" spans="1:6" x14ac:dyDescent="0.25">
      <c r="A25" s="27">
        <v>40</v>
      </c>
      <c r="B25" s="27">
        <v>4</v>
      </c>
      <c r="C25" s="11" t="s">
        <v>30</v>
      </c>
      <c r="D25" s="48">
        <v>0</v>
      </c>
      <c r="E25" s="12">
        <f t="shared" si="0"/>
        <v>0</v>
      </c>
      <c r="F25" s="2"/>
    </row>
    <row r="26" spans="1:6" x14ac:dyDescent="0.25">
      <c r="A26" s="27">
        <v>42</v>
      </c>
      <c r="B26" s="27">
        <v>2</v>
      </c>
      <c r="C26" s="11" t="s">
        <v>31</v>
      </c>
      <c r="D26" s="48">
        <v>0</v>
      </c>
      <c r="E26" s="12">
        <f t="shared" si="0"/>
        <v>0</v>
      </c>
      <c r="F26" s="2"/>
    </row>
    <row r="27" spans="1:6" x14ac:dyDescent="0.25">
      <c r="A27" s="27">
        <v>45</v>
      </c>
      <c r="B27" s="27">
        <v>35</v>
      </c>
      <c r="C27" s="11" t="s">
        <v>32</v>
      </c>
      <c r="D27" s="48">
        <v>0</v>
      </c>
      <c r="E27" s="12">
        <f t="shared" si="0"/>
        <v>0</v>
      </c>
      <c r="F27" s="2"/>
    </row>
    <row r="28" spans="1:6" x14ac:dyDescent="0.25">
      <c r="A28" s="27">
        <v>46</v>
      </c>
      <c r="B28" s="27">
        <v>1</v>
      </c>
      <c r="C28" s="11" t="s">
        <v>33</v>
      </c>
      <c r="D28" s="48">
        <v>0</v>
      </c>
      <c r="E28" s="12">
        <f t="shared" si="0"/>
        <v>0</v>
      </c>
      <c r="F28" s="2"/>
    </row>
    <row r="29" spans="1:6" x14ac:dyDescent="0.25">
      <c r="A29" s="27">
        <v>50</v>
      </c>
      <c r="B29" s="27">
        <v>48</v>
      </c>
      <c r="C29" s="11" t="s">
        <v>34</v>
      </c>
      <c r="D29" s="48">
        <v>0</v>
      </c>
      <c r="E29" s="12">
        <f t="shared" si="0"/>
        <v>0</v>
      </c>
      <c r="F29" s="2"/>
    </row>
    <row r="30" spans="1:6" x14ac:dyDescent="0.25">
      <c r="A30" s="27">
        <v>51</v>
      </c>
      <c r="B30" s="27">
        <v>2</v>
      </c>
      <c r="C30" s="11" t="s">
        <v>35</v>
      </c>
      <c r="D30" s="48">
        <v>0</v>
      </c>
      <c r="E30" s="12">
        <f t="shared" si="0"/>
        <v>0</v>
      </c>
      <c r="F30" s="2"/>
    </row>
    <row r="31" spans="1:6" x14ac:dyDescent="0.25">
      <c r="A31" s="27">
        <v>52</v>
      </c>
      <c r="B31" s="27">
        <v>1</v>
      </c>
      <c r="C31" s="11" t="s">
        <v>36</v>
      </c>
      <c r="D31" s="48">
        <v>0</v>
      </c>
      <c r="E31" s="12">
        <f t="shared" si="0"/>
        <v>0</v>
      </c>
      <c r="F31" s="2"/>
    </row>
    <row r="32" spans="1:6" x14ac:dyDescent="0.25">
      <c r="A32" s="27">
        <v>53</v>
      </c>
      <c r="B32" s="27">
        <v>2</v>
      </c>
      <c r="C32" s="11" t="s">
        <v>37</v>
      </c>
      <c r="D32" s="48">
        <v>0</v>
      </c>
      <c r="E32" s="12">
        <f t="shared" si="0"/>
        <v>0</v>
      </c>
      <c r="F32" s="2"/>
    </row>
    <row r="33" spans="1:6" x14ac:dyDescent="0.25">
      <c r="A33" s="27">
        <v>56</v>
      </c>
      <c r="B33" s="27">
        <v>1</v>
      </c>
      <c r="C33" s="11" t="s">
        <v>38</v>
      </c>
      <c r="D33" s="48">
        <v>0</v>
      </c>
      <c r="E33" s="12">
        <f t="shared" si="0"/>
        <v>0</v>
      </c>
      <c r="F33" s="2"/>
    </row>
    <row r="34" spans="1:6" x14ac:dyDescent="0.25">
      <c r="A34" s="27">
        <v>59</v>
      </c>
      <c r="B34" s="27">
        <v>1</v>
      </c>
      <c r="C34" s="11" t="s">
        <v>39</v>
      </c>
      <c r="D34" s="48">
        <v>0</v>
      </c>
      <c r="E34" s="12">
        <f t="shared" si="0"/>
        <v>0</v>
      </c>
      <c r="F34" s="2"/>
    </row>
    <row r="35" spans="1:6" x14ac:dyDescent="0.25">
      <c r="A35" s="27">
        <v>64</v>
      </c>
      <c r="B35" s="27">
        <v>6</v>
      </c>
      <c r="C35" s="11" t="s">
        <v>40</v>
      </c>
      <c r="D35" s="48">
        <v>0</v>
      </c>
      <c r="E35" s="12">
        <f t="shared" si="0"/>
        <v>0</v>
      </c>
      <c r="F35" s="2"/>
    </row>
    <row r="36" spans="1:6" x14ac:dyDescent="0.25">
      <c r="A36" s="27">
        <v>66</v>
      </c>
      <c r="B36" s="27">
        <v>1</v>
      </c>
      <c r="C36" s="11" t="s">
        <v>66</v>
      </c>
      <c r="D36" s="48">
        <v>0</v>
      </c>
      <c r="E36" s="12">
        <f t="shared" si="0"/>
        <v>0</v>
      </c>
      <c r="F36" s="2"/>
    </row>
    <row r="37" spans="1:6" x14ac:dyDescent="0.25">
      <c r="A37" s="27">
        <v>68</v>
      </c>
      <c r="B37" s="27">
        <v>1</v>
      </c>
      <c r="C37" s="11" t="s">
        <v>67</v>
      </c>
      <c r="D37" s="48">
        <v>0</v>
      </c>
      <c r="E37" s="12">
        <f t="shared" si="0"/>
        <v>0</v>
      </c>
      <c r="F37" s="2"/>
    </row>
    <row r="38" spans="1:6" x14ac:dyDescent="0.25">
      <c r="A38" s="27">
        <v>69</v>
      </c>
      <c r="B38" s="27">
        <v>1</v>
      </c>
      <c r="C38" s="11" t="s">
        <v>68</v>
      </c>
      <c r="D38" s="48">
        <v>0</v>
      </c>
      <c r="E38" s="12">
        <f t="shared" si="0"/>
        <v>0</v>
      </c>
      <c r="F38" s="2"/>
    </row>
    <row r="39" spans="1:6" x14ac:dyDescent="0.25">
      <c r="A39" s="27">
        <v>71</v>
      </c>
      <c r="B39" s="27">
        <v>2</v>
      </c>
      <c r="C39" s="11" t="s">
        <v>41</v>
      </c>
      <c r="D39" s="48">
        <v>0</v>
      </c>
      <c r="E39" s="12">
        <f t="shared" si="0"/>
        <v>0</v>
      </c>
      <c r="F39" s="2"/>
    </row>
    <row r="40" spans="1:6" x14ac:dyDescent="0.25">
      <c r="A40" s="27">
        <v>73</v>
      </c>
      <c r="B40" s="27">
        <v>1</v>
      </c>
      <c r="C40" s="11" t="s">
        <v>42</v>
      </c>
      <c r="D40" s="48">
        <v>0</v>
      </c>
      <c r="E40" s="12">
        <f t="shared" si="0"/>
        <v>0</v>
      </c>
      <c r="F40" s="2"/>
    </row>
    <row r="41" spans="1:6" x14ac:dyDescent="0.25">
      <c r="A41" s="27">
        <v>74</v>
      </c>
      <c r="B41" s="27">
        <v>1</v>
      </c>
      <c r="C41" s="11" t="s">
        <v>43</v>
      </c>
      <c r="D41" s="48">
        <v>0</v>
      </c>
      <c r="E41" s="12">
        <f t="shared" si="0"/>
        <v>0</v>
      </c>
      <c r="F41" s="2"/>
    </row>
    <row r="42" spans="1:6" x14ac:dyDescent="0.25">
      <c r="A42" s="27">
        <v>75</v>
      </c>
      <c r="B42" s="27">
        <v>10</v>
      </c>
      <c r="C42" s="11" t="s">
        <v>44</v>
      </c>
      <c r="D42" s="48">
        <v>0</v>
      </c>
      <c r="E42" s="12">
        <f t="shared" si="0"/>
        <v>0</v>
      </c>
      <c r="F42" s="2"/>
    </row>
    <row r="43" spans="1:6" x14ac:dyDescent="0.25">
      <c r="A43" s="27">
        <v>76</v>
      </c>
      <c r="B43" s="27">
        <v>1</v>
      </c>
      <c r="C43" s="11" t="s">
        <v>45</v>
      </c>
      <c r="D43" s="48">
        <v>0</v>
      </c>
      <c r="E43" s="12">
        <f t="shared" si="0"/>
        <v>0</v>
      </c>
      <c r="F43" s="2"/>
    </row>
    <row r="44" spans="1:6" x14ac:dyDescent="0.25">
      <c r="A44" s="27">
        <v>77</v>
      </c>
      <c r="B44" s="27">
        <v>18</v>
      </c>
      <c r="C44" s="11" t="s">
        <v>69</v>
      </c>
      <c r="D44" s="48">
        <v>0</v>
      </c>
      <c r="E44" s="12">
        <f>B44*D44</f>
        <v>0</v>
      </c>
      <c r="F44" s="2"/>
    </row>
    <row r="45" spans="1:6" x14ac:dyDescent="0.25">
      <c r="A45" s="27">
        <v>85</v>
      </c>
      <c r="B45" s="27">
        <v>1</v>
      </c>
      <c r="C45" s="11" t="s">
        <v>46</v>
      </c>
      <c r="D45" s="48">
        <v>0</v>
      </c>
      <c r="E45" s="12">
        <f t="shared" si="0"/>
        <v>0</v>
      </c>
      <c r="F45" s="2"/>
    </row>
    <row r="46" spans="1:6" x14ac:dyDescent="0.25">
      <c r="A46" s="27">
        <v>87</v>
      </c>
      <c r="B46" s="27">
        <v>3</v>
      </c>
      <c r="C46" s="11" t="s">
        <v>70</v>
      </c>
      <c r="D46" s="48">
        <v>0</v>
      </c>
      <c r="E46" s="12">
        <f t="shared" si="0"/>
        <v>0</v>
      </c>
      <c r="F46" s="2"/>
    </row>
    <row r="47" spans="1:6" x14ac:dyDescent="0.25">
      <c r="A47" s="27">
        <v>88</v>
      </c>
      <c r="B47" s="27">
        <v>1</v>
      </c>
      <c r="C47" s="11" t="s">
        <v>71</v>
      </c>
      <c r="D47" s="48">
        <v>0</v>
      </c>
      <c r="E47" s="12">
        <f t="shared" si="0"/>
        <v>0</v>
      </c>
      <c r="F47" s="2"/>
    </row>
    <row r="48" spans="1:6" x14ac:dyDescent="0.25">
      <c r="A48" s="27">
        <v>89</v>
      </c>
      <c r="B48" s="27">
        <v>26</v>
      </c>
      <c r="C48" s="11" t="s">
        <v>47</v>
      </c>
      <c r="D48" s="48">
        <v>0</v>
      </c>
      <c r="E48" s="12">
        <f t="shared" si="0"/>
        <v>0</v>
      </c>
      <c r="F48" s="2"/>
    </row>
    <row r="49" spans="1:6" x14ac:dyDescent="0.25">
      <c r="A49" s="27">
        <v>97</v>
      </c>
      <c r="B49" s="27">
        <v>49</v>
      </c>
      <c r="C49" s="11" t="s">
        <v>72</v>
      </c>
      <c r="D49" s="48">
        <v>0</v>
      </c>
      <c r="E49" s="12">
        <f t="shared" si="0"/>
        <v>0</v>
      </c>
      <c r="F49" s="2"/>
    </row>
    <row r="50" spans="1:6" x14ac:dyDescent="0.25">
      <c r="A50" s="27">
        <v>98</v>
      </c>
      <c r="B50" s="27">
        <v>4</v>
      </c>
      <c r="C50" s="11" t="s">
        <v>73</v>
      </c>
      <c r="D50" s="48">
        <v>0</v>
      </c>
      <c r="E50" s="12">
        <f t="shared" si="0"/>
        <v>0</v>
      </c>
      <c r="F50" s="2"/>
    </row>
    <row r="51" spans="1:6" x14ac:dyDescent="0.25">
      <c r="A51" s="27">
        <v>98</v>
      </c>
      <c r="B51" s="27">
        <v>1</v>
      </c>
      <c r="C51" s="11" t="s">
        <v>74</v>
      </c>
      <c r="D51" s="48">
        <v>0</v>
      </c>
      <c r="E51" s="12">
        <f t="shared" si="0"/>
        <v>0</v>
      </c>
      <c r="F51" s="2"/>
    </row>
    <row r="52" spans="1:6" x14ac:dyDescent="0.25">
      <c r="A52" s="27">
        <v>99</v>
      </c>
      <c r="B52" s="27">
        <v>1</v>
      </c>
      <c r="C52" s="11" t="s">
        <v>75</v>
      </c>
      <c r="D52" s="48">
        <v>0</v>
      </c>
      <c r="E52" s="12">
        <f t="shared" si="0"/>
        <v>0</v>
      </c>
      <c r="F52" s="2"/>
    </row>
    <row r="53" spans="1:6" x14ac:dyDescent="0.25">
      <c r="A53" s="27">
        <v>100</v>
      </c>
      <c r="B53" s="27">
        <v>1</v>
      </c>
      <c r="C53" s="11" t="s">
        <v>48</v>
      </c>
      <c r="D53" s="48">
        <v>0</v>
      </c>
      <c r="E53" s="12">
        <f t="shared" si="0"/>
        <v>0</v>
      </c>
      <c r="F53" s="2"/>
    </row>
    <row r="54" spans="1:6" x14ac:dyDescent="0.25">
      <c r="A54" s="27" t="s">
        <v>76</v>
      </c>
      <c r="B54" s="27">
        <v>5</v>
      </c>
      <c r="C54" s="11" t="s">
        <v>77</v>
      </c>
      <c r="D54" s="48">
        <v>0</v>
      </c>
      <c r="E54" s="12">
        <f t="shared" si="0"/>
        <v>0</v>
      </c>
      <c r="F54" s="2"/>
    </row>
    <row r="55" spans="1:6" x14ac:dyDescent="0.25">
      <c r="A55" s="27" t="s">
        <v>76</v>
      </c>
      <c r="B55" s="27">
        <v>30</v>
      </c>
      <c r="C55" s="11" t="s">
        <v>78</v>
      </c>
      <c r="D55" s="48">
        <v>0</v>
      </c>
      <c r="E55" s="12">
        <f t="shared" si="0"/>
        <v>0</v>
      </c>
      <c r="F55" s="2"/>
    </row>
    <row r="56" spans="1:6" x14ac:dyDescent="0.25">
      <c r="A56" s="27" t="s">
        <v>76</v>
      </c>
      <c r="B56" s="27">
        <v>35</v>
      </c>
      <c r="C56" s="11" t="s">
        <v>79</v>
      </c>
      <c r="D56" s="48">
        <v>0</v>
      </c>
      <c r="E56" s="12">
        <f t="shared" si="0"/>
        <v>0</v>
      </c>
      <c r="F56" s="2"/>
    </row>
    <row r="57" spans="1:6" x14ac:dyDescent="0.25">
      <c r="A57" s="27" t="s">
        <v>76</v>
      </c>
      <c r="B57" s="27">
        <v>42</v>
      </c>
      <c r="C57" s="11" t="s">
        <v>80</v>
      </c>
      <c r="D57" s="48">
        <v>0</v>
      </c>
      <c r="E57" s="12">
        <f t="shared" si="0"/>
        <v>0</v>
      </c>
      <c r="F57" s="2"/>
    </row>
    <row r="58" spans="1:6" x14ac:dyDescent="0.25">
      <c r="A58" s="27" t="s">
        <v>76</v>
      </c>
      <c r="B58" s="27">
        <v>16</v>
      </c>
      <c r="C58" s="11" t="s">
        <v>81</v>
      </c>
      <c r="D58" s="48">
        <v>0</v>
      </c>
      <c r="E58" s="12">
        <f t="shared" si="0"/>
        <v>0</v>
      </c>
      <c r="F58" s="2"/>
    </row>
    <row r="59" spans="1:6" s="34" customFormat="1" x14ac:dyDescent="0.25">
      <c r="A59" s="41" t="s">
        <v>51</v>
      </c>
      <c r="B59" s="42"/>
      <c r="C59" s="42"/>
      <c r="D59" s="42"/>
      <c r="E59" s="33">
        <f>SUM(E8:E58)</f>
        <v>0</v>
      </c>
    </row>
    <row r="60" spans="1:6" x14ac:dyDescent="0.25">
      <c r="A60" s="9"/>
      <c r="B60" s="9"/>
      <c r="C60" s="9"/>
      <c r="D60" s="9"/>
      <c r="E60" s="35"/>
      <c r="F60" s="2"/>
    </row>
    <row r="61" spans="1:6" x14ac:dyDescent="0.25">
      <c r="F61" s="36"/>
    </row>
    <row r="63" spans="1:6" x14ac:dyDescent="0.25">
      <c r="A63" s="7"/>
      <c r="B63" s="7"/>
      <c r="C63" s="7"/>
    </row>
  </sheetData>
  <sheetProtection algorithmName="SHA-512" hashValue="35o6whjtQ1jtUA444cm+f5emrhYiZYXW1j/AWTBGcw1FwBGjw3yz1i3mvLD1WWVF9LrNdfzIezFr28Bm0R7goQ==" saltValue="k3QB5fTSKuY6qJyOI9WA1g==" spinCount="100000" sheet="1" objects="1" scenarios="1"/>
  <mergeCells count="2">
    <mergeCell ref="A6:E6"/>
    <mergeCell ref="A59:D5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36F0-FDF3-4E17-8A3D-87E065872C49}">
  <dimension ref="A1:C9"/>
  <sheetViews>
    <sheetView showGridLines="0" workbookViewId="0">
      <selection activeCell="B8" sqref="B8"/>
    </sheetView>
  </sheetViews>
  <sheetFormatPr defaultColWidth="9.109375" defaultRowHeight="12" x14ac:dyDescent="0.25"/>
  <cols>
    <col min="1" max="1" width="54.5546875" style="2" customWidth="1"/>
    <col min="2" max="2" width="18.5546875" style="5" customWidth="1"/>
    <col min="3" max="3" width="16.6640625" style="6" customWidth="1"/>
    <col min="4" max="16384" width="9.109375" style="2"/>
  </cols>
  <sheetData>
    <row r="1" spans="1:3" x14ac:dyDescent="0.25">
      <c r="A1" s="1" t="s">
        <v>52</v>
      </c>
    </row>
    <row r="2" spans="1:3" x14ac:dyDescent="0.25">
      <c r="A2" s="7" t="s">
        <v>15</v>
      </c>
      <c r="B2" s="43"/>
    </row>
    <row r="3" spans="1:3" x14ac:dyDescent="0.25">
      <c r="B3" s="43"/>
    </row>
    <row r="4" spans="1:3" x14ac:dyDescent="0.25">
      <c r="A4" s="8" t="s">
        <v>4</v>
      </c>
      <c r="B4" s="43"/>
    </row>
    <row r="5" spans="1:3" x14ac:dyDescent="0.25">
      <c r="A5" s="9"/>
      <c r="B5" s="43"/>
    </row>
    <row r="6" spans="1:3" x14ac:dyDescent="0.25">
      <c r="A6" s="40" t="s">
        <v>53</v>
      </c>
      <c r="B6" s="40"/>
    </row>
    <row r="7" spans="1:3" s="10" customFormat="1" ht="44.25" customHeight="1" x14ac:dyDescent="0.3">
      <c r="A7" s="16" t="s">
        <v>0</v>
      </c>
      <c r="B7" s="18" t="s">
        <v>55</v>
      </c>
    </row>
    <row r="8" spans="1:3" ht="24" x14ac:dyDescent="0.25">
      <c r="A8" s="39" t="s">
        <v>82</v>
      </c>
      <c r="B8" s="48">
        <v>0</v>
      </c>
      <c r="C8" s="2"/>
    </row>
    <row r="9" spans="1:3" x14ac:dyDescent="0.25">
      <c r="A9" s="38" t="s">
        <v>19</v>
      </c>
      <c r="B9" s="38">
        <f>B8</f>
        <v>0</v>
      </c>
      <c r="C9" s="2"/>
    </row>
  </sheetData>
  <sheetProtection algorithmName="SHA-512" hashValue="3RqJ2SzSO4PjO1Q7eq7ZmJ0y40M2wuFbgTQ1ZSd9F8svtE3oHkAGTxT+xFIzfAhxFPIWtY64ErUrHK8HHEY0eA==" saltValue="3vL1AArPXIInW25bawC16g==" spinCount="100000" sheet="1" objects="1" scenarios="1"/>
  <mergeCells count="2">
    <mergeCell ref="A6:B6"/>
    <mergeCell ref="B2:B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4859-575C-4BFF-9E0B-9209620E4B9A}">
  <dimension ref="A1:E9"/>
  <sheetViews>
    <sheetView showGridLines="0" workbookViewId="0">
      <selection activeCell="B18" sqref="B18"/>
    </sheetView>
  </sheetViews>
  <sheetFormatPr defaultColWidth="9.109375" defaultRowHeight="12" x14ac:dyDescent="0.25"/>
  <cols>
    <col min="1" max="1" width="41" style="23" bestFit="1" customWidth="1"/>
    <col min="2" max="2" width="20.33203125" style="23" customWidth="1"/>
    <col min="3" max="3" width="9.109375" style="23"/>
    <col min="4" max="4" width="14.6640625" style="23" customWidth="1"/>
    <col min="5" max="5" width="13.6640625" style="23" customWidth="1"/>
    <col min="6" max="16384" width="9.109375" style="23"/>
  </cols>
  <sheetData>
    <row r="1" spans="1:5" x14ac:dyDescent="0.25">
      <c r="A1" s="1" t="s">
        <v>52</v>
      </c>
      <c r="B1" s="2"/>
      <c r="C1" s="5"/>
      <c r="D1" s="5"/>
      <c r="E1" s="4"/>
    </row>
    <row r="2" spans="1:5" x14ac:dyDescent="0.25">
      <c r="A2" s="7" t="s">
        <v>15</v>
      </c>
      <c r="B2" s="1"/>
      <c r="C2" s="43"/>
      <c r="D2" s="43"/>
      <c r="E2" s="43"/>
    </row>
    <row r="3" spans="1:5" x14ac:dyDescent="0.25">
      <c r="A3" s="2"/>
      <c r="B3" s="2"/>
      <c r="C3" s="43"/>
      <c r="D3" s="43"/>
      <c r="E3" s="43"/>
    </row>
    <row r="4" spans="1:5" x14ac:dyDescent="0.25">
      <c r="A4" s="8" t="s">
        <v>4</v>
      </c>
      <c r="B4" s="8"/>
      <c r="C4" s="43"/>
      <c r="D4" s="43"/>
      <c r="E4" s="43"/>
    </row>
    <row r="5" spans="1:5" x14ac:dyDescent="0.25">
      <c r="A5" s="9"/>
      <c r="B5" s="9"/>
      <c r="C5" s="43"/>
      <c r="D5" s="43"/>
      <c r="E5" s="43"/>
    </row>
    <row r="6" spans="1:5" x14ac:dyDescent="0.25">
      <c r="A6" s="44" t="s">
        <v>6</v>
      </c>
      <c r="B6" s="44"/>
      <c r="C6" s="44"/>
      <c r="D6" s="44"/>
      <c r="E6" s="24"/>
    </row>
    <row r="7" spans="1:5" ht="36" x14ac:dyDescent="0.25">
      <c r="A7" s="16" t="s">
        <v>7</v>
      </c>
      <c r="B7" s="16" t="s">
        <v>11</v>
      </c>
      <c r="C7" s="18" t="s">
        <v>9</v>
      </c>
      <c r="D7" s="19" t="s">
        <v>12</v>
      </c>
      <c r="E7" s="25"/>
    </row>
    <row r="8" spans="1:5" x14ac:dyDescent="0.25">
      <c r="A8" s="11" t="s">
        <v>8</v>
      </c>
      <c r="B8" s="48"/>
      <c r="C8" s="30">
        <v>5</v>
      </c>
      <c r="D8" s="20">
        <f>B8*C8</f>
        <v>0</v>
      </c>
      <c r="E8" s="21"/>
    </row>
    <row r="9" spans="1:5" s="32" customFormat="1" x14ac:dyDescent="0.25">
      <c r="A9" s="45" t="s">
        <v>10</v>
      </c>
      <c r="B9" s="45"/>
      <c r="C9" s="45"/>
      <c r="D9" s="31">
        <f>SUM(D8:D8)</f>
        <v>0</v>
      </c>
      <c r="E9" s="26"/>
    </row>
  </sheetData>
  <sheetProtection algorithmName="SHA-512" hashValue="p4jccpALF45e4Xi0vluUehoyvV/blMF43yW72DhV+Mhu1aYEZSYO1DxQ0EpU1vxyXE6sv5KwrIC4Sbg3XBh/NQ==" saltValue="fkFT7efywfquna9UD7W9XA==" spinCount="100000" sheet="1" objects="1" scenarios="1"/>
  <mergeCells count="3">
    <mergeCell ref="A6:D6"/>
    <mergeCell ref="C2:E5"/>
    <mergeCell ref="A9:C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27CB-7EA5-4C93-AB2E-DD9E09486853}">
  <dimension ref="A1:C19"/>
  <sheetViews>
    <sheetView showGridLines="0" tabSelected="1" workbookViewId="0">
      <selection activeCell="B7" sqref="B7:B9"/>
    </sheetView>
  </sheetViews>
  <sheetFormatPr defaultColWidth="9.109375" defaultRowHeight="12" x14ac:dyDescent="0.25"/>
  <cols>
    <col min="1" max="1" width="50.6640625" style="2" customWidth="1"/>
    <col min="2" max="2" width="23.88671875" style="2" customWidth="1"/>
    <col min="3" max="3" width="16.6640625" style="6" customWidth="1"/>
    <col min="4" max="16384" width="9.109375" style="2"/>
  </cols>
  <sheetData>
    <row r="1" spans="1:3" x14ac:dyDescent="0.25">
      <c r="A1" s="1" t="s">
        <v>18</v>
      </c>
    </row>
    <row r="2" spans="1:3" x14ac:dyDescent="0.25">
      <c r="A2" s="7" t="s">
        <v>15</v>
      </c>
    </row>
    <row r="4" spans="1:3" x14ac:dyDescent="0.25">
      <c r="A4" s="8" t="s">
        <v>4</v>
      </c>
    </row>
    <row r="5" spans="1:3" x14ac:dyDescent="0.25">
      <c r="C5" s="28"/>
    </row>
    <row r="6" spans="1:3" s="10" customFormat="1" x14ac:dyDescent="0.3">
      <c r="A6" s="46" t="s">
        <v>17</v>
      </c>
      <c r="B6" s="47"/>
    </row>
    <row r="7" spans="1:3" x14ac:dyDescent="0.25">
      <c r="A7" s="11" t="s">
        <v>54</v>
      </c>
      <c r="B7" s="12">
        <f>'Laboratorium Apparatuur'!E59</f>
        <v>0</v>
      </c>
      <c r="C7" s="2"/>
    </row>
    <row r="8" spans="1:3" x14ac:dyDescent="0.25">
      <c r="A8" s="11" t="s">
        <v>13</v>
      </c>
      <c r="B8" s="12">
        <f>'Preventief onderhoud'!B9</f>
        <v>0</v>
      </c>
      <c r="C8" s="2"/>
    </row>
    <row r="9" spans="1:3" x14ac:dyDescent="0.25">
      <c r="A9" s="11" t="s">
        <v>14</v>
      </c>
      <c r="B9" s="12">
        <f>'Correctief onderhoud'!D9</f>
        <v>0</v>
      </c>
      <c r="C9" s="2"/>
    </row>
    <row r="10" spans="1:3" x14ac:dyDescent="0.25">
      <c r="A10" s="14" t="s">
        <v>16</v>
      </c>
      <c r="B10" s="22" cm="1">
        <f t="array" ref="B10">B7+SUM((B8:B9)*2)</f>
        <v>0</v>
      </c>
      <c r="C10" s="2"/>
    </row>
    <row r="11" spans="1:3" x14ac:dyDescent="0.25">
      <c r="A11" s="13"/>
      <c r="B11" s="15"/>
      <c r="C11" s="2"/>
    </row>
    <row r="12" spans="1:3" x14ac:dyDescent="0.25">
      <c r="A12" s="17" t="s">
        <v>5</v>
      </c>
      <c r="B12" s="49"/>
      <c r="C12" s="2"/>
    </row>
    <row r="13" spans="1:3" x14ac:dyDescent="0.25">
      <c r="A13" s="17" t="s">
        <v>1</v>
      </c>
      <c r="B13" s="49"/>
      <c r="C13" s="2"/>
    </row>
    <row r="14" spans="1:3" ht="60" customHeight="1" x14ac:dyDescent="0.25">
      <c r="A14" s="17" t="s">
        <v>2</v>
      </c>
      <c r="B14" s="49"/>
      <c r="C14" s="2"/>
    </row>
    <row r="15" spans="1:3" x14ac:dyDescent="0.25">
      <c r="A15" s="17" t="s">
        <v>3</v>
      </c>
      <c r="B15" s="50"/>
      <c r="C15" s="2"/>
    </row>
    <row r="19" spans="1:1" x14ac:dyDescent="0.25">
      <c r="A19" s="7"/>
    </row>
  </sheetData>
  <sheetProtection algorithmName="SHA-512" hashValue="c9De7dLKHYub6YLqljUZPhdI5CVoMMA4YsCkB1E2h+kqluFzrC+T/nVFky3m3ekNNGVEB9BpRNu8oIXZWq5xaQ==" saltValue="VvcODadqDNnQJlubWK3K8w==" spinCount="100000" sheet="1" objects="1" scenarios="1"/>
  <mergeCells count="1"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6fb25c07-83e1-4f84-9735-facaa44641a7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EC870-EDBF-42E4-8A20-5593657BBF7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5fb912-3b5c-448e-aedf-512b761406e6"/>
    <ds:schemaRef ds:uri="http://schemas.microsoft.com/office/2006/metadata/properties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82618E16-8EB6-4CFB-887B-47D2F3717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Laboratorium Apparatuur</vt:lpstr>
      <vt:lpstr>Preventief onderhoud</vt:lpstr>
      <vt:lpstr>Correctief onderhoud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Joy Wijnberg | Inkada Inkoop &amp; Advies</cp:lastModifiedBy>
  <cp:revision/>
  <dcterms:created xsi:type="dcterms:W3CDTF">2021-11-25T13:36:12Z</dcterms:created>
  <dcterms:modified xsi:type="dcterms:W3CDTF">2025-04-18T11:52:09Z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