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terschap.sharepoint.com/sites/ST_Inkoop/Gedeelde documenten/Aanbestedingen/Leveringen/2023 WS EU Digitale sluitsystemen A0231/"/>
    </mc:Choice>
  </mc:AlternateContent>
  <xr:revisionPtr revIDLastSave="0" documentId="8_{20D4BFCE-FAB1-42E4-8E14-4B3D961C53B8}" xr6:coauthVersionLast="47" xr6:coauthVersionMax="47" xr10:uidLastSave="{00000000-0000-0000-0000-000000000000}"/>
  <bookViews>
    <workbookView xWindow="-28920" yWindow="-2655" windowWidth="29040" windowHeight="15720" tabRatio="851" xr2:uid="{00000000-000D-0000-FFFF-FFFF00000000}"/>
  </bookViews>
  <sheets>
    <sheet name="Inschrijving" sheetId="6" r:id="rId1"/>
    <sheet name="Prijzenblad" sheetId="1" r:id="rId2"/>
    <sheet name="Hoeveelheden" sheetId="5" r:id="rId3"/>
  </sheets>
  <definedNames>
    <definedName name="_xlnm.Print_Area" localSheetId="2">Hoeveelheden!$A$1:$M$126</definedName>
    <definedName name="_xlnm.Print_Area" localSheetId="0">Inschrijving!$A$1:$I$42</definedName>
    <definedName name="_xlnm.Print_Area" localSheetId="1">Prijzenblad!$A$1:$K$81</definedName>
    <definedName name="_xlnm.Print_Titles" localSheetId="1">Prijzenblad!$8:$8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K30" i="1"/>
  <c r="K3" i="1"/>
  <c r="A1" i="6"/>
  <c r="K46" i="1"/>
  <c r="K44" i="1"/>
  <c r="K12" i="1" l="1"/>
  <c r="A1" i="1"/>
  <c r="K14" i="1"/>
  <c r="K62" i="1"/>
  <c r="F26" i="6"/>
  <c r="B13" i="6"/>
  <c r="K42" i="1"/>
  <c r="K27" i="5"/>
  <c r="D38" i="1" s="1"/>
  <c r="I27" i="5"/>
  <c r="D40" i="1" s="1"/>
  <c r="A6" i="5"/>
  <c r="K6" i="5"/>
  <c r="E6" i="5"/>
  <c r="E75" i="1"/>
  <c r="I2" i="6"/>
  <c r="M27" i="5" l="1"/>
  <c r="D24" i="1" l="1"/>
  <c r="D21" i="1"/>
  <c r="K26" i="1" l="1"/>
  <c r="J12" i="5" l="1"/>
  <c r="J6" i="5" s="1"/>
  <c r="I12" i="5"/>
  <c r="C6" i="5"/>
  <c r="D6" i="5"/>
  <c r="F6" i="5"/>
  <c r="D28" i="1"/>
  <c r="K28" i="1" s="1"/>
  <c r="K16" i="1"/>
  <c r="K38" i="1"/>
  <c r="K34" i="1"/>
  <c r="K36" i="1"/>
  <c r="C10" i="6" l="1"/>
  <c r="I6" i="5"/>
  <c r="D58" i="1"/>
  <c r="K58" i="1" s="1"/>
  <c r="M6" i="5"/>
  <c r="K24" i="1"/>
  <c r="K21" i="1"/>
  <c r="D48" i="1"/>
  <c r="K48" i="1" s="1"/>
  <c r="D56" i="1"/>
  <c r="D60" i="1"/>
  <c r="K60" i="1" s="1"/>
  <c r="D52" i="1"/>
  <c r="D50" i="1"/>
  <c r="K50" i="1" s="1"/>
  <c r="K56" i="1" l="1"/>
  <c r="K40" i="1"/>
  <c r="D54" i="1"/>
  <c r="K54" i="1" s="1"/>
  <c r="K52" i="1"/>
  <c r="C12" i="6" l="1"/>
  <c r="K66" i="1"/>
  <c r="K69" i="1" s="1"/>
  <c r="C161" i="6"/>
  <c r="C13" i="6" l="1"/>
  <c r="C15" i="6" s="1"/>
  <c r="F8" i="6" s="1"/>
  <c r="C16" i="6" l="1"/>
  <c r="C18" i="6" s="1"/>
  <c r="K70" i="1" l="1"/>
  <c r="C153" i="6" l="1"/>
  <c r="C164" i="6" s="1"/>
</calcChain>
</file>

<file path=xl/sharedStrings.xml><?xml version="1.0" encoding="utf-8"?>
<sst xmlns="http://schemas.openxmlformats.org/spreadsheetml/2006/main" count="928" uniqueCount="243">
  <si>
    <t>Datum:</t>
  </si>
  <si>
    <t>dd-mm-jjjj</t>
  </si>
  <si>
    <t xml:space="preserve">Overzicht inschrijfsom op basis van tariefbladen </t>
  </si>
  <si>
    <t>Peildatum</t>
  </si>
  <si>
    <t>Kenmerk</t>
  </si>
  <si>
    <t>##.####</t>
  </si>
  <si>
    <t>Versie:</t>
  </si>
  <si>
    <t>V3</t>
  </si>
  <si>
    <t xml:space="preserve">Volledige uitrol van alle beveiligingszones. </t>
  </si>
  <si>
    <t>Inschrijfsom (Prijs) t.b.v. beoordeling financieel gunningcriterium.</t>
  </si>
  <si>
    <t xml:space="preserve">Kostensoort en onderdeel </t>
  </si>
  <si>
    <t>Subtotaal</t>
  </si>
  <si>
    <t>euro exclusief verschuldigde omzetbelasting (BTW)</t>
  </si>
  <si>
    <t>A Jaarlijks terugkerende kosten.</t>
  </si>
  <si>
    <t xml:space="preserve">B Eenmalige kosten leveren van diensten. </t>
  </si>
  <si>
    <t>De hierna te noemen inschrijver (s)</t>
  </si>
  <si>
    <t>C Eenmalige kosten levering componenten.</t>
  </si>
  <si>
    <t>D Korting op onderdelen A t/m C.</t>
  </si>
  <si>
    <t>A.</t>
  </si>
  <si>
    <t>Naam leveracier:</t>
  </si>
  <si>
    <t>[Naam leverancier]</t>
  </si>
  <si>
    <t>Vestigingsadres:</t>
  </si>
  <si>
    <t>................................................................</t>
  </si>
  <si>
    <t>Totaal bedrag excl. btw</t>
  </si>
  <si>
    <t xml:space="preserve">KVK-nummer: </t>
  </si>
  <si>
    <t>btw 21%</t>
  </si>
  <si>
    <t>B.</t>
  </si>
  <si>
    <t>Leveracier:</t>
  </si>
  <si>
    <t>............................................  (combinatie)</t>
  </si>
  <si>
    <t xml:space="preserve">        </t>
  </si>
  <si>
    <t>Gevestigd te:</t>
  </si>
  <si>
    <t>Totaal bedrag incl. btw</t>
  </si>
  <si>
    <t>Door het invullen en rechtsgeldig ondertekenen van deze bijlage</t>
  </si>
  <si>
    <t>door statutair rechtspersoon ‘Bijlage 3 Tariefbladen (Prijsformulier)’</t>
  </si>
  <si>
    <t>verklaart de Inschrijver bereid te zijn na opdrachtverlening de</t>
  </si>
  <si>
    <t>diensten /leveringen uit te voeren voor aangegeven inschrijfsom.</t>
  </si>
  <si>
    <t>Ruimte voor het plaatsen van stempel of bedrijfslogo</t>
  </si>
  <si>
    <t>Naam:</t>
  </si>
  <si>
    <t>.............................</t>
  </si>
  <si>
    <t xml:space="preserve">Functie: </t>
  </si>
  <si>
    <t>Handtekening</t>
  </si>
  <si>
    <t xml:space="preserve">Gedaan op (datum): </t>
  </si>
  <si>
    <t>Plaatsnaam:</t>
  </si>
  <si>
    <t>Uitgangspunten:</t>
  </si>
  <si>
    <t>* Er is gerekend op 5% prijsstijging per jaar op alle onderdelen conform opgaven leveracier.</t>
  </si>
  <si>
    <t>* De inventarisatie en installatie van de cilinderssloten wordt uitbesteed aan de leverancier. (eea in afwijking tov eerdere meerjarenbegroting op basis van adviesprijzen</t>
  </si>
  <si>
    <t xml:space="preserve">   ingegeven de uitkomsten van de pilot heeft plaatsgevonden. </t>
  </si>
  <si>
    <t>Toelichting:</t>
  </si>
  <si>
    <t>* In 2025 is een structurele stijging van onderdeel A de jaarlijks terugkerende kosten zichtbaar. Deze is te verklaren door de uitbreiding van de licentie</t>
  </si>
  <si>
    <t xml:space="preserve">    i.v.m. het aantal geinstaleerde cilinders. Zie de staffel met jaarlijks terugkerende licentiekosten.</t>
  </si>
  <si>
    <t xml:space="preserve">* De eenmalige kosten voor de levering van componenten met bij behorende dienst stijgt behoorlijk vanaf 2025 wanneer ook de e-installatie kasten </t>
  </si>
  <si>
    <t xml:space="preserve">   worden voorzien van digitaalsluitsysteem. </t>
  </si>
  <si>
    <t>Uitwerking van de inkoopstrategie op basis van de bovenstaande meerjarenbegroting</t>
  </si>
  <si>
    <t>Kostensoort en onderdeel per levercier</t>
  </si>
  <si>
    <t>Levercier 1</t>
  </si>
  <si>
    <t>D Korting van 10% op alle onderdelen</t>
  </si>
  <si>
    <t>Subtotaal per jaar excl. btw</t>
  </si>
  <si>
    <t>Subtotaal per jaar incl. btw</t>
  </si>
  <si>
    <t>Levercier 2</t>
  </si>
  <si>
    <t>C Eenmalige kosten levering componenten e-installetie kasten (300 stuks)</t>
  </si>
  <si>
    <t>Totaal per jaar excl. btw</t>
  </si>
  <si>
    <t>Het overzicht bevat fictieve hoeveelheden, hier kunnen geen rechten aan worden ontleend.</t>
  </si>
  <si>
    <t>Datum</t>
  </si>
  <si>
    <t>Inschrijver dient de gele velden in te vullen.</t>
  </si>
  <si>
    <t>N = Niet verrekenbaar</t>
  </si>
  <si>
    <t>Uw kenmerk</t>
  </si>
  <si>
    <t>V = Verrekenbaar</t>
  </si>
  <si>
    <t>Versie</t>
  </si>
  <si>
    <t>Opgesteld door:</t>
  </si>
  <si>
    <t>A. van Dalen</t>
  </si>
  <si>
    <t>Nr</t>
  </si>
  <si>
    <t>Hoeveelheid</t>
  </si>
  <si>
    <t>Eenheidsprijs</t>
  </si>
  <si>
    <t>Specificatie</t>
  </si>
  <si>
    <t>A Jaarlijks terugkerende kosten</t>
  </si>
  <si>
    <t>01</t>
  </si>
  <si>
    <t>stks</t>
  </si>
  <si>
    <t>N</t>
  </si>
  <si>
    <t>Licentiekosten per cilinder / staffelprijs per jaar</t>
  </si>
  <si>
    <t>#####</t>
  </si>
  <si>
    <t>02</t>
  </si>
  <si>
    <t>Licentiekosten digitale sleutel voor mobiel gebruik (Android/IOS)</t>
  </si>
  <si>
    <t>03</t>
  </si>
  <si>
    <t>keer</t>
  </si>
  <si>
    <t>Servicescontract per contractjaar t.b.v. reparatie en beschikbaarheid monteur</t>
  </si>
  <si>
    <t>binnen 24 uur</t>
  </si>
  <si>
    <t xml:space="preserve">B Eenmalige kosten voor leveren van diensten </t>
  </si>
  <si>
    <t>04</t>
  </si>
  <si>
    <t>V</t>
  </si>
  <si>
    <t xml:space="preserve">Inventarisatie en installatie per cilinder per jaar </t>
  </si>
  <si>
    <t>05</t>
  </si>
  <si>
    <t xml:space="preserve">Programmeren sleutels per cilinder in de software, incl. functie indeling (zonering) en grafische weergave per locatie. </t>
  </si>
  <si>
    <t>06</t>
  </si>
  <si>
    <t>uur</t>
  </si>
  <si>
    <t>Uurtarief servicesmonteur t.b.v. installatie en reparatie
incl. de reiskosten. (TBS post)</t>
  </si>
  <si>
    <t>07</t>
  </si>
  <si>
    <t>Inlezen van de gebruikers met bijbehorende autorisatie en koppeling aan de cilinders in de software en device. Zie tab hoeveelheden voor aantal gebruikers en indeling van het autorisatieniveau.</t>
  </si>
  <si>
    <t>08</t>
  </si>
  <si>
    <t>Uurtarief coördinatie ten behoeve van overleggen, uitleg/training</t>
  </si>
  <si>
    <t>C Eenmalige kosten voor de levering van componenten</t>
  </si>
  <si>
    <t>09</t>
  </si>
  <si>
    <t>Programmeeradapter desktop versie</t>
  </si>
  <si>
    <t>10</t>
  </si>
  <si>
    <t>Programeersleutel (token)</t>
  </si>
  <si>
    <t>Europrofiel cilinder 30/10 met leesknop SKG ***</t>
  </si>
  <si>
    <t>Europrofiel cilinder 30/30, met leesknop SKG ***</t>
  </si>
  <si>
    <t>Hangslot met beugel 8/25 mm, met leesknop</t>
  </si>
  <si>
    <t>Hangslot met beugel 8/60 mm, met leesknop</t>
  </si>
  <si>
    <t>Hangslot met beugel 8/110 mm, met leesknop</t>
  </si>
  <si>
    <t>DIN meenemer europrofiel cilinder</t>
  </si>
  <si>
    <t>Verlenging voor europrofiel cilinder 5 mm</t>
  </si>
  <si>
    <t>Verlenging voor europrofiel cilinder 10 mm</t>
  </si>
  <si>
    <t>Verlenging voor europrofiel cilinder 15/20 mm</t>
  </si>
  <si>
    <t>Verlenging voor europrofiel cilinder 25/30 mm</t>
  </si>
  <si>
    <t>Verlenging voor europrofiel cilinder 35/40 mm</t>
  </si>
  <si>
    <t>Verlenging voor europrofiel cilinder 45/50 mm</t>
  </si>
  <si>
    <t>Leveren en vervangen deurbeslag (veiligheidsbeslag) SKG ***</t>
  </si>
  <si>
    <t>D Korting</t>
  </si>
  <si>
    <t>Kortingspercentage over de opgenomen ondedelen A t/m C.</t>
  </si>
  <si>
    <t>TOTAAL EXCL. BTW</t>
  </si>
  <si>
    <t>TOTAAL INCL. BTW 21%</t>
  </si>
  <si>
    <t xml:space="preserve">Naam:                   </t>
  </si>
  <si>
    <t xml:space="preserve"> ..................................................</t>
  </si>
  <si>
    <t>Handtekening:</t>
  </si>
  <si>
    <t>Hoeveelheidsbepaling, indeling beveiligingszones en verdeling levering/uitvoering</t>
  </si>
  <si>
    <t xml:space="preserve">Bepaling van het aantal en type gebruikers met bijbehorende rechten per beveiligingszone </t>
  </si>
  <si>
    <t>Aantal benodigde cilindersloten per object en verdeeld beveiligingszoneszones.</t>
  </si>
  <si>
    <t>in samen spraak met de laagspanningsdeskundigen van afdeling WS en AWK</t>
  </si>
  <si>
    <t>Toegangsrechten per gebuiker en beveilingszone</t>
  </si>
  <si>
    <t xml:space="preserve">Beveilingszones per afdeling </t>
  </si>
  <si>
    <t>Terrein</t>
  </si>
  <si>
    <t>Gebouw</t>
  </si>
  <si>
    <t>E-ruimte of e- kast</t>
  </si>
  <si>
    <t>Derden</t>
  </si>
  <si>
    <t>Benaming zone</t>
  </si>
  <si>
    <t xml:space="preserve">Terrein </t>
  </si>
  <si>
    <t xml:space="preserve">Gebouw </t>
  </si>
  <si>
    <t xml:space="preserve"> E- ruimte of e-kast</t>
  </si>
  <si>
    <t>Naam</t>
  </si>
  <si>
    <t>Type</t>
  </si>
  <si>
    <t>Zone 1</t>
  </si>
  <si>
    <t>Zone 2</t>
  </si>
  <si>
    <t>Zone 3</t>
  </si>
  <si>
    <t>Zone 4</t>
  </si>
  <si>
    <t>Type cilinder</t>
  </si>
  <si>
    <t>Gebruikers afdeling watersystemen</t>
  </si>
  <si>
    <t>Soort locaties van afdeling watersystemen</t>
  </si>
  <si>
    <t>Gebruiker 1</t>
  </si>
  <si>
    <t>Gebruiker</t>
  </si>
  <si>
    <t>ja</t>
  </si>
  <si>
    <t>nee</t>
  </si>
  <si>
    <t>Defosfateringsinstallaties</t>
  </si>
  <si>
    <t>Gebruiker 2</t>
  </si>
  <si>
    <t>Beheerder</t>
  </si>
  <si>
    <t>Gemalen</t>
  </si>
  <si>
    <t>Gebruiker 3</t>
  </si>
  <si>
    <t>Stuwen</t>
  </si>
  <si>
    <t>Gebruiker 4</t>
  </si>
  <si>
    <t>Loodsen</t>
  </si>
  <si>
    <t>Gebruiker 5</t>
  </si>
  <si>
    <t>Rezerve cilinders</t>
  </si>
  <si>
    <t>Gebruiker 6</t>
  </si>
  <si>
    <t>Soort locaties van afdeling afvalwaterketen</t>
  </si>
  <si>
    <t>Gebruiker 7</t>
  </si>
  <si>
    <t>AWZI's</t>
  </si>
  <si>
    <t>Gebruiker 8</t>
  </si>
  <si>
    <t>Gemalen Landelik</t>
  </si>
  <si>
    <t>Gebruiker 9</t>
  </si>
  <si>
    <t>Gemalen Stedelijk</t>
  </si>
  <si>
    <t>Gebruiker 10</t>
  </si>
  <si>
    <t>Gebruiker 11</t>
  </si>
  <si>
    <t>Reserve cilinders</t>
  </si>
  <si>
    <t>Gebruiker 12</t>
  </si>
  <si>
    <t>Gebruiker 13</t>
  </si>
  <si>
    <t>Zie bijlage 8 - Overzicht locaties van de objecten.</t>
  </si>
  <si>
    <t>Gebruiker 14</t>
  </si>
  <si>
    <t>Gebruiker 15</t>
  </si>
  <si>
    <t>Onderstaand de geschatte hoeveelheden per jaar.</t>
  </si>
  <si>
    <t>Gebruiker 16</t>
  </si>
  <si>
    <t>Gebruiker 17</t>
  </si>
  <si>
    <t>Jaar van lev + plaatsen</t>
  </si>
  <si>
    <t xml:space="preserve">        Terrein en gebouw</t>
  </si>
  <si>
    <t>Gebruiker 18</t>
  </si>
  <si>
    <t>Gebruiker 19</t>
  </si>
  <si>
    <t>Gebruiker 20</t>
  </si>
  <si>
    <t>Gebruiker 21</t>
  </si>
  <si>
    <t>Gebruiker 22</t>
  </si>
  <si>
    <t>Gebruiker 23</t>
  </si>
  <si>
    <t>Randvoorwaarden:</t>
  </si>
  <si>
    <t>Gebruiker 24</t>
  </si>
  <si>
    <t>Gebruiker 25</t>
  </si>
  <si>
    <t xml:space="preserve">Aan de indeling van de beveiligingszoneszones en gebruikers(namen) en bijbehorende </t>
  </si>
  <si>
    <t>Gebruiker 26</t>
  </si>
  <si>
    <t xml:space="preserve">autorisatie rechten kunnen geen rechten worden ontleend deze zijn indicatief.  </t>
  </si>
  <si>
    <t>Gebruiker 27</t>
  </si>
  <si>
    <t>Na de opdrachtverlening zal de Opdrachtgever de volledige lijst delen in excel formaat</t>
  </si>
  <si>
    <t>Gebruiker 28</t>
  </si>
  <si>
    <t xml:space="preserve">met  de betrffende opdrachtnemer.  Alle op dit blad aangegeven aantallen mogen worden </t>
  </si>
  <si>
    <t>gebruikt voor de prijs- en planvorming.</t>
  </si>
  <si>
    <t>Gebruiker 29</t>
  </si>
  <si>
    <t>Gebruiker 30</t>
  </si>
  <si>
    <t>Gebruiker 31</t>
  </si>
  <si>
    <t>Gebruiker 32</t>
  </si>
  <si>
    <t>Gebruiker 33</t>
  </si>
  <si>
    <t>Gebruiker 34</t>
  </si>
  <si>
    <t>Gebruiker 35</t>
  </si>
  <si>
    <t>Gebruiker 36</t>
  </si>
  <si>
    <t>Gebruiker 37</t>
  </si>
  <si>
    <t>Gebruiker 38</t>
  </si>
  <si>
    <t>Gebruiker 39</t>
  </si>
  <si>
    <t>Gebruiker 40</t>
  </si>
  <si>
    <t>Gebruiker 41</t>
  </si>
  <si>
    <t>Gebruiker 42</t>
  </si>
  <si>
    <t>Rezerve 1</t>
  </si>
  <si>
    <t>Externe</t>
  </si>
  <si>
    <t>Rezerve 2</t>
  </si>
  <si>
    <t>Rezerve 3</t>
  </si>
  <si>
    <t>Rezerve 4</t>
  </si>
  <si>
    <t>Rezerve 5</t>
  </si>
  <si>
    <t>Rezerve 6</t>
  </si>
  <si>
    <t>Rezerve 7</t>
  </si>
  <si>
    <t>Rezerve 8</t>
  </si>
  <si>
    <t>Rezerve 9</t>
  </si>
  <si>
    <t>Rezerve 10</t>
  </si>
  <si>
    <t>Gebruikers van afdeling afvalwaterketen</t>
  </si>
  <si>
    <t xml:space="preserve">ja </t>
  </si>
  <si>
    <t>Gebruiker 43</t>
  </si>
  <si>
    <t>Gebruiker 44</t>
  </si>
  <si>
    <t>Gebruiker 45</t>
  </si>
  <si>
    <t>Gebruiker 46</t>
  </si>
  <si>
    <t>Gebruiker 47</t>
  </si>
  <si>
    <t>Gebruiker 48</t>
  </si>
  <si>
    <t>Gebruiker 49</t>
  </si>
  <si>
    <t>Reserve 1</t>
  </si>
  <si>
    <t>Reserve 2</t>
  </si>
  <si>
    <t>Reserve 3</t>
  </si>
  <si>
    <t>Reserve 4</t>
  </si>
  <si>
    <t>Reserve 5</t>
  </si>
  <si>
    <t>Reserve 6</t>
  </si>
  <si>
    <t>Reserve 7</t>
  </si>
  <si>
    <t>Reserve 8</t>
  </si>
  <si>
    <t>Reserve 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</si>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</sst>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[$€-2]\ * #,##0.00_-;_-[$€-2]\ * #,##0.00\-;_-[$€-2]\ * &quot;-&quot;??_-;_-@_-"/>
    <numFmt numFmtId="166" formatCode="@\ \ "/>
    <numFmt numFmtId="167" formatCode="_-[$€-413]\ * #,##0.00_-;_-[$€-413]\ * #,##0.00\-;_-[$€-413]\ * &quot;-&quot;??_-;_-@_-"/>
    <numFmt numFmtId="168" formatCode="_ [$€-413]\ * #,##0.00_ ;_ [$€-413]\ * \-#,##0.00_ ;_ [$€-413]\ * &quot;-&quot;??_ ;_ @_ "/>
    <numFmt numFmtId="169" formatCode="yyyy"/>
    <numFmt numFmtId="170" formatCode="0.0%"/>
    <numFmt numFmtId="171" formatCode="_ [$€-2]\ * #,##0.00_ ;_ [$€-2]\ * \-#,##0.00_ ;_ [$€-2]\ * &quot;-&quot;??_ ;_ @_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11"/>
      <color theme="0" tint="-0.249977111117893"/>
      <name val="Courier New"/>
      <family val="3"/>
    </font>
    <font>
      <b/>
      <i/>
      <sz val="10"/>
      <name val="Courier New"/>
      <family val="3"/>
    </font>
    <font>
      <sz val="11"/>
      <color theme="0" tint="-0.249977111117893"/>
      <name val="Arial Black"/>
      <family val="2"/>
    </font>
    <font>
      <sz val="10"/>
      <color theme="1"/>
      <name val="Courier New"/>
      <family val="3"/>
    </font>
    <font>
      <sz val="8"/>
      <color theme="1"/>
      <name val="Courier New"/>
      <family val="3"/>
    </font>
    <font>
      <b/>
      <sz val="8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10"/>
      <name val="Calibri"/>
      <family val="2"/>
      <scheme val="minor"/>
    </font>
    <font>
      <i/>
      <sz val="9"/>
      <color theme="1"/>
      <name val="Courier New"/>
      <family val="3"/>
    </font>
    <font>
      <b/>
      <sz val="16"/>
      <name val="Courier New"/>
      <family val="3"/>
    </font>
    <font>
      <sz val="14"/>
      <name val="Arial Black"/>
      <family val="2"/>
    </font>
    <font>
      <b/>
      <sz val="8"/>
      <color theme="1"/>
      <name val="Courier New"/>
      <family val="3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ourier New"/>
      <family val="3"/>
    </font>
    <font>
      <b/>
      <i/>
      <sz val="10"/>
      <color theme="1"/>
      <name val="Courier New"/>
      <family val="3"/>
    </font>
    <font>
      <sz val="8"/>
      <color indexed="9"/>
      <name val="Roboto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ourier New"/>
      <family val="3"/>
    </font>
    <font>
      <b/>
      <i/>
      <sz val="12"/>
      <color theme="1"/>
      <name val="Courier New"/>
      <family val="3"/>
    </font>
    <font>
      <b/>
      <sz val="14"/>
      <color theme="1"/>
      <name val="Courier New"/>
      <family val="3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000000"/>
      <name val="Courier New"/>
      <family val="3"/>
    </font>
    <font>
      <b/>
      <sz val="12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444444"/>
      <name val="Calibri"/>
      <family val="2"/>
    </font>
    <font>
      <b/>
      <sz val="11"/>
      <color rgb="FF000000"/>
      <name val="Calibri"/>
      <family val="2"/>
      <scheme val="minor"/>
    </font>
    <font>
      <sz val="10"/>
      <color theme="1"/>
      <name val="Verdana"/>
      <family val="2"/>
      <charset val="1"/>
    </font>
    <font>
      <i/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5" borderId="0">
      <alignment vertical="center"/>
    </xf>
    <xf numFmtId="0" fontId="21" fillId="0" borderId="0">
      <alignment vertical="center"/>
    </xf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6" fillId="0" borderId="0" xfId="0" applyFont="1"/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3" fillId="2" borderId="0" xfId="0" applyFont="1" applyFill="1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8" fillId="0" borderId="0" xfId="0" applyFont="1"/>
    <xf numFmtId="0" fontId="9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49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7" fillId="2" borderId="0" xfId="0" applyFont="1" applyFill="1" applyProtection="1">
      <protection hidden="1"/>
    </xf>
    <xf numFmtId="0" fontId="7" fillId="2" borderId="0" xfId="0" applyFont="1" applyFill="1"/>
    <xf numFmtId="0" fontId="7" fillId="0" borderId="0" xfId="0" applyFont="1" applyAlignment="1" applyProtection="1">
      <alignment vertical="top"/>
      <protection hidden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49" fontId="7" fillId="0" borderId="0" xfId="2" applyNumberFormat="1" applyFont="1" applyAlignment="1" applyProtection="1">
      <alignment horizontal="left" vertical="top"/>
      <protection hidden="1"/>
    </xf>
    <xf numFmtId="168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166" fontId="10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11" fillId="0" borderId="0" xfId="0" applyFont="1"/>
    <xf numFmtId="166" fontId="12" fillId="0" borderId="0" xfId="0" applyNumberFormat="1" applyFont="1" applyAlignment="1">
      <alignment horizontal="right" vertical="center"/>
    </xf>
    <xf numFmtId="164" fontId="7" fillId="0" borderId="0" xfId="1" applyFont="1" applyAlignment="1">
      <alignment horizontal="right" vertical="top"/>
    </xf>
    <xf numFmtId="164" fontId="7" fillId="0" borderId="0" xfId="1" applyFont="1" applyAlignment="1">
      <alignment vertical="top"/>
    </xf>
    <xf numFmtId="0" fontId="14" fillId="0" borderId="0" xfId="0" applyFont="1" applyProtection="1">
      <protection hidden="1"/>
    </xf>
    <xf numFmtId="0" fontId="13" fillId="0" borderId="0" xfId="0" applyFont="1" applyAlignment="1" applyProtection="1">
      <alignment vertical="top"/>
      <protection hidden="1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3" fillId="0" borderId="0" xfId="0" quotePrefix="1" applyFont="1" applyAlignment="1" applyProtection="1">
      <alignment vertical="top"/>
      <protection hidden="1"/>
    </xf>
    <xf numFmtId="0" fontId="7" fillId="0" borderId="0" xfId="0" quotePrefix="1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49" fontId="8" fillId="0" borderId="0" xfId="0" applyNumberFormat="1" applyFont="1" applyAlignment="1">
      <alignment horizontal="right"/>
    </xf>
    <xf numFmtId="164" fontId="3" fillId="0" borderId="0" xfId="1" applyFont="1"/>
    <xf numFmtId="0" fontId="7" fillId="2" borderId="0" xfId="0" applyFont="1" applyFill="1" applyAlignment="1">
      <alignment horizontal="right"/>
    </xf>
    <xf numFmtId="0" fontId="18" fillId="0" borderId="0" xfId="0" applyFont="1"/>
    <xf numFmtId="0" fontId="18" fillId="0" borderId="2" xfId="0" applyFont="1" applyBorder="1"/>
    <xf numFmtId="0" fontId="18" fillId="0" borderId="3" xfId="0" applyFont="1" applyBorder="1"/>
    <xf numFmtId="0" fontId="18" fillId="0" borderId="5" xfId="0" applyFont="1" applyBorder="1"/>
    <xf numFmtId="0" fontId="18" fillId="0" borderId="6" xfId="0" applyFont="1" applyBorder="1"/>
    <xf numFmtId="164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Protection="1">
      <protection hidden="1"/>
    </xf>
    <xf numFmtId="169" fontId="20" fillId="0" borderId="0" xfId="0" applyNumberFormat="1" applyFont="1" applyAlignment="1">
      <alignment horizontal="left"/>
    </xf>
    <xf numFmtId="0" fontId="0" fillId="0" borderId="0" xfId="0" applyAlignment="1" applyProtection="1">
      <alignment vertical="top"/>
      <protection hidden="1"/>
    </xf>
    <xf numFmtId="168" fontId="3" fillId="0" borderId="0" xfId="0" applyNumberFormat="1" applyFont="1"/>
    <xf numFmtId="14" fontId="8" fillId="0" borderId="10" xfId="0" applyNumberFormat="1" applyFont="1" applyBorder="1" applyAlignment="1">
      <alignment horizontal="right"/>
    </xf>
    <xf numFmtId="44" fontId="3" fillId="0" borderId="0" xfId="0" applyNumberFormat="1" applyFont="1"/>
    <xf numFmtId="164" fontId="0" fillId="0" borderId="0" xfId="0" applyNumberFormat="1"/>
    <xf numFmtId="170" fontId="22" fillId="0" borderId="0" xfId="0" applyNumberFormat="1" applyFont="1" applyAlignment="1">
      <alignment horizontal="left"/>
    </xf>
    <xf numFmtId="170" fontId="23" fillId="0" borderId="0" xfId="0" applyNumberFormat="1" applyFont="1" applyAlignment="1">
      <alignment horizontal="left"/>
    </xf>
    <xf numFmtId="0" fontId="18" fillId="0" borderId="0" xfId="0" applyFont="1" applyAlignment="1" applyProtection="1">
      <alignment vertical="top"/>
      <protection hidden="1"/>
    </xf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0" fillId="7" borderId="0" xfId="0" applyFill="1"/>
    <xf numFmtId="164" fontId="0" fillId="7" borderId="0" xfId="1" applyFont="1" applyFill="1"/>
    <xf numFmtId="0" fontId="0" fillId="7" borderId="0" xfId="0" applyFill="1" applyAlignment="1" applyProtection="1">
      <alignment vertical="top"/>
      <protection hidden="1"/>
    </xf>
    <xf numFmtId="0" fontId="24" fillId="7" borderId="0" xfId="0" applyFont="1" applyFill="1" applyAlignment="1" applyProtection="1">
      <alignment vertical="top"/>
      <protection hidden="1"/>
    </xf>
    <xf numFmtId="0" fontId="18" fillId="4" borderId="0" xfId="0" applyFont="1" applyFill="1"/>
    <xf numFmtId="0" fontId="18" fillId="4" borderId="0" xfId="0" applyFont="1" applyFill="1" applyAlignment="1">
      <alignment horizontal="center"/>
    </xf>
    <xf numFmtId="0" fontId="0" fillId="4" borderId="0" xfId="0" applyFill="1"/>
    <xf numFmtId="164" fontId="0" fillId="4" borderId="0" xfId="1" applyFont="1" applyFill="1"/>
    <xf numFmtId="0" fontId="0" fillId="4" borderId="0" xfId="0" applyFill="1" applyAlignment="1" applyProtection="1">
      <alignment vertical="top"/>
      <protection hidden="1"/>
    </xf>
    <xf numFmtId="0" fontId="24" fillId="4" borderId="0" xfId="0" applyFont="1" applyFill="1" applyAlignment="1" applyProtection="1">
      <alignment vertical="top"/>
      <protection hidden="1"/>
    </xf>
    <xf numFmtId="164" fontId="18" fillId="4" borderId="0" xfId="0" applyNumberFormat="1" applyFont="1" applyFill="1"/>
    <xf numFmtId="164" fontId="18" fillId="7" borderId="0" xfId="1" applyFont="1" applyFill="1"/>
    <xf numFmtId="164" fontId="18" fillId="6" borderId="0" xfId="1" applyFont="1" applyFill="1"/>
    <xf numFmtId="0" fontId="7" fillId="2" borderId="0" xfId="0" quotePrefix="1" applyFont="1" applyFill="1" applyAlignment="1" applyProtection="1">
      <alignment vertical="top"/>
      <protection hidden="1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 wrapText="1"/>
    </xf>
    <xf numFmtId="166" fontId="25" fillId="0" borderId="0" xfId="0" applyNumberFormat="1" applyFont="1" applyAlignment="1">
      <alignment horizontal="right" vertical="center"/>
    </xf>
    <xf numFmtId="164" fontId="11" fillId="0" borderId="0" xfId="1" applyFont="1" applyAlignment="1">
      <alignment vertical="top"/>
    </xf>
    <xf numFmtId="0" fontId="26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18" fillId="2" borderId="0" xfId="0" applyFont="1" applyFill="1" applyAlignment="1">
      <alignment horizontal="center"/>
    </xf>
    <xf numFmtId="0" fontId="0" fillId="0" borderId="8" xfId="0" applyBorder="1"/>
    <xf numFmtId="0" fontId="18" fillId="0" borderId="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3" borderId="4" xfId="0" applyFont="1" applyFill="1" applyBorder="1"/>
    <xf numFmtId="0" fontId="18" fillId="0" borderId="3" xfId="0" applyFont="1" applyBorder="1" applyAlignment="1">
      <alignment horizontal="center"/>
    </xf>
    <xf numFmtId="0" fontId="18" fillId="4" borderId="7" xfId="0" applyFont="1" applyFill="1" applyBorder="1"/>
    <xf numFmtId="0" fontId="18" fillId="4" borderId="4" xfId="0" applyFont="1" applyFill="1" applyBorder="1"/>
    <xf numFmtId="0" fontId="18" fillId="4" borderId="3" xfId="0" applyFont="1" applyFill="1" applyBorder="1" applyAlignment="1">
      <alignment horizontal="left"/>
    </xf>
    <xf numFmtId="0" fontId="28" fillId="0" borderId="0" xfId="0" applyFont="1"/>
    <xf numFmtId="0" fontId="29" fillId="0" borderId="0" xfId="0" applyFont="1" applyAlignment="1" applyProtection="1">
      <alignment vertical="top"/>
      <protection hidden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 applyProtection="1">
      <alignment horizontal="right" vertical="top"/>
      <protection hidden="1"/>
    </xf>
    <xf numFmtId="0" fontId="30" fillId="0" borderId="0" xfId="0" applyFont="1"/>
    <xf numFmtId="0" fontId="29" fillId="0" borderId="0" xfId="0" applyFont="1"/>
    <xf numFmtId="9" fontId="0" fillId="0" borderId="0" xfId="0" applyNumberFormat="1"/>
    <xf numFmtId="164" fontId="0" fillId="0" borderId="0" xfId="1" applyFont="1" applyFill="1" applyBorder="1"/>
    <xf numFmtId="44" fontId="0" fillId="0" borderId="0" xfId="1" applyNumberFormat="1" applyFont="1" applyFill="1" applyBorder="1"/>
    <xf numFmtId="164" fontId="18" fillId="0" borderId="0" xfId="1" applyFont="1" applyFill="1" applyBorder="1"/>
    <xf numFmtId="164" fontId="3" fillId="0" borderId="0" xfId="0" applyNumberFormat="1" applyFont="1"/>
    <xf numFmtId="0" fontId="0" fillId="0" borderId="8" xfId="0" applyBorder="1" applyAlignment="1">
      <alignment horizontal="center"/>
    </xf>
    <xf numFmtId="0" fontId="32" fillId="0" borderId="0" xfId="0" applyFont="1"/>
    <xf numFmtId="0" fontId="0" fillId="2" borderId="0" xfId="0" applyFill="1" applyAlignment="1">
      <alignment vertical="center"/>
    </xf>
    <xf numFmtId="0" fontId="33" fillId="0" borderId="0" xfId="0" applyFont="1"/>
    <xf numFmtId="0" fontId="33" fillId="0" borderId="0" xfId="0" applyFont="1" applyAlignment="1">
      <alignment horizontal="right"/>
    </xf>
    <xf numFmtId="164" fontId="7" fillId="0" borderId="0" xfId="1" applyFont="1" applyFill="1" applyAlignment="1">
      <alignment horizontal="right" vertical="top"/>
    </xf>
    <xf numFmtId="0" fontId="33" fillId="0" borderId="0" xfId="0" applyFont="1" applyAlignment="1">
      <alignment horizontal="right" vertical="top"/>
    </xf>
    <xf numFmtId="0" fontId="33" fillId="0" borderId="0" xfId="0" applyFont="1" applyAlignment="1">
      <alignment horizontal="left" vertical="top"/>
    </xf>
    <xf numFmtId="0" fontId="34" fillId="0" borderId="0" xfId="0" applyFont="1"/>
    <xf numFmtId="0" fontId="37" fillId="0" borderId="0" xfId="0" applyFont="1"/>
    <xf numFmtId="0" fontId="24" fillId="0" borderId="0" xfId="0" applyFont="1"/>
    <xf numFmtId="0" fontId="0" fillId="8" borderId="0" xfId="0" applyFill="1" applyAlignment="1">
      <alignment horizontal="center"/>
    </xf>
    <xf numFmtId="0" fontId="36" fillId="8" borderId="0" xfId="0" applyFont="1" applyFill="1" applyAlignment="1">
      <alignment horizontal="left" vertical="center"/>
    </xf>
    <xf numFmtId="14" fontId="9" fillId="0" borderId="0" xfId="0" applyNumberFormat="1" applyFont="1" applyAlignment="1">
      <alignment horizontal="right"/>
    </xf>
    <xf numFmtId="0" fontId="35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/>
    </xf>
    <xf numFmtId="0" fontId="18" fillId="9" borderId="2" xfId="0" applyFont="1" applyFill="1" applyBorder="1"/>
    <xf numFmtId="0" fontId="18" fillId="9" borderId="6" xfId="0" applyFont="1" applyFill="1" applyBorder="1"/>
    <xf numFmtId="0" fontId="18" fillId="10" borderId="2" xfId="0" applyFont="1" applyFill="1" applyBorder="1"/>
    <xf numFmtId="0" fontId="18" fillId="10" borderId="6" xfId="0" applyFont="1" applyFill="1" applyBorder="1"/>
    <xf numFmtId="0" fontId="38" fillId="0" borderId="2" xfId="0" applyFont="1" applyBorder="1"/>
    <xf numFmtId="0" fontId="38" fillId="0" borderId="0" xfId="0" applyFont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8" xfId="0" applyFont="1" applyBorder="1"/>
    <xf numFmtId="0" fontId="38" fillId="0" borderId="12" xfId="0" applyFont="1" applyBorder="1"/>
    <xf numFmtId="0" fontId="18" fillId="0" borderId="4" xfId="0" applyFont="1" applyBorder="1" applyAlignment="1">
      <alignment horizontal="center"/>
    </xf>
    <xf numFmtId="0" fontId="18" fillId="9" borderId="3" xfId="0" applyFont="1" applyFill="1" applyBorder="1"/>
    <xf numFmtId="0" fontId="18" fillId="9" borderId="5" xfId="0" applyFont="1" applyFill="1" applyBorder="1"/>
    <xf numFmtId="0" fontId="18" fillId="10" borderId="5" xfId="0" applyFont="1" applyFill="1" applyBorder="1"/>
    <xf numFmtId="0" fontId="18" fillId="0" borderId="1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center"/>
    </xf>
    <xf numFmtId="0" fontId="31" fillId="0" borderId="0" xfId="0" applyFont="1" applyAlignment="1">
      <alignment vertical="top" wrapText="1"/>
    </xf>
    <xf numFmtId="14" fontId="27" fillId="0" borderId="0" xfId="0" applyNumberFormat="1" applyFont="1" applyAlignment="1">
      <alignment horizontal="left"/>
    </xf>
    <xf numFmtId="0" fontId="18" fillId="3" borderId="14" xfId="0" applyFont="1" applyFill="1" applyBorder="1"/>
    <xf numFmtId="0" fontId="0" fillId="0" borderId="14" xfId="0" applyBorder="1" applyAlignment="1">
      <alignment horizontal="right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15" xfId="0" applyBorder="1" applyAlignment="1">
      <alignment horizontal="right"/>
    </xf>
    <xf numFmtId="0" fontId="18" fillId="0" borderId="13" xfId="0" applyFont="1" applyBorder="1"/>
    <xf numFmtId="0" fontId="18" fillId="0" borderId="16" xfId="0" applyFont="1" applyBorder="1"/>
    <xf numFmtId="0" fontId="18" fillId="0" borderId="17" xfId="0" applyFont="1" applyBorder="1"/>
    <xf numFmtId="171" fontId="36" fillId="8" borderId="0" xfId="0" applyNumberFormat="1" applyFont="1" applyFill="1" applyAlignment="1">
      <alignment horizontal="left" vertical="center"/>
    </xf>
    <xf numFmtId="0" fontId="18" fillId="7" borderId="4" xfId="0" applyFont="1" applyFill="1" applyBorder="1"/>
    <xf numFmtId="0" fontId="39" fillId="0" borderId="0" xfId="0" applyFont="1"/>
    <xf numFmtId="164" fontId="7" fillId="0" borderId="0" xfId="1" applyFont="1" applyFill="1" applyAlignment="1">
      <alignment vertical="top"/>
    </xf>
    <xf numFmtId="49" fontId="7" fillId="0" borderId="0" xfId="2" applyNumberFormat="1" applyFont="1" applyFill="1" applyAlignment="1" applyProtection="1">
      <alignment horizontal="left" vertical="top"/>
      <protection hidden="1"/>
    </xf>
    <xf numFmtId="164" fontId="7" fillId="11" borderId="0" xfId="1" applyFont="1" applyFill="1" applyAlignment="1" applyProtection="1">
      <alignment vertical="top"/>
      <protection locked="0"/>
    </xf>
    <xf numFmtId="9" fontId="7" fillId="11" borderId="0" xfId="5" applyFont="1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>
      <protection locked="0"/>
    </xf>
    <xf numFmtId="0" fontId="7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14" fontId="8" fillId="0" borderId="0" xfId="0" applyNumberFormat="1" applyFont="1" applyAlignment="1" applyProtection="1">
      <alignment horizontal="right"/>
      <protection locked="0"/>
    </xf>
    <xf numFmtId="0" fontId="35" fillId="0" borderId="7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0" fillId="0" borderId="0" xfId="0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164" fontId="0" fillId="0" borderId="0" xfId="1" applyFont="1" applyFill="1" applyProtection="1">
      <protection locked="0"/>
    </xf>
    <xf numFmtId="9" fontId="0" fillId="0" borderId="10" xfId="0" applyNumberFormat="1" applyBorder="1" applyAlignment="1" applyProtection="1">
      <alignment horizontal="center"/>
      <protection locked="0"/>
    </xf>
    <xf numFmtId="164" fontId="0" fillId="0" borderId="1" xfId="1" applyFont="1" applyFill="1" applyBorder="1" applyProtection="1">
      <protection locked="0"/>
    </xf>
    <xf numFmtId="164" fontId="0" fillId="0" borderId="9" xfId="1" applyFont="1" applyFill="1" applyBorder="1" applyProtection="1">
      <protection locked="0"/>
    </xf>
    <xf numFmtId="164" fontId="18" fillId="0" borderId="0" xfId="1" applyFont="1" applyFill="1" applyProtection="1">
      <protection locked="0"/>
    </xf>
    <xf numFmtId="0" fontId="5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6">
    <cellStyle name="DataStyleEven" xfId="3" xr:uid="{00000000-0005-0000-0000-000000000000}"/>
    <cellStyle name="DataStyleOdd" xfId="4" xr:uid="{00000000-0005-0000-0000-000001000000}"/>
    <cellStyle name="Komma" xfId="2" builtinId="3"/>
    <cellStyle name="Procent" xfId="5" builtinId="5"/>
    <cellStyle name="Standaard" xfId="0" builtinId="0"/>
    <cellStyle name="Valuta" xfId="1" builtinId="4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pageSetUpPr fitToPage="1"/>
  </sheetPr>
  <dimension ref="A1:Q165"/>
  <sheetViews>
    <sheetView showGridLines="0" tabSelected="1" zoomScale="85" zoomScaleNormal="85" workbookViewId="0">
      <selection activeCell="C11" sqref="C11"/>
    </sheetView>
  </sheetViews>
  <sheetFormatPr defaultRowHeight="15" x14ac:dyDescent="0.25"/>
  <cols>
    <col min="1" max="1" width="39.28515625" customWidth="1"/>
    <col min="2" max="2" width="8" bestFit="1" customWidth="1"/>
    <col min="3" max="3" width="14.42578125" customWidth="1"/>
    <col min="4" max="5" width="4.7109375" customWidth="1"/>
    <col min="6" max="6" width="17.28515625" customWidth="1"/>
    <col min="7" max="8" width="17.140625" customWidth="1"/>
    <col min="9" max="9" width="17.85546875" customWidth="1"/>
    <col min="13" max="13" width="13.140625" customWidth="1"/>
    <col min="15" max="15" width="16.7109375" bestFit="1" customWidth="1"/>
    <col min="17" max="17" width="15.7109375" customWidth="1"/>
    <col min="20" max="20" width="16.140625" bestFit="1" customWidth="1"/>
  </cols>
  <sheetData>
    <row r="1" spans="1:17" ht="21" x14ac:dyDescent="0.35">
      <c r="A1" s="50" t="str">
        <f>_xlfn.TEXTJOIN(,,"Inschrijvingsbiljet ",G13," - uitrol digitale sluitsystemen.")</f>
        <v>Inschrijvingsbiljet [Naam leverancier] - uitrol digitale sluitsystemen.</v>
      </c>
      <c r="B1" s="33"/>
      <c r="C1" s="2"/>
      <c r="D1" s="2"/>
      <c r="E1" s="4"/>
      <c r="F1" s="4"/>
      <c r="G1" s="98"/>
      <c r="H1" s="12" t="s">
        <v>0</v>
      </c>
      <c r="I1" s="12" t="s">
        <v>1</v>
      </c>
      <c r="J1" s="97"/>
    </row>
    <row r="2" spans="1:17" ht="18.600000000000001" customHeight="1" x14ac:dyDescent="0.25">
      <c r="A2" s="6" t="s">
        <v>2</v>
      </c>
      <c r="B2" s="6"/>
      <c r="C2" s="2"/>
      <c r="D2" s="2"/>
      <c r="E2" s="2"/>
      <c r="F2" s="2"/>
      <c r="G2" s="98"/>
      <c r="H2" s="12" t="s">
        <v>3</v>
      </c>
      <c r="I2" s="119">
        <f ca="1">TODAY()</f>
        <v>45799</v>
      </c>
      <c r="J2" s="96"/>
    </row>
    <row r="3" spans="1:17" ht="18.600000000000001" customHeight="1" x14ac:dyDescent="0.25">
      <c r="A3" s="6"/>
      <c r="B3" s="6"/>
      <c r="C3" s="2"/>
      <c r="D3" s="2"/>
      <c r="E3" s="2"/>
      <c r="F3" s="2"/>
      <c r="G3" s="98"/>
      <c r="H3" s="12" t="s">
        <v>4</v>
      </c>
      <c r="I3" s="12" t="s">
        <v>5</v>
      </c>
      <c r="J3" s="96"/>
    </row>
    <row r="4" spans="1:17" ht="18.600000000000001" customHeight="1" x14ac:dyDescent="0.25">
      <c r="A4" s="6"/>
      <c r="B4" s="6"/>
      <c r="C4" s="2"/>
      <c r="D4" s="2"/>
      <c r="E4" s="2"/>
      <c r="F4" s="2"/>
      <c r="G4" s="98"/>
      <c r="H4" s="12" t="s">
        <v>6</v>
      </c>
      <c r="I4" s="12" t="s">
        <v>7</v>
      </c>
      <c r="J4" s="96"/>
    </row>
    <row r="5" spans="1:17" ht="18.600000000000001" customHeight="1" x14ac:dyDescent="0.25">
      <c r="A5" s="6"/>
      <c r="B5" s="6"/>
      <c r="C5" s="2"/>
      <c r="D5" s="2"/>
      <c r="E5" s="2"/>
      <c r="F5" s="2"/>
      <c r="K5" s="51"/>
      <c r="L5" s="12"/>
      <c r="M5" s="13"/>
    </row>
    <row r="6" spans="1:17" ht="18.600000000000001" customHeight="1" x14ac:dyDescent="0.25">
      <c r="A6" s="169" t="s">
        <v>8</v>
      </c>
      <c r="B6" s="169"/>
      <c r="C6" s="169"/>
      <c r="D6" s="2"/>
      <c r="F6" s="107" t="s">
        <v>9</v>
      </c>
      <c r="J6" s="99"/>
      <c r="K6" s="11"/>
      <c r="L6" s="12"/>
      <c r="M6" s="13"/>
    </row>
    <row r="7" spans="1:17" ht="18.600000000000001" customHeight="1" x14ac:dyDescent="0.25">
      <c r="A7" s="169"/>
      <c r="B7" s="169"/>
      <c r="C7" s="169"/>
      <c r="D7" s="2"/>
      <c r="K7" s="11"/>
      <c r="L7" s="12"/>
      <c r="M7" s="14"/>
    </row>
    <row r="8" spans="1:17" ht="18.600000000000001" customHeight="1" x14ac:dyDescent="0.25">
      <c r="A8" s="170" t="s">
        <v>10</v>
      </c>
      <c r="B8" s="170"/>
      <c r="C8" s="171" t="s">
        <v>11</v>
      </c>
      <c r="D8" s="2"/>
      <c r="F8" s="151">
        <f>C15</f>
        <v>0</v>
      </c>
      <c r="G8" s="118" t="s">
        <v>12</v>
      </c>
      <c r="H8" s="117"/>
      <c r="I8" s="117"/>
      <c r="K8" s="11"/>
      <c r="L8" s="12"/>
      <c r="M8" s="40"/>
    </row>
    <row r="9" spans="1:17" ht="18.600000000000001" customHeight="1" x14ac:dyDescent="0.25">
      <c r="A9" s="159"/>
      <c r="B9" s="159"/>
      <c r="C9" s="172"/>
      <c r="D9" s="2"/>
      <c r="K9" s="11"/>
      <c r="L9" s="36"/>
      <c r="M9" s="15"/>
    </row>
    <row r="10" spans="1:17" ht="18.600000000000001" customHeight="1" x14ac:dyDescent="0.25">
      <c r="A10" s="158" t="s">
        <v>13</v>
      </c>
      <c r="B10" s="159"/>
      <c r="C10" s="172">
        <f>SUM(Prijzenblad!K12:K17)</f>
        <v>0</v>
      </c>
      <c r="D10" s="2"/>
    </row>
    <row r="11" spans="1:17" ht="18.600000000000001" customHeight="1" x14ac:dyDescent="0.25">
      <c r="A11" s="158" t="s">
        <v>14</v>
      </c>
      <c r="B11" s="159"/>
      <c r="C11" s="172">
        <f>SUM(Prijzenblad!K21:K30)</f>
        <v>0</v>
      </c>
      <c r="D11" s="2"/>
      <c r="F11" s="107" t="s">
        <v>15</v>
      </c>
    </row>
    <row r="12" spans="1:17" ht="18.600000000000001" customHeight="1" x14ac:dyDescent="0.25">
      <c r="A12" s="158" t="s">
        <v>16</v>
      </c>
      <c r="B12" s="159"/>
      <c r="C12" s="172">
        <f>SUM(Prijzenblad!K34:K62)</f>
        <v>0</v>
      </c>
      <c r="D12" s="2"/>
      <c r="F12" s="100"/>
    </row>
    <row r="13" spans="1:17" ht="18.600000000000001" customHeight="1" x14ac:dyDescent="0.25">
      <c r="A13" s="158" t="s">
        <v>17</v>
      </c>
      <c r="B13" s="173">
        <f>Prijzenblad!F66</f>
        <v>0</v>
      </c>
      <c r="C13" s="172">
        <f>SUM(Prijzenblad!K66)</f>
        <v>0</v>
      </c>
      <c r="D13" s="2"/>
      <c r="E13" s="84" t="s">
        <v>18</v>
      </c>
      <c r="F13" t="s">
        <v>19</v>
      </c>
      <c r="G13" s="122" t="s">
        <v>20</v>
      </c>
      <c r="H13" s="122"/>
      <c r="O13" s="101"/>
    </row>
    <row r="14" spans="1:17" ht="18.600000000000001" customHeight="1" x14ac:dyDescent="0.25">
      <c r="A14" s="159"/>
      <c r="B14" s="159"/>
      <c r="C14" s="174"/>
      <c r="D14" s="2"/>
      <c r="F14" t="s">
        <v>21</v>
      </c>
      <c r="G14" t="s">
        <v>22</v>
      </c>
    </row>
    <row r="15" spans="1:17" ht="18.600000000000001" customHeight="1" x14ac:dyDescent="0.25">
      <c r="A15" s="158" t="s">
        <v>23</v>
      </c>
      <c r="B15" s="159"/>
      <c r="C15" s="172">
        <f>SUM(C10:C13)</f>
        <v>0</v>
      </c>
      <c r="F15" t="s">
        <v>24</v>
      </c>
      <c r="G15" t="s">
        <v>22</v>
      </c>
    </row>
    <row r="16" spans="1:17" ht="18.600000000000001" customHeight="1" x14ac:dyDescent="0.25">
      <c r="A16" s="158" t="s">
        <v>25</v>
      </c>
      <c r="B16" s="159"/>
      <c r="C16" s="175">
        <f>SUM(SUM(C15)*21%)</f>
        <v>0</v>
      </c>
      <c r="E16" s="84" t="s">
        <v>26</v>
      </c>
      <c r="F16" t="s">
        <v>27</v>
      </c>
      <c r="G16" t="s">
        <v>28</v>
      </c>
      <c r="H16" t="s">
        <v>29</v>
      </c>
      <c r="M16" s="102"/>
      <c r="O16" s="103"/>
      <c r="Q16" s="102"/>
    </row>
    <row r="17" spans="1:17" ht="18.600000000000001" customHeight="1" x14ac:dyDescent="0.25">
      <c r="A17" s="159"/>
      <c r="B17" s="159"/>
      <c r="C17" s="172"/>
      <c r="F17" t="s">
        <v>30</v>
      </c>
      <c r="G17" t="s">
        <v>22</v>
      </c>
      <c r="M17" s="102"/>
      <c r="O17" s="102"/>
      <c r="Q17" s="102"/>
    </row>
    <row r="18" spans="1:17" ht="18.600000000000001" customHeight="1" x14ac:dyDescent="0.25">
      <c r="A18" s="170" t="s">
        <v>31</v>
      </c>
      <c r="B18" s="159"/>
      <c r="C18" s="176">
        <f>SUM(C15:C16)</f>
        <v>0</v>
      </c>
      <c r="D18" s="96"/>
      <c r="F18" t="s">
        <v>24</v>
      </c>
      <c r="G18" t="s">
        <v>22</v>
      </c>
      <c r="M18" s="104"/>
      <c r="O18" s="104"/>
      <c r="Q18" s="104"/>
    </row>
    <row r="19" spans="1:17" ht="18.600000000000001" customHeight="1" x14ac:dyDescent="0.25">
      <c r="A19" s="177"/>
      <c r="B19" s="177"/>
      <c r="C19" s="163"/>
      <c r="I19" s="43"/>
    </row>
    <row r="20" spans="1:17" ht="18.600000000000001" customHeight="1" x14ac:dyDescent="0.25">
      <c r="A20" s="178"/>
      <c r="B20" s="159"/>
      <c r="C20" s="159"/>
    </row>
    <row r="21" spans="1:17" ht="18.600000000000001" customHeight="1" x14ac:dyDescent="0.25">
      <c r="D21" s="96"/>
      <c r="F21" t="s">
        <v>32</v>
      </c>
    </row>
    <row r="22" spans="1:17" ht="18.600000000000001" customHeight="1" x14ac:dyDescent="0.25">
      <c r="F22" s="109" t="s">
        <v>33</v>
      </c>
    </row>
    <row r="23" spans="1:17" ht="18.600000000000001" customHeight="1" x14ac:dyDescent="0.25">
      <c r="B23" s="6"/>
      <c r="C23" s="2"/>
      <c r="F23" s="114" t="s">
        <v>34</v>
      </c>
    </row>
    <row r="24" spans="1:17" ht="18.600000000000001" customHeight="1" x14ac:dyDescent="0.25">
      <c r="A24" s="153"/>
      <c r="F24" t="s">
        <v>35</v>
      </c>
    </row>
    <row r="25" spans="1:17" ht="18.600000000000001" customHeight="1" x14ac:dyDescent="0.25"/>
    <row r="26" spans="1:17" ht="18.600000000000001" customHeight="1" x14ac:dyDescent="0.25">
      <c r="A26" s="107" t="s">
        <v>36</v>
      </c>
      <c r="B26" s="6"/>
      <c r="C26" s="2"/>
      <c r="F26" s="107" t="str">
        <f>_xlfn.TEXTJOIN(,,"Rechtspersoon inschrijver (s) - ",G13,".")</f>
        <v>Rechtspersoon inschrijver (s) - [Naam leverancier].</v>
      </c>
    </row>
    <row r="27" spans="1:17" ht="18.600000000000001" customHeight="1" x14ac:dyDescent="0.25">
      <c r="A27" s="6"/>
      <c r="B27" s="6"/>
      <c r="C27" s="6"/>
      <c r="F27" s="100"/>
    </row>
    <row r="28" spans="1:17" ht="18.600000000000001" customHeight="1" x14ac:dyDescent="0.25">
      <c r="A28" s="108"/>
      <c r="B28" s="108"/>
      <c r="C28" s="108"/>
      <c r="F28" t="s">
        <v>37</v>
      </c>
      <c r="G28" t="s">
        <v>38</v>
      </c>
    </row>
    <row r="29" spans="1:17" ht="18.600000000000001" customHeight="1" x14ac:dyDescent="0.25">
      <c r="A29" s="108"/>
      <c r="B29" s="108"/>
      <c r="C29" s="108"/>
      <c r="F29" t="s">
        <v>39</v>
      </c>
      <c r="G29" t="s">
        <v>38</v>
      </c>
    </row>
    <row r="30" spans="1:17" ht="18.600000000000001" customHeight="1" x14ac:dyDescent="0.25">
      <c r="A30" s="108"/>
      <c r="B30" s="108"/>
      <c r="C30" s="108"/>
      <c r="F30" t="s">
        <v>40</v>
      </c>
      <c r="G30" s="108"/>
      <c r="H30" s="108"/>
    </row>
    <row r="31" spans="1:17" ht="18.600000000000001" customHeight="1" x14ac:dyDescent="0.25">
      <c r="A31" s="179"/>
      <c r="B31" s="179"/>
      <c r="C31" s="108"/>
      <c r="G31" s="108"/>
      <c r="H31" s="108"/>
    </row>
    <row r="32" spans="1:17" ht="18.600000000000001" customHeight="1" x14ac:dyDescent="0.25">
      <c r="A32" s="179"/>
      <c r="B32" s="179"/>
      <c r="C32" s="108"/>
      <c r="G32" s="123"/>
      <c r="H32" s="123"/>
    </row>
    <row r="33" spans="1:8" ht="18.600000000000001" customHeight="1" x14ac:dyDescent="0.25">
      <c r="A33" s="179"/>
      <c r="B33" s="179"/>
      <c r="C33" s="108"/>
      <c r="F33" t="s">
        <v>37</v>
      </c>
      <c r="G33" t="s">
        <v>38</v>
      </c>
    </row>
    <row r="34" spans="1:8" ht="18.600000000000001" customHeight="1" x14ac:dyDescent="0.25">
      <c r="A34" s="179"/>
      <c r="B34" s="179"/>
      <c r="C34" s="108"/>
      <c r="F34" t="s">
        <v>39</v>
      </c>
      <c r="G34" t="s">
        <v>38</v>
      </c>
    </row>
    <row r="35" spans="1:8" x14ac:dyDescent="0.25">
      <c r="A35" s="179"/>
      <c r="B35" s="179"/>
      <c r="C35" s="108"/>
      <c r="F35" t="s">
        <v>40</v>
      </c>
      <c r="G35" s="108"/>
      <c r="H35" s="108"/>
    </row>
    <row r="36" spans="1:8" x14ac:dyDescent="0.25">
      <c r="A36" s="179"/>
      <c r="B36" s="179"/>
      <c r="C36" s="108"/>
      <c r="G36" s="108"/>
      <c r="H36" s="108"/>
    </row>
    <row r="37" spans="1:8" x14ac:dyDescent="0.25">
      <c r="A37" s="179"/>
      <c r="B37" s="179"/>
      <c r="C37" s="108"/>
    </row>
    <row r="38" spans="1:8" x14ac:dyDescent="0.25">
      <c r="A38" s="179"/>
      <c r="B38" s="179"/>
      <c r="C38" s="108"/>
      <c r="F38" t="s">
        <v>41</v>
      </c>
      <c r="G38" s="120" t="s">
        <v>38</v>
      </c>
      <c r="H38" s="121"/>
    </row>
    <row r="39" spans="1:8" x14ac:dyDescent="0.25">
      <c r="A39" s="108"/>
      <c r="B39" s="108"/>
      <c r="C39" s="108"/>
      <c r="F39" t="s">
        <v>42</v>
      </c>
      <c r="G39" s="120" t="s">
        <v>38</v>
      </c>
      <c r="H39" s="121"/>
    </row>
    <row r="47" spans="1:8" x14ac:dyDescent="0.25">
      <c r="A47" s="6"/>
      <c r="B47" s="6"/>
      <c r="C47" s="2"/>
    </row>
    <row r="50" ht="15.75" customHeight="1" x14ac:dyDescent="0.25"/>
    <row r="118" spans="1:3" x14ac:dyDescent="0.25">
      <c r="A118" s="6"/>
      <c r="B118" s="6"/>
      <c r="C118" s="2"/>
    </row>
    <row r="134" spans="1:2" x14ac:dyDescent="0.25">
      <c r="A134" s="43" t="s">
        <v>43</v>
      </c>
      <c r="B134" s="57"/>
    </row>
    <row r="135" spans="1:2" x14ac:dyDescent="0.25">
      <c r="A135" s="52" t="s">
        <v>44</v>
      </c>
      <c r="B135" s="58"/>
    </row>
    <row r="136" spans="1:2" x14ac:dyDescent="0.25">
      <c r="A136" s="52" t="s">
        <v>45</v>
      </c>
    </row>
    <row r="137" spans="1:2" x14ac:dyDescent="0.25">
      <c r="A137" s="52" t="s">
        <v>46</v>
      </c>
    </row>
    <row r="139" spans="1:2" x14ac:dyDescent="0.25">
      <c r="A139" s="43" t="s">
        <v>47</v>
      </c>
    </row>
    <row r="140" spans="1:2" x14ac:dyDescent="0.25">
      <c r="A140" t="s">
        <v>48</v>
      </c>
    </row>
    <row r="141" spans="1:2" x14ac:dyDescent="0.25">
      <c r="A141" t="s">
        <v>49</v>
      </c>
    </row>
    <row r="142" spans="1:2" x14ac:dyDescent="0.25">
      <c r="A142" t="s">
        <v>50</v>
      </c>
    </row>
    <row r="143" spans="1:2" x14ac:dyDescent="0.25">
      <c r="A143" t="s">
        <v>51</v>
      </c>
    </row>
    <row r="145" spans="1:3" x14ac:dyDescent="0.25">
      <c r="A145" s="6" t="s">
        <v>52</v>
      </c>
    </row>
    <row r="146" spans="1:3" x14ac:dyDescent="0.25">
      <c r="A146" s="6"/>
    </row>
    <row r="147" spans="1:3" x14ac:dyDescent="0.25">
      <c r="A147" s="43" t="s">
        <v>53</v>
      </c>
      <c r="B147" s="43"/>
      <c r="C147" s="49" t="s">
        <v>11</v>
      </c>
    </row>
    <row r="148" spans="1:3" x14ac:dyDescent="0.25">
      <c r="A148" s="60" t="s">
        <v>54</v>
      </c>
      <c r="B148" s="60"/>
      <c r="C148" s="61"/>
    </row>
    <row r="149" spans="1:3" x14ac:dyDescent="0.25">
      <c r="A149" s="62" t="s">
        <v>13</v>
      </c>
      <c r="B149" s="62"/>
      <c r="C149" s="63"/>
    </row>
    <row r="150" spans="1:3" x14ac:dyDescent="0.25">
      <c r="A150" s="62" t="s">
        <v>14</v>
      </c>
      <c r="B150" s="62"/>
      <c r="C150" s="63"/>
    </row>
    <row r="151" spans="1:3" x14ac:dyDescent="0.25">
      <c r="A151" s="62" t="s">
        <v>16</v>
      </c>
      <c r="B151" s="62"/>
      <c r="C151" s="63"/>
    </row>
    <row r="152" spans="1:3" x14ac:dyDescent="0.25">
      <c r="A152" s="64" t="s">
        <v>55</v>
      </c>
      <c r="B152" s="62"/>
      <c r="C152" s="63"/>
    </row>
    <row r="153" spans="1:3" x14ac:dyDescent="0.25">
      <c r="A153" s="65" t="s">
        <v>56</v>
      </c>
      <c r="B153" s="62"/>
      <c r="C153" s="73" t="e">
        <f>SUM(#REF!)</f>
        <v>#REF!</v>
      </c>
    </row>
    <row r="154" spans="1:3" x14ac:dyDescent="0.25">
      <c r="A154" s="95" t="s">
        <v>57</v>
      </c>
      <c r="C154" s="48"/>
    </row>
    <row r="155" spans="1:3" x14ac:dyDescent="0.25">
      <c r="C155" s="48"/>
    </row>
    <row r="156" spans="1:3" x14ac:dyDescent="0.25">
      <c r="A156" s="66" t="s">
        <v>58</v>
      </c>
      <c r="B156" s="66"/>
      <c r="C156" s="67"/>
    </row>
    <row r="157" spans="1:3" x14ac:dyDescent="0.25">
      <c r="A157" s="68" t="s">
        <v>13</v>
      </c>
      <c r="B157" s="68"/>
      <c r="C157" s="69"/>
    </row>
    <row r="158" spans="1:3" x14ac:dyDescent="0.25">
      <c r="A158" s="68" t="s">
        <v>14</v>
      </c>
      <c r="B158" s="68"/>
      <c r="C158" s="69"/>
    </row>
    <row r="159" spans="1:3" x14ac:dyDescent="0.25">
      <c r="A159" s="68" t="s">
        <v>59</v>
      </c>
      <c r="B159" s="68"/>
      <c r="C159" s="69"/>
    </row>
    <row r="160" spans="1:3" x14ac:dyDescent="0.25">
      <c r="A160" s="70" t="s">
        <v>55</v>
      </c>
      <c r="B160" s="68"/>
      <c r="C160" s="69"/>
    </row>
    <row r="161" spans="1:3" x14ac:dyDescent="0.25">
      <c r="A161" s="71" t="s">
        <v>56</v>
      </c>
      <c r="B161" s="68"/>
      <c r="C161" s="72" t="e">
        <f>SUM(#REF!)</f>
        <v>#REF!</v>
      </c>
    </row>
    <row r="162" spans="1:3" x14ac:dyDescent="0.25">
      <c r="A162" s="95" t="s">
        <v>57</v>
      </c>
      <c r="C162" s="48"/>
    </row>
    <row r="163" spans="1:3" x14ac:dyDescent="0.25">
      <c r="A163" s="95"/>
      <c r="C163" s="48"/>
    </row>
    <row r="164" spans="1:3" x14ac:dyDescent="0.25">
      <c r="A164" s="59" t="s">
        <v>60</v>
      </c>
      <c r="C164" s="74" t="e">
        <f>SUM(C149:C161)</f>
        <v>#REF!</v>
      </c>
    </row>
    <row r="165" spans="1:3" x14ac:dyDescent="0.25">
      <c r="A165" s="95"/>
      <c r="C165" s="56"/>
    </row>
  </sheetData>
  <sheetProtection algorithmName="SHA-512" hashValue="/WSDdR3L0OWIJ4OR7TNRQGpqGDYrBgZGgpLdTGe1OnY3e9p/1NglchXzifIqxgtjEYbNGD+wjGebgCjLzG7jGw==" saltValue="7QnFW5Xi/L9W1d/vBgDnXA==" spinCount="100000" sheet="1" formatColumns="0" formatRows="0" insertColumns="0" insertRows="0" insertHyperlinks="0" deleteColumns="0" deleteRows="0" pivotTables="0"/>
  <protectedRanges>
    <protectedRange sqref="I1:I4" name="datum versie"/>
    <protectedRange sqref="G28:H36 G38:H39" name="Bereik7"/>
    <protectedRange sqref="G13:H18" name="Inschrijver"/>
    <protectedRange sqref="A28:C39" name="stempel"/>
  </protectedRanges>
  <mergeCells count="8">
    <mergeCell ref="A37:B37"/>
    <mergeCell ref="A38:B38"/>
    <mergeCell ref="A31:B31"/>
    <mergeCell ref="A32:B32"/>
    <mergeCell ref="A33:B33"/>
    <mergeCell ref="A34:B34"/>
    <mergeCell ref="A35:B35"/>
    <mergeCell ref="A36:B36"/>
  </mergeCells>
  <phoneticPr fontId="17" type="noConversion"/>
  <pageMargins left="0.25" right="0.25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pageSetUpPr fitToPage="1"/>
  </sheetPr>
  <dimension ref="A1:Q88"/>
  <sheetViews>
    <sheetView showGridLines="0" topLeftCell="A6" zoomScale="89" zoomScaleNormal="89" zoomScaleSheetLayoutView="145" workbookViewId="0">
      <selection activeCell="O28" sqref="O28"/>
    </sheetView>
  </sheetViews>
  <sheetFormatPr defaultColWidth="9.140625" defaultRowHeight="15" x14ac:dyDescent="0.25"/>
  <cols>
    <col min="1" max="1" width="1.42578125" style="7" customWidth="1"/>
    <col min="2" max="2" width="3.5703125" style="7" customWidth="1"/>
    <col min="3" max="3" width="2.85546875" style="2" customWidth="1"/>
    <col min="4" max="4" width="8" style="2" customWidth="1"/>
    <col min="5" max="5" width="10.85546875" style="2" customWidth="1"/>
    <col min="6" max="6" width="16.42578125" style="2" customWidth="1"/>
    <col min="7" max="7" width="4.42578125" style="2" customWidth="1"/>
    <col min="8" max="8" width="81" style="2" customWidth="1"/>
    <col min="9" max="9" width="10" style="2" customWidth="1"/>
    <col min="10" max="10" width="3" style="2" customWidth="1"/>
    <col min="11" max="11" width="19.85546875" style="2" bestFit="1" customWidth="1"/>
    <col min="12" max="12" width="9.140625" style="2"/>
    <col min="13" max="13" width="18.28515625" style="2" bestFit="1" customWidth="1"/>
    <col min="14" max="14" width="9.140625" style="2"/>
    <col min="15" max="15" width="16.7109375" style="2" customWidth="1"/>
    <col min="16" max="16" width="19.5703125" style="2" customWidth="1"/>
    <col min="17" max="17" width="13" style="2" customWidth="1"/>
    <col min="18" max="19" width="9.140625" style="2" customWidth="1"/>
    <col min="20" max="16384" width="9.140625" style="2"/>
  </cols>
  <sheetData>
    <row r="1" spans="1:17" ht="23.25" thickBot="1" x14ac:dyDescent="0.5">
      <c r="A1" s="33" t="str">
        <f>_xlfn.TEXTJOIN(,,"Prijzenblad ",Inschrijving!G13," - uitrol digitale sluitsystemen.")</f>
        <v>Prijzenblad [Naam leverancier] - uitrol digitale sluitsystemen.</v>
      </c>
      <c r="B1" s="33"/>
      <c r="G1" s="4"/>
      <c r="H1" s="4"/>
      <c r="I1" s="4"/>
      <c r="J1" s="5"/>
      <c r="K1" s="35"/>
      <c r="O1" s="1"/>
      <c r="P1" s="1"/>
      <c r="Q1" s="1"/>
    </row>
    <row r="2" spans="1:17" ht="15.95" customHeight="1" thickBot="1" x14ac:dyDescent="0.35">
      <c r="A2" s="6" t="s">
        <v>61</v>
      </c>
      <c r="B2" s="6"/>
      <c r="H2" s="142"/>
      <c r="I2" s="51"/>
      <c r="J2" s="12" t="s">
        <v>62</v>
      </c>
      <c r="K2" s="164">
        <v>45763</v>
      </c>
      <c r="M2" s="54"/>
      <c r="Q2" s="3"/>
    </row>
    <row r="3" spans="1:17" ht="15.95" customHeight="1" x14ac:dyDescent="0.25">
      <c r="A3" s="34" t="s">
        <v>63</v>
      </c>
      <c r="B3" s="34"/>
      <c r="C3" s="34"/>
      <c r="D3" s="34"/>
      <c r="E3" s="34"/>
      <c r="F3" s="34"/>
      <c r="G3" s="34"/>
      <c r="H3" s="11"/>
      <c r="I3" s="11"/>
      <c r="J3" s="12" t="s">
        <v>3</v>
      </c>
      <c r="K3" s="13">
        <f ca="1">TODAY()</f>
        <v>45799</v>
      </c>
      <c r="Q3" s="8"/>
    </row>
    <row r="4" spans="1:17" ht="15.95" customHeight="1" x14ac:dyDescent="0.25">
      <c r="A4" s="34"/>
      <c r="B4" s="34" t="s">
        <v>64</v>
      </c>
      <c r="C4" s="34"/>
      <c r="D4" s="34"/>
      <c r="E4" s="34"/>
      <c r="F4" s="34"/>
      <c r="G4" s="34"/>
      <c r="H4" s="11"/>
      <c r="I4" s="11"/>
      <c r="J4" s="12" t="s">
        <v>65</v>
      </c>
      <c r="K4" s="164" t="s">
        <v>5</v>
      </c>
      <c r="Q4" s="8"/>
    </row>
    <row r="5" spans="1:17" ht="15.95" customHeight="1" x14ac:dyDescent="0.25">
      <c r="A5" s="34"/>
      <c r="B5" s="34" t="s">
        <v>66</v>
      </c>
      <c r="C5" s="34"/>
      <c r="D5" s="34"/>
      <c r="E5" s="34"/>
      <c r="F5" s="34"/>
      <c r="G5" s="34"/>
      <c r="H5" s="11"/>
      <c r="I5" s="11"/>
      <c r="J5" s="12" t="s">
        <v>67</v>
      </c>
      <c r="K5" s="40" t="s">
        <v>7</v>
      </c>
      <c r="Q5" s="8"/>
    </row>
    <row r="6" spans="1:17" ht="15.95" customHeight="1" x14ac:dyDescent="0.25">
      <c r="A6" s="37"/>
      <c r="B6" s="34"/>
      <c r="C6" s="34"/>
      <c r="D6" s="34"/>
      <c r="E6" s="34"/>
      <c r="F6" s="34"/>
      <c r="G6" s="34"/>
      <c r="H6" s="11"/>
      <c r="I6" s="11"/>
      <c r="J6" s="36" t="s">
        <v>68</v>
      </c>
      <c r="K6" s="15" t="s">
        <v>69</v>
      </c>
    </row>
    <row r="7" spans="1:17" ht="9" customHeight="1" x14ac:dyDescent="0.25">
      <c r="A7" s="37"/>
      <c r="B7" s="34"/>
      <c r="C7" s="34"/>
      <c r="D7" s="34"/>
      <c r="E7" s="34"/>
      <c r="F7" s="34"/>
      <c r="G7" s="34"/>
      <c r="H7" s="11"/>
      <c r="I7" s="11"/>
      <c r="J7" s="36"/>
      <c r="K7" s="15"/>
    </row>
    <row r="8" spans="1:17" x14ac:dyDescent="0.25">
      <c r="A8" s="9"/>
      <c r="B8" s="16" t="s">
        <v>70</v>
      </c>
      <c r="C8" s="17"/>
      <c r="D8" s="17" t="s">
        <v>71</v>
      </c>
      <c r="E8" s="17"/>
      <c r="F8" s="17" t="s">
        <v>72</v>
      </c>
      <c r="G8" s="17"/>
      <c r="H8" s="17" t="s">
        <v>73</v>
      </c>
      <c r="I8" s="17" t="s">
        <v>4</v>
      </c>
      <c r="J8" s="17"/>
      <c r="K8" s="42" t="s">
        <v>11</v>
      </c>
    </row>
    <row r="9" spans="1:17" ht="9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7" ht="15.75" x14ac:dyDescent="0.25">
      <c r="A10" s="39" t="s">
        <v>74</v>
      </c>
      <c r="B10" s="39"/>
      <c r="C10" s="10"/>
      <c r="D10" s="10"/>
      <c r="E10" s="10"/>
      <c r="F10" s="10"/>
      <c r="G10" s="10"/>
      <c r="H10" s="10"/>
      <c r="I10" s="10"/>
      <c r="J10" s="10"/>
      <c r="K10" s="10"/>
    </row>
    <row r="11" spans="1:17" ht="9" customHeight="1" x14ac:dyDescent="0.25">
      <c r="A11" s="10"/>
      <c r="B11" s="21"/>
      <c r="C11" s="20"/>
      <c r="D11" s="20"/>
      <c r="E11" s="20"/>
      <c r="F11" s="22"/>
      <c r="G11" s="20"/>
      <c r="H11" s="24"/>
      <c r="I11" s="24"/>
      <c r="J11" s="20"/>
      <c r="K11" s="31"/>
    </row>
    <row r="12" spans="1:17" ht="15" customHeight="1" x14ac:dyDescent="0.25">
      <c r="A12" s="10"/>
      <c r="B12" s="18" t="s">
        <v>75</v>
      </c>
      <c r="C12" s="19"/>
      <c r="D12" s="20">
        <v>1000</v>
      </c>
      <c r="E12" s="19" t="s">
        <v>76</v>
      </c>
      <c r="F12" s="156"/>
      <c r="G12" s="19" t="s">
        <v>77</v>
      </c>
      <c r="H12" s="24" t="s">
        <v>78</v>
      </c>
      <c r="I12" s="24" t="s">
        <v>79</v>
      </c>
      <c r="J12" s="19"/>
      <c r="K12" s="31">
        <f>SUM(D12*F12)</f>
        <v>0</v>
      </c>
      <c r="M12" s="105"/>
    </row>
    <row r="13" spans="1:17" ht="19.5" customHeight="1" x14ac:dyDescent="0.25">
      <c r="A13" s="10"/>
      <c r="B13" s="21"/>
      <c r="C13" s="20"/>
      <c r="D13" s="20"/>
      <c r="E13" s="20"/>
      <c r="F13" s="22"/>
      <c r="G13" s="20"/>
      <c r="H13" s="24"/>
      <c r="I13" s="24"/>
      <c r="J13" s="20"/>
      <c r="K13" s="31"/>
    </row>
    <row r="14" spans="1:17" ht="24.75" customHeight="1" x14ac:dyDescent="0.25">
      <c r="A14" s="10"/>
      <c r="B14" s="38" t="s">
        <v>80</v>
      </c>
      <c r="C14" s="19"/>
      <c r="D14" s="20">
        <v>100</v>
      </c>
      <c r="E14" s="19" t="s">
        <v>76</v>
      </c>
      <c r="F14" s="156"/>
      <c r="G14" s="19" t="s">
        <v>77</v>
      </c>
      <c r="H14" s="24" t="s">
        <v>81</v>
      </c>
      <c r="I14" s="24" t="s">
        <v>79</v>
      </c>
      <c r="J14" s="19"/>
      <c r="K14" s="31">
        <f>SUM(D14*F14)</f>
        <v>0</v>
      </c>
    </row>
    <row r="15" spans="1:17" ht="16.5" customHeight="1" x14ac:dyDescent="0.25">
      <c r="A15" s="10"/>
      <c r="B15" s="38"/>
      <c r="C15" s="19"/>
      <c r="D15" s="20"/>
      <c r="E15" s="19"/>
      <c r="F15" s="32"/>
      <c r="G15" s="19"/>
      <c r="H15" s="24"/>
      <c r="I15" s="24"/>
      <c r="J15" s="19"/>
      <c r="K15" s="31"/>
    </row>
    <row r="16" spans="1:17" ht="15" customHeight="1" x14ac:dyDescent="0.25">
      <c r="A16" s="10"/>
      <c r="B16" s="38" t="s">
        <v>82</v>
      </c>
      <c r="C16" s="19"/>
      <c r="D16" s="20">
        <v>1</v>
      </c>
      <c r="E16" s="19" t="s">
        <v>83</v>
      </c>
      <c r="F16" s="156"/>
      <c r="G16" s="19" t="s">
        <v>77</v>
      </c>
      <c r="H16" s="24" t="s">
        <v>84</v>
      </c>
      <c r="I16" s="24" t="s">
        <v>79</v>
      </c>
      <c r="J16" s="19"/>
      <c r="K16" s="31">
        <f>SUM(F16)</f>
        <v>0</v>
      </c>
    </row>
    <row r="17" spans="1:14" ht="15" customHeight="1" x14ac:dyDescent="0.25">
      <c r="A17" s="10"/>
      <c r="B17" s="38"/>
      <c r="C17" s="19"/>
      <c r="D17" s="20"/>
      <c r="E17" s="19"/>
      <c r="F17" s="32"/>
      <c r="G17" s="19"/>
      <c r="H17" s="24" t="s">
        <v>85</v>
      </c>
      <c r="I17" s="24"/>
      <c r="J17" s="19"/>
      <c r="K17" s="31"/>
    </row>
    <row r="18" spans="1:14" ht="9.75" customHeight="1" x14ac:dyDescent="0.25">
      <c r="A18" s="10"/>
      <c r="B18" s="21"/>
      <c r="C18" s="20"/>
      <c r="D18" s="20"/>
      <c r="E18" s="20"/>
      <c r="F18" s="22"/>
      <c r="G18" s="20"/>
      <c r="H18" s="24"/>
      <c r="I18" s="24"/>
      <c r="J18" s="20"/>
      <c r="K18" s="31"/>
    </row>
    <row r="19" spans="1:14" ht="15" customHeight="1" x14ac:dyDescent="0.25">
      <c r="A19" s="39" t="s">
        <v>86</v>
      </c>
      <c r="B19" s="39"/>
      <c r="C19" s="20"/>
      <c r="D19" s="20"/>
      <c r="E19" s="20"/>
      <c r="F19" s="22"/>
      <c r="G19" s="20"/>
      <c r="H19" s="24"/>
      <c r="I19" s="24"/>
      <c r="J19" s="20"/>
      <c r="K19" s="31"/>
    </row>
    <row r="20" spans="1:14" ht="9.75" customHeight="1" x14ac:dyDescent="0.25">
      <c r="A20" s="10"/>
      <c r="B20" s="21"/>
      <c r="C20" s="20"/>
      <c r="D20" s="20"/>
      <c r="E20" s="20"/>
      <c r="F20" s="22"/>
      <c r="G20" s="20"/>
      <c r="H20" s="24"/>
      <c r="I20" s="24"/>
      <c r="J20" s="20"/>
      <c r="K20" s="31"/>
    </row>
    <row r="21" spans="1:14" ht="15" customHeight="1" x14ac:dyDescent="0.25">
      <c r="A21" s="10"/>
      <c r="B21" s="38" t="s">
        <v>87</v>
      </c>
      <c r="C21" s="19"/>
      <c r="D21" s="20">
        <f>Hoeveelheden!M27</f>
        <v>1111</v>
      </c>
      <c r="E21" s="19" t="s">
        <v>76</v>
      </c>
      <c r="F21" s="156"/>
      <c r="G21" s="19" t="s">
        <v>88</v>
      </c>
      <c r="H21" s="24" t="s">
        <v>89</v>
      </c>
      <c r="I21" s="24" t="s">
        <v>79</v>
      </c>
      <c r="J21" s="19"/>
      <c r="K21" s="31">
        <f>SUM(F21*D21)</f>
        <v>0</v>
      </c>
    </row>
    <row r="22" spans="1:14" ht="12.75" customHeight="1" x14ac:dyDescent="0.25">
      <c r="A22" s="10"/>
      <c r="B22" s="21"/>
      <c r="C22" s="20"/>
      <c r="D22" s="20"/>
      <c r="E22" s="20"/>
      <c r="F22" s="22"/>
      <c r="G22" s="20"/>
      <c r="H22" s="24"/>
      <c r="I22" s="24"/>
      <c r="J22" s="20"/>
      <c r="K22" s="31"/>
    </row>
    <row r="23" spans="1:14" ht="9" customHeight="1" x14ac:dyDescent="0.25">
      <c r="A23" s="10"/>
      <c r="C23" s="20"/>
      <c r="D23" s="20"/>
      <c r="E23" s="20"/>
      <c r="F23" s="22"/>
      <c r="G23" s="20"/>
      <c r="H23" s="24"/>
      <c r="I23" s="24"/>
      <c r="J23" s="20"/>
      <c r="K23" s="31"/>
    </row>
    <row r="24" spans="1:14" ht="26.25" customHeight="1" x14ac:dyDescent="0.25">
      <c r="A24" s="10"/>
      <c r="B24" s="38" t="s">
        <v>90</v>
      </c>
      <c r="C24" s="19"/>
      <c r="D24" s="20">
        <f>Hoeveelheden!M27</f>
        <v>1111</v>
      </c>
      <c r="E24" s="19" t="s">
        <v>76</v>
      </c>
      <c r="F24" s="156"/>
      <c r="G24" s="20" t="s">
        <v>88</v>
      </c>
      <c r="H24" s="24" t="s">
        <v>91</v>
      </c>
      <c r="I24" s="24" t="s">
        <v>79</v>
      </c>
      <c r="J24" s="20"/>
      <c r="K24" s="31">
        <f>SUM(F24*D24)</f>
        <v>0</v>
      </c>
    </row>
    <row r="25" spans="1:14" ht="9.75" customHeight="1" x14ac:dyDescent="0.25">
      <c r="A25" s="10"/>
      <c r="B25" s="38"/>
      <c r="C25" s="19"/>
      <c r="D25" s="20"/>
      <c r="E25" s="19"/>
      <c r="F25" s="32"/>
      <c r="G25" s="20"/>
      <c r="H25" s="24"/>
      <c r="I25" s="24"/>
      <c r="J25" s="20"/>
      <c r="K25" s="31"/>
    </row>
    <row r="26" spans="1:14" ht="24.75" customHeight="1" x14ac:dyDescent="0.25">
      <c r="A26" s="10"/>
      <c r="B26" s="38" t="s">
        <v>92</v>
      </c>
      <c r="C26" s="19"/>
      <c r="D26" s="20">
        <v>16</v>
      </c>
      <c r="E26" s="19" t="s">
        <v>93</v>
      </c>
      <c r="F26" s="156"/>
      <c r="G26" s="19" t="s">
        <v>88</v>
      </c>
      <c r="H26" s="24" t="s">
        <v>94</v>
      </c>
      <c r="I26" s="24" t="s">
        <v>79</v>
      </c>
      <c r="J26" s="19"/>
      <c r="K26" s="31">
        <f>SUM(F26*D26)</f>
        <v>0</v>
      </c>
    </row>
    <row r="27" spans="1:14" ht="9" customHeight="1" x14ac:dyDescent="0.25">
      <c r="A27" s="10"/>
      <c r="B27" s="21"/>
      <c r="C27" s="20"/>
      <c r="D27" s="20"/>
      <c r="E27" s="20"/>
      <c r="F27" s="22"/>
      <c r="G27" s="20"/>
      <c r="H27" s="24"/>
      <c r="I27" s="24"/>
      <c r="J27" s="20"/>
      <c r="K27" s="31"/>
    </row>
    <row r="28" spans="1:14" ht="40.5" x14ac:dyDescent="0.25">
      <c r="A28" s="10"/>
      <c r="B28" s="38" t="s">
        <v>95</v>
      </c>
      <c r="C28" s="19"/>
      <c r="D28" s="20">
        <f>Hoeveelheden!A6</f>
        <v>110</v>
      </c>
      <c r="E28" s="19" t="s">
        <v>76</v>
      </c>
      <c r="F28" s="156"/>
      <c r="G28" s="19" t="s">
        <v>88</v>
      </c>
      <c r="H28" s="141" t="s">
        <v>96</v>
      </c>
      <c r="I28" s="24" t="s">
        <v>79</v>
      </c>
      <c r="J28" s="19"/>
      <c r="K28" s="31">
        <f>SUM(F28*D28)</f>
        <v>0</v>
      </c>
    </row>
    <row r="29" spans="1:14" ht="9" customHeight="1" x14ac:dyDescent="0.25">
      <c r="A29" s="10"/>
      <c r="B29" s="21"/>
      <c r="C29" s="20"/>
      <c r="D29" s="20"/>
      <c r="E29" s="20"/>
      <c r="F29" s="22"/>
      <c r="G29" s="20"/>
      <c r="H29" s="24"/>
      <c r="I29" s="24"/>
      <c r="J29" s="20"/>
      <c r="K29" s="31"/>
    </row>
    <row r="30" spans="1:14" x14ac:dyDescent="0.25">
      <c r="A30" s="10"/>
      <c r="B30" s="38" t="s">
        <v>97</v>
      </c>
      <c r="C30" s="19"/>
      <c r="D30" s="20">
        <v>40</v>
      </c>
      <c r="E30" s="19" t="s">
        <v>93</v>
      </c>
      <c r="F30" s="156"/>
      <c r="G30" s="19" t="s">
        <v>88</v>
      </c>
      <c r="H30" s="141" t="s">
        <v>98</v>
      </c>
      <c r="I30" s="24" t="s">
        <v>79</v>
      </c>
      <c r="J30" s="19"/>
      <c r="K30" s="31">
        <f>SUM(F30*D30)</f>
        <v>0</v>
      </c>
      <c r="N30" s="2" t="s">
        <v>242</v>
      </c>
    </row>
    <row r="31" spans="1:14" ht="9" customHeight="1" x14ac:dyDescent="0.25">
      <c r="A31" s="10"/>
      <c r="B31" s="21"/>
      <c r="C31" s="20"/>
      <c r="D31" s="20"/>
      <c r="E31" s="20"/>
      <c r="F31" s="22"/>
      <c r="G31" s="20"/>
      <c r="H31" s="24"/>
      <c r="I31" s="24"/>
      <c r="J31" s="20"/>
      <c r="K31" s="31"/>
    </row>
    <row r="32" spans="1:14" ht="15" customHeight="1" x14ac:dyDescent="0.25">
      <c r="A32" s="39" t="s">
        <v>99</v>
      </c>
      <c r="B32" s="38"/>
      <c r="C32" s="19"/>
      <c r="D32" s="20"/>
      <c r="E32" s="19"/>
      <c r="F32" s="32"/>
      <c r="G32" s="20"/>
      <c r="H32" s="24"/>
      <c r="I32" s="24"/>
      <c r="J32" s="20"/>
      <c r="K32" s="31"/>
    </row>
    <row r="33" spans="1:11" ht="9" customHeight="1" x14ac:dyDescent="0.25">
      <c r="A33" s="10"/>
      <c r="B33" s="21"/>
      <c r="C33" s="20"/>
      <c r="D33" s="20"/>
      <c r="E33" s="20"/>
      <c r="F33" s="22"/>
      <c r="G33" s="20"/>
      <c r="H33" s="24"/>
      <c r="I33" s="24"/>
      <c r="J33" s="20"/>
      <c r="K33" s="31"/>
    </row>
    <row r="34" spans="1:11" ht="15" customHeight="1" x14ac:dyDescent="0.25">
      <c r="A34" s="10"/>
      <c r="B34" s="38" t="s">
        <v>100</v>
      </c>
      <c r="C34" s="19"/>
      <c r="D34" s="20">
        <v>2</v>
      </c>
      <c r="E34" s="19" t="s">
        <v>76</v>
      </c>
      <c r="F34" s="156"/>
      <c r="G34" s="20" t="s">
        <v>88</v>
      </c>
      <c r="H34" s="24" t="s">
        <v>101</v>
      </c>
      <c r="I34" s="24" t="s">
        <v>79</v>
      </c>
      <c r="J34" s="20"/>
      <c r="K34" s="31">
        <f>SUM(F34*D34)</f>
        <v>0</v>
      </c>
    </row>
    <row r="35" spans="1:11" ht="9" customHeight="1" x14ac:dyDescent="0.25">
      <c r="A35" s="10"/>
      <c r="B35" s="38"/>
      <c r="C35" s="20"/>
      <c r="D35" s="20"/>
      <c r="E35" s="20"/>
      <c r="F35" s="22"/>
      <c r="G35" s="20"/>
      <c r="H35" s="24"/>
      <c r="I35" s="24"/>
      <c r="J35" s="20"/>
      <c r="K35" s="31"/>
    </row>
    <row r="36" spans="1:11" ht="15" customHeight="1" x14ac:dyDescent="0.25">
      <c r="A36" s="10"/>
      <c r="B36" s="38" t="s">
        <v>102</v>
      </c>
      <c r="C36" s="19"/>
      <c r="D36" s="20">
        <v>2</v>
      </c>
      <c r="E36" s="19" t="s">
        <v>76</v>
      </c>
      <c r="F36" s="156"/>
      <c r="G36" s="20" t="s">
        <v>88</v>
      </c>
      <c r="H36" s="24" t="s">
        <v>103</v>
      </c>
      <c r="I36" s="24" t="s">
        <v>79</v>
      </c>
      <c r="J36" s="20"/>
      <c r="K36" s="31">
        <f>SUM(F36*D36)</f>
        <v>0</v>
      </c>
    </row>
    <row r="37" spans="1:11" ht="9" customHeight="1" x14ac:dyDescent="0.25">
      <c r="A37" s="10"/>
      <c r="B37" s="38"/>
      <c r="C37" s="20"/>
      <c r="D37" s="20"/>
      <c r="E37" s="20"/>
      <c r="F37" s="22"/>
      <c r="G37" s="20"/>
      <c r="H37" s="24"/>
      <c r="I37" s="24"/>
      <c r="J37" s="20"/>
      <c r="K37" s="31"/>
    </row>
    <row r="38" spans="1:11" ht="15" customHeight="1" x14ac:dyDescent="0.25">
      <c r="A38" s="10"/>
      <c r="B38" s="38">
        <v>11</v>
      </c>
      <c r="C38" s="19"/>
      <c r="D38" s="20">
        <f>Hoeveelheden!K27</f>
        <v>664</v>
      </c>
      <c r="E38" s="19" t="s">
        <v>76</v>
      </c>
      <c r="F38" s="156"/>
      <c r="G38" s="20" t="s">
        <v>88</v>
      </c>
      <c r="H38" s="24" t="s">
        <v>104</v>
      </c>
      <c r="I38" s="24" t="s">
        <v>79</v>
      </c>
      <c r="J38" s="20"/>
      <c r="K38" s="31">
        <f>SUM(F38*D38)</f>
        <v>0</v>
      </c>
    </row>
    <row r="39" spans="1:11" ht="9" customHeight="1" x14ac:dyDescent="0.25">
      <c r="A39" s="10"/>
      <c r="B39" s="155"/>
      <c r="C39" s="20"/>
      <c r="D39" s="20"/>
      <c r="E39" s="20"/>
      <c r="F39" s="22"/>
      <c r="G39" s="20"/>
      <c r="H39" s="24"/>
      <c r="I39" s="24"/>
      <c r="J39" s="20"/>
      <c r="K39" s="31"/>
    </row>
    <row r="40" spans="1:11" ht="15" customHeight="1" x14ac:dyDescent="0.25">
      <c r="A40" s="10"/>
      <c r="B40" s="38">
        <v>12</v>
      </c>
      <c r="C40" s="19"/>
      <c r="D40" s="20">
        <f>Hoeveelheden!I27</f>
        <v>447</v>
      </c>
      <c r="E40" s="19" t="s">
        <v>76</v>
      </c>
      <c r="F40" s="156"/>
      <c r="G40" s="20" t="s">
        <v>88</v>
      </c>
      <c r="H40" s="24" t="s">
        <v>105</v>
      </c>
      <c r="I40" s="24" t="s">
        <v>79</v>
      </c>
      <c r="J40" s="20"/>
      <c r="K40" s="31">
        <f>SUM(F40*D40)</f>
        <v>0</v>
      </c>
    </row>
    <row r="41" spans="1:11" ht="9" customHeight="1" x14ac:dyDescent="0.25">
      <c r="A41" s="10"/>
      <c r="B41" s="38"/>
      <c r="C41" s="19"/>
      <c r="D41" s="20"/>
      <c r="E41" s="19"/>
      <c r="F41" s="154"/>
      <c r="G41" s="20"/>
      <c r="H41" s="24"/>
      <c r="I41" s="24"/>
      <c r="J41" s="20"/>
      <c r="K41" s="31"/>
    </row>
    <row r="42" spans="1:11" ht="15" customHeight="1" x14ac:dyDescent="0.25">
      <c r="A42" s="10"/>
      <c r="B42" s="38">
        <v>13</v>
      </c>
      <c r="C42" s="19"/>
      <c r="D42" s="20">
        <v>5</v>
      </c>
      <c r="E42" s="19" t="s">
        <v>76</v>
      </c>
      <c r="F42" s="156"/>
      <c r="G42" s="20" t="s">
        <v>88</v>
      </c>
      <c r="H42" s="24" t="s">
        <v>106</v>
      </c>
      <c r="I42" s="24" t="s">
        <v>79</v>
      </c>
      <c r="J42" s="20"/>
      <c r="K42" s="31">
        <f>SUM(F42*D42)</f>
        <v>0</v>
      </c>
    </row>
    <row r="43" spans="1:11" ht="9" customHeight="1" x14ac:dyDescent="0.25">
      <c r="A43" s="10"/>
      <c r="B43" s="20"/>
      <c r="C43" s="20"/>
      <c r="D43" s="20"/>
      <c r="E43" s="20"/>
      <c r="F43" s="22"/>
      <c r="G43" s="20"/>
      <c r="H43" s="24"/>
      <c r="I43" s="24"/>
      <c r="J43" s="20"/>
      <c r="K43" s="31"/>
    </row>
    <row r="44" spans="1:11" ht="15" customHeight="1" x14ac:dyDescent="0.25">
      <c r="A44" s="10"/>
      <c r="B44" s="38">
        <v>14</v>
      </c>
      <c r="C44" s="19"/>
      <c r="D44" s="20">
        <v>5</v>
      </c>
      <c r="E44" s="19" t="s">
        <v>76</v>
      </c>
      <c r="F44" s="156"/>
      <c r="G44" s="20" t="s">
        <v>88</v>
      </c>
      <c r="H44" s="24" t="s">
        <v>107</v>
      </c>
      <c r="I44" s="24" t="s">
        <v>79</v>
      </c>
      <c r="J44" s="20"/>
      <c r="K44" s="31">
        <f>SUM(F44*D44)</f>
        <v>0</v>
      </c>
    </row>
    <row r="45" spans="1:11" ht="9" customHeight="1" x14ac:dyDescent="0.25">
      <c r="A45" s="10"/>
      <c r="B45" s="20"/>
      <c r="C45" s="20"/>
      <c r="D45" s="20"/>
      <c r="E45" s="20"/>
      <c r="F45" s="22"/>
      <c r="G45" s="20"/>
      <c r="H45" s="24"/>
      <c r="I45" s="24"/>
      <c r="J45" s="20"/>
      <c r="K45" s="31"/>
    </row>
    <row r="46" spans="1:11" ht="15" customHeight="1" x14ac:dyDescent="0.25">
      <c r="A46" s="10"/>
      <c r="B46" s="38">
        <v>15</v>
      </c>
      <c r="C46" s="19"/>
      <c r="D46" s="20">
        <v>5</v>
      </c>
      <c r="E46" s="19" t="s">
        <v>76</v>
      </c>
      <c r="F46" s="156"/>
      <c r="G46" s="20" t="s">
        <v>88</v>
      </c>
      <c r="H46" s="24" t="s">
        <v>108</v>
      </c>
      <c r="I46" s="24" t="s">
        <v>79</v>
      </c>
      <c r="J46" s="20"/>
      <c r="K46" s="31">
        <f>SUM(F46*D46)</f>
        <v>0</v>
      </c>
    </row>
    <row r="47" spans="1:11" ht="9" customHeight="1" x14ac:dyDescent="0.25">
      <c r="A47" s="10"/>
      <c r="B47" s="20"/>
      <c r="C47" s="20"/>
      <c r="D47" s="20"/>
      <c r="E47" s="20"/>
      <c r="F47" s="22"/>
      <c r="G47" s="20"/>
      <c r="H47" s="24"/>
      <c r="I47" s="24"/>
      <c r="J47" s="20"/>
      <c r="K47" s="31"/>
    </row>
    <row r="48" spans="1:11" ht="15" customHeight="1" x14ac:dyDescent="0.25">
      <c r="A48" s="10"/>
      <c r="B48" s="38">
        <v>16</v>
      </c>
      <c r="C48" s="19"/>
      <c r="D48" s="20">
        <f>MROUND(D40/12,5)</f>
        <v>35</v>
      </c>
      <c r="E48" s="19" t="s">
        <v>76</v>
      </c>
      <c r="F48" s="156"/>
      <c r="G48" s="20" t="s">
        <v>88</v>
      </c>
      <c r="H48" s="24" t="s">
        <v>109</v>
      </c>
      <c r="I48" s="24" t="s">
        <v>79</v>
      </c>
      <c r="J48" s="20"/>
      <c r="K48" s="31">
        <f>SUM(F48*D48)</f>
        <v>0</v>
      </c>
    </row>
    <row r="49" spans="1:11" ht="9" customHeight="1" x14ac:dyDescent="0.25">
      <c r="A49" s="10"/>
      <c r="B49" s="155"/>
      <c r="C49" s="20"/>
      <c r="D49" s="20"/>
      <c r="E49" s="20"/>
      <c r="F49" s="154"/>
      <c r="G49" s="20"/>
      <c r="H49" s="24"/>
      <c r="I49" s="24"/>
      <c r="J49" s="20"/>
      <c r="K49" s="31"/>
    </row>
    <row r="50" spans="1:11" ht="15" customHeight="1" x14ac:dyDescent="0.25">
      <c r="A50" s="10"/>
      <c r="B50" s="38">
        <v>17</v>
      </c>
      <c r="C50" s="19"/>
      <c r="D50" s="20">
        <f>D40</f>
        <v>447</v>
      </c>
      <c r="E50" s="19" t="s">
        <v>76</v>
      </c>
      <c r="F50" s="156"/>
      <c r="G50" s="20" t="s">
        <v>88</v>
      </c>
      <c r="H50" s="24" t="s">
        <v>110</v>
      </c>
      <c r="I50" s="24" t="s">
        <v>79</v>
      </c>
      <c r="J50" s="20"/>
      <c r="K50" s="31">
        <f>SUM(F50*D50)</f>
        <v>0</v>
      </c>
    </row>
    <row r="51" spans="1:11" ht="9" customHeight="1" x14ac:dyDescent="0.25">
      <c r="A51" s="10"/>
      <c r="B51" s="155"/>
      <c r="C51" s="20"/>
      <c r="D51" s="20"/>
      <c r="E51" s="20"/>
      <c r="F51" s="154"/>
      <c r="G51" s="20"/>
      <c r="H51" s="24"/>
      <c r="I51" s="24"/>
      <c r="J51" s="20"/>
      <c r="K51" s="31"/>
    </row>
    <row r="52" spans="1:11" ht="15" customHeight="1" x14ac:dyDescent="0.25">
      <c r="A52" s="10"/>
      <c r="B52" s="38">
        <v>18</v>
      </c>
      <c r="C52" s="19"/>
      <c r="D52" s="20">
        <f>MROUND(D40/8,5)</f>
        <v>55</v>
      </c>
      <c r="E52" s="19" t="s">
        <v>76</v>
      </c>
      <c r="F52" s="156"/>
      <c r="G52" s="20" t="s">
        <v>88</v>
      </c>
      <c r="H52" s="24" t="s">
        <v>111</v>
      </c>
      <c r="I52" s="24" t="s">
        <v>79</v>
      </c>
      <c r="J52" s="20"/>
      <c r="K52" s="31">
        <f>SUM(F52*D52)</f>
        <v>0</v>
      </c>
    </row>
    <row r="53" spans="1:11" ht="9" customHeight="1" x14ac:dyDescent="0.25">
      <c r="A53" s="10"/>
      <c r="B53" s="155"/>
      <c r="C53" s="20"/>
      <c r="D53" s="20"/>
      <c r="E53" s="20"/>
      <c r="F53" s="154"/>
      <c r="G53" s="20"/>
      <c r="H53" s="24"/>
      <c r="I53" s="24"/>
      <c r="J53" s="20"/>
      <c r="K53" s="31"/>
    </row>
    <row r="54" spans="1:11" ht="15" customHeight="1" x14ac:dyDescent="0.25">
      <c r="A54" s="10"/>
      <c r="B54" s="38">
        <v>19</v>
      </c>
      <c r="C54" s="19"/>
      <c r="D54" s="20">
        <f>D40</f>
        <v>447</v>
      </c>
      <c r="E54" s="19" t="s">
        <v>76</v>
      </c>
      <c r="F54" s="156"/>
      <c r="G54" s="20" t="s">
        <v>88</v>
      </c>
      <c r="H54" s="24" t="s">
        <v>112</v>
      </c>
      <c r="I54" s="24" t="s">
        <v>79</v>
      </c>
      <c r="J54" s="20"/>
      <c r="K54" s="31">
        <f>SUM(F54*D54)</f>
        <v>0</v>
      </c>
    </row>
    <row r="55" spans="1:11" ht="9" customHeight="1" x14ac:dyDescent="0.25">
      <c r="A55" s="10"/>
      <c r="B55" s="155"/>
      <c r="C55" s="20"/>
      <c r="D55" s="20"/>
      <c r="E55" s="20"/>
      <c r="F55" s="154"/>
      <c r="G55" s="20"/>
      <c r="H55" s="24"/>
      <c r="I55" s="24"/>
      <c r="J55" s="20"/>
      <c r="K55" s="31"/>
    </row>
    <row r="56" spans="1:11" ht="15" customHeight="1" x14ac:dyDescent="0.25">
      <c r="A56" s="10"/>
      <c r="B56" s="38">
        <v>20</v>
      </c>
      <c r="C56" s="19"/>
      <c r="D56" s="20">
        <f>MROUND(D40/12,5)</f>
        <v>35</v>
      </c>
      <c r="E56" s="19" t="s">
        <v>76</v>
      </c>
      <c r="F56" s="156"/>
      <c r="G56" s="20" t="s">
        <v>88</v>
      </c>
      <c r="H56" s="24" t="s">
        <v>113</v>
      </c>
      <c r="I56" s="24" t="s">
        <v>79</v>
      </c>
      <c r="J56" s="20"/>
      <c r="K56" s="31">
        <f>SUM(F56*D56)</f>
        <v>0</v>
      </c>
    </row>
    <row r="57" spans="1:11" ht="9" customHeight="1" x14ac:dyDescent="0.25">
      <c r="A57" s="10"/>
      <c r="B57" s="155"/>
      <c r="C57" s="20"/>
      <c r="D57" s="20"/>
      <c r="E57" s="20"/>
      <c r="F57" s="154"/>
      <c r="G57" s="20"/>
      <c r="H57" s="24"/>
      <c r="I57" s="24"/>
      <c r="J57" s="20"/>
      <c r="K57" s="31"/>
    </row>
    <row r="58" spans="1:11" ht="15" customHeight="1" x14ac:dyDescent="0.25">
      <c r="A58" s="10"/>
      <c r="B58" s="38">
        <v>21</v>
      </c>
      <c r="C58" s="19"/>
      <c r="D58" s="20">
        <f>MROUND(D40/12,5)</f>
        <v>35</v>
      </c>
      <c r="E58" s="19" t="s">
        <v>76</v>
      </c>
      <c r="F58" s="156"/>
      <c r="G58" s="20" t="s">
        <v>88</v>
      </c>
      <c r="H58" s="24" t="s">
        <v>114</v>
      </c>
      <c r="I58" s="24" t="s">
        <v>79</v>
      </c>
      <c r="J58" s="20"/>
      <c r="K58" s="31">
        <f>SUM(F58*D58)</f>
        <v>0</v>
      </c>
    </row>
    <row r="59" spans="1:11" ht="9" customHeight="1" x14ac:dyDescent="0.25">
      <c r="A59" s="10"/>
      <c r="B59" s="155"/>
      <c r="C59" s="20"/>
      <c r="D59" s="20"/>
      <c r="E59" s="20"/>
      <c r="F59" s="154"/>
      <c r="G59" s="20"/>
      <c r="H59" s="24"/>
      <c r="I59" s="24"/>
      <c r="J59" s="20"/>
      <c r="K59" s="31"/>
    </row>
    <row r="60" spans="1:11" ht="15" customHeight="1" x14ac:dyDescent="0.25">
      <c r="A60" s="10"/>
      <c r="B60" s="38">
        <v>20</v>
      </c>
      <c r="C60" s="19"/>
      <c r="D60" s="20">
        <f>MROUND(D40/12,5)</f>
        <v>35</v>
      </c>
      <c r="E60" s="19" t="s">
        <v>76</v>
      </c>
      <c r="F60" s="156"/>
      <c r="G60" s="20" t="s">
        <v>88</v>
      </c>
      <c r="H60" s="24" t="s">
        <v>115</v>
      </c>
      <c r="I60" s="24" t="s">
        <v>79</v>
      </c>
      <c r="J60" s="20"/>
      <c r="K60" s="31">
        <f>SUM(F60*D60)</f>
        <v>0</v>
      </c>
    </row>
    <row r="61" spans="1:11" ht="9" customHeight="1" x14ac:dyDescent="0.25">
      <c r="A61" s="10"/>
      <c r="B61" s="38"/>
      <c r="C61" s="19"/>
      <c r="D61" s="20"/>
      <c r="E61" s="19"/>
      <c r="F61" s="154"/>
      <c r="G61" s="20"/>
      <c r="H61" s="24"/>
      <c r="I61" s="24"/>
      <c r="J61" s="20"/>
      <c r="K61" s="31"/>
    </row>
    <row r="62" spans="1:11" ht="15.75" customHeight="1" x14ac:dyDescent="0.25">
      <c r="A62" s="10"/>
      <c r="B62" s="38">
        <v>21</v>
      </c>
      <c r="C62" s="19"/>
      <c r="D62" s="20">
        <v>250</v>
      </c>
      <c r="E62" s="19" t="s">
        <v>76</v>
      </c>
      <c r="F62" s="156"/>
      <c r="G62" s="20" t="s">
        <v>88</v>
      </c>
      <c r="H62" s="24" t="s">
        <v>116</v>
      </c>
      <c r="I62" s="24" t="s">
        <v>79</v>
      </c>
      <c r="J62" s="20"/>
      <c r="K62" s="31">
        <f>SUM(F62*D62)</f>
        <v>0</v>
      </c>
    </row>
    <row r="63" spans="1:11" ht="9" customHeight="1" x14ac:dyDescent="0.25">
      <c r="A63" s="10"/>
      <c r="B63" s="38"/>
      <c r="C63" s="19"/>
      <c r="D63" s="20"/>
      <c r="E63" s="19"/>
      <c r="F63" s="32"/>
      <c r="G63" s="20"/>
      <c r="H63" s="24"/>
      <c r="I63" s="24"/>
      <c r="J63" s="20"/>
      <c r="K63" s="31"/>
    </row>
    <row r="64" spans="1:11" ht="15.75" x14ac:dyDescent="0.25">
      <c r="A64" s="39" t="s">
        <v>117</v>
      </c>
      <c r="B64" s="38"/>
      <c r="C64" s="19"/>
      <c r="D64" s="20"/>
      <c r="E64" s="19"/>
      <c r="F64" s="32"/>
      <c r="G64" s="20"/>
      <c r="H64" s="24"/>
      <c r="I64" s="24"/>
      <c r="J64" s="20"/>
      <c r="K64" s="31"/>
    </row>
    <row r="65" spans="1:15" ht="9" customHeight="1" x14ac:dyDescent="0.25">
      <c r="A65" s="10"/>
      <c r="B65" s="21"/>
      <c r="C65" s="20"/>
      <c r="D65" s="20"/>
      <c r="E65" s="20"/>
      <c r="F65" s="22"/>
      <c r="G65" s="20"/>
      <c r="H65" s="24"/>
      <c r="I65" s="24"/>
      <c r="J65" s="20"/>
      <c r="K65" s="31"/>
    </row>
    <row r="66" spans="1:15" ht="15" customHeight="1" x14ac:dyDescent="0.25">
      <c r="A66" s="10"/>
      <c r="B66" s="75">
        <v>22</v>
      </c>
      <c r="C66" s="76"/>
      <c r="D66" s="77">
        <v>1</v>
      </c>
      <c r="E66" s="76" t="s">
        <v>83</v>
      </c>
      <c r="F66" s="157"/>
      <c r="G66" s="77"/>
      <c r="H66" s="78" t="s">
        <v>118</v>
      </c>
      <c r="I66" s="78"/>
      <c r="J66" s="20"/>
      <c r="K66" s="55">
        <f>-SUM(F66*D66*SUM(K12:K62))</f>
        <v>0</v>
      </c>
      <c r="M66" s="55"/>
      <c r="O66" s="41"/>
    </row>
    <row r="67" spans="1:15" ht="9" customHeight="1" x14ac:dyDescent="0.25">
      <c r="A67" s="10"/>
      <c r="B67" s="21"/>
      <c r="C67" s="20"/>
      <c r="D67" s="20"/>
      <c r="E67" s="20"/>
      <c r="F67" s="22"/>
      <c r="G67" s="20"/>
      <c r="H67" s="24"/>
      <c r="I67" s="24"/>
      <c r="J67" s="20"/>
      <c r="K67" s="31"/>
    </row>
    <row r="68" spans="1:15" x14ac:dyDescent="0.25">
      <c r="A68" s="2"/>
      <c r="B68" s="2"/>
      <c r="O68" s="41"/>
    </row>
    <row r="69" spans="1:15" ht="15.75" x14ac:dyDescent="0.3">
      <c r="B69" s="8"/>
      <c r="C69" s="25"/>
      <c r="D69" s="25"/>
      <c r="E69" s="25"/>
      <c r="F69" s="25"/>
      <c r="G69" s="25"/>
      <c r="H69" s="25"/>
      <c r="I69" s="29"/>
      <c r="J69" s="79" t="s">
        <v>119</v>
      </c>
      <c r="K69" s="80">
        <f>SUM(K12:K67)</f>
        <v>0</v>
      </c>
      <c r="L69" s="1"/>
      <c r="M69" s="53"/>
      <c r="O69" s="41"/>
    </row>
    <row r="70" spans="1:15" ht="15.75" x14ac:dyDescent="0.3">
      <c r="B70" s="8"/>
      <c r="C70" s="25"/>
      <c r="D70" s="25"/>
      <c r="E70" s="25"/>
      <c r="F70" s="25"/>
      <c r="G70" s="25"/>
      <c r="H70" s="29"/>
      <c r="I70" s="29"/>
      <c r="J70" s="79" t="s">
        <v>120</v>
      </c>
      <c r="K70" s="80">
        <f>SUM(K69*1.21)</f>
        <v>0</v>
      </c>
      <c r="L70" s="1"/>
      <c r="O70" s="41"/>
    </row>
    <row r="71" spans="1:15" x14ac:dyDescent="0.25">
      <c r="B71" s="8"/>
      <c r="C71" s="25"/>
      <c r="D71" s="25"/>
      <c r="E71" s="25"/>
      <c r="F71" s="25"/>
      <c r="G71" s="25"/>
      <c r="H71" s="25"/>
      <c r="I71" s="25"/>
      <c r="J71" s="26"/>
      <c r="K71" s="28"/>
      <c r="M71" s="53"/>
      <c r="O71" s="41"/>
    </row>
    <row r="72" spans="1:15" x14ac:dyDescent="0.25">
      <c r="B72" s="8"/>
      <c r="C72" s="25"/>
      <c r="D72" s="25"/>
      <c r="E72" s="25"/>
      <c r="F72" s="25"/>
      <c r="G72" s="25"/>
      <c r="H72" s="25"/>
      <c r="I72" s="25"/>
      <c r="J72" s="26"/>
      <c r="K72" s="27"/>
    </row>
    <row r="73" spans="1:15" x14ac:dyDescent="0.25">
      <c r="B73" s="8"/>
      <c r="C73" s="25"/>
      <c r="D73" s="25"/>
      <c r="E73" s="25"/>
      <c r="F73" s="25"/>
      <c r="G73" s="25"/>
      <c r="H73" s="25"/>
      <c r="I73" s="25"/>
      <c r="J73" s="30"/>
      <c r="K73" s="27"/>
    </row>
    <row r="74" spans="1:15" x14ac:dyDescent="0.25">
      <c r="A74" s="10"/>
      <c r="B74" s="110" t="s">
        <v>121</v>
      </c>
      <c r="C74" s="110" t="s">
        <v>121</v>
      </c>
      <c r="D74"/>
      <c r="F74" s="180"/>
      <c r="G74" s="180"/>
    </row>
    <row r="75" spans="1:15" ht="20.25" customHeight="1" x14ac:dyDescent="0.25">
      <c r="A75" s="10"/>
      <c r="B75" s="113"/>
      <c r="C75" s="112"/>
      <c r="D75"/>
      <c r="E75" s="158" t="str">
        <f>(Inschrijving!G13)</f>
        <v>[Naam leverancier]</v>
      </c>
      <c r="F75"/>
      <c r="G75"/>
    </row>
    <row r="76" spans="1:15" x14ac:dyDescent="0.25">
      <c r="B76" t="s">
        <v>37</v>
      </c>
      <c r="C76" s="110"/>
      <c r="E76" s="159" t="s">
        <v>122</v>
      </c>
      <c r="F76" s="163"/>
    </row>
    <row r="77" spans="1:15" ht="24.75" customHeight="1" x14ac:dyDescent="0.25">
      <c r="B77" t="s">
        <v>0</v>
      </c>
      <c r="C77" s="23"/>
      <c r="E77" s="159" t="s">
        <v>122</v>
      </c>
      <c r="F77" s="163"/>
      <c r="H77" s="163"/>
    </row>
    <row r="78" spans="1:15" ht="24.75" customHeight="1" x14ac:dyDescent="0.25">
      <c r="B78"/>
      <c r="C78" s="23"/>
      <c r="E78"/>
    </row>
    <row r="79" spans="1:15" x14ac:dyDescent="0.25">
      <c r="B79" t="s">
        <v>123</v>
      </c>
      <c r="C79" s="25"/>
      <c r="E79" s="160"/>
      <c r="F79" s="160"/>
    </row>
    <row r="80" spans="1:15" x14ac:dyDescent="0.25">
      <c r="D80"/>
      <c r="E80" s="161"/>
      <c r="F80" s="161"/>
      <c r="K80" s="31"/>
    </row>
    <row r="81" spans="4:11" x14ac:dyDescent="0.25">
      <c r="D81"/>
      <c r="E81" s="162"/>
      <c r="F81" s="162"/>
    </row>
    <row r="84" spans="4:11" x14ac:dyDescent="0.25">
      <c r="H84" s="110"/>
      <c r="I84"/>
      <c r="J84"/>
    </row>
    <row r="85" spans="4:11" x14ac:dyDescent="0.25">
      <c r="H85" s="110"/>
      <c r="I85"/>
      <c r="J85"/>
    </row>
    <row r="86" spans="4:11" x14ac:dyDescent="0.25">
      <c r="H86" s="110"/>
      <c r="I86" s="24"/>
      <c r="J86" s="19"/>
      <c r="K86" s="111"/>
    </row>
    <row r="87" spans="4:11" x14ac:dyDescent="0.25">
      <c r="H87" s="23"/>
      <c r="I87" s="23"/>
      <c r="J87" s="20"/>
      <c r="K87" s="111"/>
    </row>
    <row r="88" spans="4:11" x14ac:dyDescent="0.25">
      <c r="H88" s="25"/>
      <c r="I88" s="25"/>
      <c r="J88" s="25"/>
      <c r="K88" s="25"/>
    </row>
  </sheetData>
  <protectedRanges>
    <protectedRange sqref="K2:K5" name="datum uw kenmerk en versie"/>
    <protectedRange sqref="D12:D14" name="Licenties"/>
    <protectedRange sqref="H66" name="Beschrijving onderdelen kortingspercentage"/>
    <protectedRange sqref="E76:G81" name="Naam datum en handtekening"/>
    <protectedRange sqref="F66" name="Percentage"/>
    <protectedRange sqref="F16:F62" name="Eenheidsprijzen"/>
    <protectedRange sqref="I12:I62" name="kenmerk"/>
  </protectedRanges>
  <mergeCells count="1">
    <mergeCell ref="F74:G74"/>
  </mergeCells>
  <phoneticPr fontId="17" type="noConversion"/>
  <conditionalFormatting sqref="L12">
    <cfRule type="cellIs" priority="92" operator="greaterThanOrEqual">
      <formula>"0+$P$13"</formula>
    </cfRule>
    <cfRule type="cellIs" dxfId="5" priority="90" operator="greaterThan">
      <formula>1</formula>
    </cfRule>
    <cfRule type="iconSet" priority="91">
      <iconSet>
        <cfvo type="percent" val="0"/>
        <cfvo type="num" val="0" gte="0"/>
        <cfvo type="num" val="0"/>
      </iconSet>
    </cfRule>
    <cfRule type="expression" priority="94" stopIfTrue="1">
      <formula>$K$12</formula>
    </cfRule>
  </conditionalFormatting>
  <conditionalFormatting sqref="L14:L17">
    <cfRule type="cellIs" dxfId="4" priority="105" operator="greaterThan">
      <formula>1</formula>
    </cfRule>
    <cfRule type="cellIs" priority="107" operator="greaterThanOrEqual">
      <formula>"0+$P$13"</formula>
    </cfRule>
    <cfRule type="expression" priority="108" stopIfTrue="1">
      <formula>$K$12</formula>
    </cfRule>
    <cfRule type="iconSet" priority="106">
      <iconSet>
        <cfvo type="percent" val="0"/>
        <cfvo type="num" val="0" gte="0"/>
        <cfvo type="num" val="0"/>
      </iconSet>
    </cfRule>
  </conditionalFormatting>
  <conditionalFormatting sqref="L21">
    <cfRule type="cellIs" dxfId="3" priority="57" operator="greaterThan">
      <formula>1</formula>
    </cfRule>
    <cfRule type="iconSet" priority="58">
      <iconSet>
        <cfvo type="percent" val="0"/>
        <cfvo type="num" val="0" gte="0"/>
        <cfvo type="num" val="0"/>
      </iconSet>
    </cfRule>
    <cfRule type="cellIs" priority="59" operator="greaterThanOrEqual">
      <formula>"0+$P$13"</formula>
    </cfRule>
    <cfRule type="expression" priority="60" stopIfTrue="1">
      <formula>$K$12</formula>
    </cfRule>
  </conditionalFormatting>
  <conditionalFormatting sqref="L26">
    <cfRule type="cellIs" dxfId="2" priority="18" operator="greaterThan">
      <formula>1</formula>
    </cfRule>
    <cfRule type="expression" priority="21" stopIfTrue="1">
      <formula>$K$12</formula>
    </cfRule>
    <cfRule type="cellIs" priority="20" operator="greaterThanOrEqual">
      <formula>"0+$P$13"</formula>
    </cfRule>
    <cfRule type="iconSet" priority="19">
      <iconSet>
        <cfvo type="percent" val="0"/>
        <cfvo type="num" val="0" gte="0"/>
        <cfvo type="num" val="0"/>
      </iconSet>
    </cfRule>
  </conditionalFormatting>
  <conditionalFormatting sqref="L28">
    <cfRule type="cellIs" priority="14" operator="greaterThanOrEqual">
      <formula>"0+$P$13"</formula>
    </cfRule>
    <cfRule type="iconSet" priority="13">
      <iconSet>
        <cfvo type="percent" val="0"/>
        <cfvo type="num" val="0" gte="0"/>
        <cfvo type="num" val="0"/>
      </iconSet>
    </cfRule>
    <cfRule type="cellIs" dxfId="1" priority="12" operator="greaterThan">
      <formula>1</formula>
    </cfRule>
    <cfRule type="expression" priority="15" stopIfTrue="1">
      <formula>$K$12</formula>
    </cfRule>
  </conditionalFormatting>
  <conditionalFormatting sqref="L30">
    <cfRule type="cellIs" dxfId="0" priority="1" operator="greaterThan">
      <formula>1</formula>
    </cfRule>
    <cfRule type="expression" priority="4" stopIfTrue="1">
      <formula>$K$12</formula>
    </cfRule>
    <cfRule type="cellIs" priority="3" operator="greaterThanOrEqual">
      <formula>"0+$P$13"</formula>
    </cfRule>
    <cfRule type="iconSet" priority="2">
      <iconSet>
        <cfvo type="percent" val="0"/>
        <cfvo type="num" val="0" gte="0"/>
        <cfvo type="num" val="0"/>
      </iconSet>
    </cfRule>
  </conditionalFormatting>
  <dataValidations count="1">
    <dataValidation type="list" allowBlank="1" showInputMessage="1" showErrorMessage="1" sqref="D12 D14:D15" xr:uid="{00000000-0002-0000-0300-000000000000}">
      <formula1>#REF!</formula1>
    </dataValidation>
  </dataValidations>
  <pageMargins left="0.25" right="0.25" top="0.75" bottom="0.75" header="0.3" footer="0.3"/>
  <pageSetup paperSize="9" scale="62" orientation="portrait" r:id="rId1"/>
  <headerFooter>
    <oddFooter>&amp;R&amp;P van 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9" id="{A9E96CE1-6600-4023-82B5-47D769339C7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109" id="{974D964D-23DA-4723-9034-A9075207CC4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K14:K17</xm:sqref>
        </x14:conditionalFormatting>
        <x14:conditionalFormatting xmlns:xm="http://schemas.microsoft.com/office/excel/2006/main">
          <x14:cfRule type="iconSet" priority="95" id="{55C883E6-5664-4096-B571-E93C190153D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K19</xm:sqref>
        </x14:conditionalFormatting>
        <x14:conditionalFormatting xmlns:xm="http://schemas.microsoft.com/office/excel/2006/main">
          <x14:cfRule type="iconSet" priority="134" id="{81902EA7-DB07-4D08-8046-272E5CE6C52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K21:K25 K27 K29 K31:K36</xm:sqref>
        </x14:conditionalFormatting>
        <x14:conditionalFormatting xmlns:xm="http://schemas.microsoft.com/office/excel/2006/main">
          <x14:cfRule type="iconSet" priority="22" id="{7E7953D8-05F4-49A0-A4D9-A9D078C53B2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16" id="{206DA3C0-F6EC-4BFF-8C9C-E7AA76DFDA8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K28</xm:sqref>
        </x14:conditionalFormatting>
        <x14:conditionalFormatting xmlns:xm="http://schemas.microsoft.com/office/excel/2006/main">
          <x14:cfRule type="iconSet" priority="5" id="{9A6AF5AD-A852-4A63-92CF-9F8D4506FBF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K30</xm:sqref>
        </x14:conditionalFormatting>
        <x14:conditionalFormatting xmlns:xm="http://schemas.microsoft.com/office/excel/2006/main">
          <x14:cfRule type="iconSet" priority="46" id="{D1D4D2EA-EFB7-4A4C-A9D3-ED3FA933A14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130" id="{CBD11121-99BC-458D-8FF3-219910138D6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101" id="{12455CEF-9E32-4622-9B32-A4F12F1E1F6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K39:K42 K63</xm:sqref>
        </x14:conditionalFormatting>
        <x14:conditionalFormatting xmlns:xm="http://schemas.microsoft.com/office/excel/2006/main">
          <x14:cfRule type="iconSet" priority="30" id="{6ADFC8EB-0519-477B-93F3-9EF9510DC17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K43 K45 K47</xm:sqref>
        </x14:conditionalFormatting>
        <x14:conditionalFormatting xmlns:xm="http://schemas.microsoft.com/office/excel/2006/main">
          <x14:cfRule type="iconSet" priority="7" id="{3E3E7B78-0445-4C0D-B3FD-351B5BA49C1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K44</xm:sqref>
        </x14:conditionalFormatting>
        <x14:conditionalFormatting xmlns:xm="http://schemas.microsoft.com/office/excel/2006/main">
          <x14:cfRule type="iconSet" priority="6" id="{59854EC1-2B9C-45FA-9A32-4B298EDA3D5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K46</xm:sqref>
        </x14:conditionalFormatting>
        <x14:conditionalFormatting xmlns:xm="http://schemas.microsoft.com/office/excel/2006/main">
          <x14:cfRule type="iconSet" priority="34" id="{A0151CD8-558A-41E5-9120-5FBAEF9DA09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K51</xm:sqref>
        </x14:conditionalFormatting>
        <x14:conditionalFormatting xmlns:xm="http://schemas.microsoft.com/office/excel/2006/main">
          <x14:cfRule type="iconSet" priority="35" id="{5F3E65A1-E2EB-4081-B44C-CF33C467A2E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K52:K54 K48:K50</xm:sqref>
        </x14:conditionalFormatting>
        <x14:conditionalFormatting xmlns:xm="http://schemas.microsoft.com/office/excel/2006/main">
          <x14:cfRule type="iconSet" priority="33" id="{763237DE-E1FA-4439-88AF-3D645C7EE38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K55:K56</xm:sqref>
        </x14:conditionalFormatting>
        <x14:conditionalFormatting xmlns:xm="http://schemas.microsoft.com/office/excel/2006/main">
          <x14:cfRule type="iconSet" priority="32" id="{F1040F71-90CB-4DC0-A150-0D3E99DAED7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K57:K58</xm:sqref>
        </x14:conditionalFormatting>
        <x14:conditionalFormatting xmlns:xm="http://schemas.microsoft.com/office/excel/2006/main">
          <x14:cfRule type="iconSet" priority="31" id="{08B45EE1-1B7D-471C-B570-1B31F895D4B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K59:K62</xm:sqref>
        </x14:conditionalFormatting>
        <x14:conditionalFormatting xmlns:xm="http://schemas.microsoft.com/office/excel/2006/main">
          <x14:cfRule type="iconSet" priority="40" id="{142A5CB2-6209-4D36-AE33-E796376013B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K64</xm:sqref>
        </x14:conditionalFormatting>
        <x14:conditionalFormatting xmlns:xm="http://schemas.microsoft.com/office/excel/2006/main">
          <x14:cfRule type="iconSet" priority="37" id="{93277238-DF41-463C-938F-4C8AC16DEA5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K65</xm:sqref>
        </x14:conditionalFormatting>
        <x14:conditionalFormatting xmlns:xm="http://schemas.microsoft.com/office/excel/2006/main">
          <x14:cfRule type="iconSet" priority="24" id="{E42A16FE-9249-4DD0-85C4-B31287C6348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K67</xm:sqref>
        </x14:conditionalFormatting>
        <x14:conditionalFormatting xmlns:xm="http://schemas.microsoft.com/office/excel/2006/main">
          <x14:cfRule type="iconSet" priority="76" id="{57315995-0D6D-424D-A827-990C92E4964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K80</xm:sqref>
        </x14:conditionalFormatting>
        <x14:conditionalFormatting xmlns:xm="http://schemas.microsoft.com/office/excel/2006/main">
          <x14:cfRule type="iconSet" priority="84" id="{E38DCF7D-1FB2-4C76-9CB2-A1AC5F49872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K87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pageSetUpPr fitToPage="1"/>
  </sheetPr>
  <dimension ref="A1:T922"/>
  <sheetViews>
    <sheetView showGridLines="0" workbookViewId="0">
      <selection activeCell="T31" sqref="T31"/>
    </sheetView>
  </sheetViews>
  <sheetFormatPr defaultRowHeight="15" x14ac:dyDescent="0.25"/>
  <cols>
    <col min="1" max="1" width="27.42578125" style="43" customWidth="1"/>
    <col min="2" max="2" width="10.42578125" style="43" bestFit="1" customWidth="1"/>
    <col min="3" max="6" width="16.7109375" style="43" customWidth="1"/>
    <col min="7" max="7" width="6.7109375" style="43" customWidth="1"/>
    <col min="8" max="8" width="24.7109375" customWidth="1"/>
    <col min="9" max="10" width="11.7109375" style="43" customWidth="1"/>
    <col min="11" max="11" width="18.140625" style="43" customWidth="1"/>
    <col min="12" max="12" width="3.7109375" customWidth="1"/>
    <col min="13" max="13" width="6.5703125" style="84" customWidth="1"/>
  </cols>
  <sheetData>
    <row r="1" spans="1:13" ht="19.5" x14ac:dyDescent="0.35">
      <c r="A1" s="94" t="s">
        <v>124</v>
      </c>
    </row>
    <row r="2" spans="1:13" x14ac:dyDescent="0.25">
      <c r="A2" s="81"/>
    </row>
    <row r="3" spans="1:13" x14ac:dyDescent="0.25">
      <c r="A3" s="81"/>
    </row>
    <row r="4" spans="1:13" x14ac:dyDescent="0.25">
      <c r="A4" t="s">
        <v>125</v>
      </c>
      <c r="H4" t="s">
        <v>126</v>
      </c>
    </row>
    <row r="5" spans="1:13" x14ac:dyDescent="0.25">
      <c r="A5" t="s">
        <v>127</v>
      </c>
    </row>
    <row r="6" spans="1:13" x14ac:dyDescent="0.25">
      <c r="A6" s="49">
        <f>SUM(SUBTOTAL(3,A11:A66)+SUBTOTAL(3,A68:A127))</f>
        <v>110</v>
      </c>
      <c r="C6" s="49">
        <f>SUBTOTAL(3,C11:C1642)</f>
        <v>110</v>
      </c>
      <c r="D6" s="49">
        <f>SUBTOTAL(3,D11:D1642)</f>
        <v>110</v>
      </c>
      <c r="E6" s="49">
        <f>SUBTOTAL(3,E11:E1642)</f>
        <v>110</v>
      </c>
      <c r="F6" s="49">
        <f>SUBTOTAL(3,F11:F1642)</f>
        <v>110</v>
      </c>
      <c r="I6" s="49">
        <f>SUBTOTAL(9,I10:I21)</f>
        <v>162</v>
      </c>
      <c r="J6" s="49">
        <f t="shared" ref="J6:K6" si="0">SUBTOTAL(9,J10:J21)</f>
        <v>285</v>
      </c>
      <c r="K6" s="49">
        <f t="shared" si="0"/>
        <v>664</v>
      </c>
      <c r="M6" s="85">
        <f>SUM(I6:L6)</f>
        <v>1111</v>
      </c>
    </row>
    <row r="7" spans="1:13" x14ac:dyDescent="0.25">
      <c r="A7" s="44"/>
      <c r="B7" s="44"/>
      <c r="C7" s="45" t="s">
        <v>128</v>
      </c>
      <c r="D7" s="46"/>
      <c r="E7" s="46"/>
      <c r="F7" s="47"/>
      <c r="H7" s="45"/>
      <c r="I7" s="148" t="s">
        <v>129</v>
      </c>
      <c r="J7" s="149"/>
      <c r="K7" s="150"/>
    </row>
    <row r="8" spans="1:13" x14ac:dyDescent="0.25">
      <c r="A8" s="44"/>
      <c r="B8" s="44"/>
      <c r="C8" s="92" t="s">
        <v>130</v>
      </c>
      <c r="D8" s="92" t="s">
        <v>131</v>
      </c>
      <c r="E8" s="89" t="s">
        <v>132</v>
      </c>
      <c r="F8" s="152" t="s">
        <v>133</v>
      </c>
      <c r="H8" s="44" t="s">
        <v>134</v>
      </c>
      <c r="I8" s="91" t="s">
        <v>135</v>
      </c>
      <c r="J8" s="92" t="s">
        <v>136</v>
      </c>
      <c r="K8" s="89" t="s">
        <v>137</v>
      </c>
    </row>
    <row r="9" spans="1:13" x14ac:dyDescent="0.25">
      <c r="A9" s="44" t="s">
        <v>138</v>
      </c>
      <c r="B9" s="44" t="s">
        <v>139</v>
      </c>
      <c r="C9" s="47" t="s">
        <v>140</v>
      </c>
      <c r="D9" s="47" t="s">
        <v>141</v>
      </c>
      <c r="E9" s="47" t="s">
        <v>142</v>
      </c>
      <c r="F9" s="47" t="s">
        <v>143</v>
      </c>
      <c r="H9" s="44" t="s">
        <v>144</v>
      </c>
      <c r="I9" s="47" t="s">
        <v>140</v>
      </c>
      <c r="J9" s="47" t="s">
        <v>141</v>
      </c>
      <c r="K9" s="47" t="s">
        <v>142</v>
      </c>
    </row>
    <row r="10" spans="1:13" x14ac:dyDescent="0.25">
      <c r="A10" s="126" t="s">
        <v>145</v>
      </c>
      <c r="B10" s="136"/>
      <c r="C10" s="136"/>
      <c r="D10" s="136"/>
      <c r="E10" s="136"/>
      <c r="F10" s="127"/>
      <c r="H10" s="126" t="s">
        <v>146</v>
      </c>
      <c r="I10" s="127"/>
      <c r="J10" s="126"/>
      <c r="K10" s="126"/>
    </row>
    <row r="11" spans="1:13" x14ac:dyDescent="0.25">
      <c r="A11" s="83" t="s">
        <v>147</v>
      </c>
      <c r="B11" s="86" t="s">
        <v>148</v>
      </c>
      <c r="C11" s="87" t="s">
        <v>149</v>
      </c>
      <c r="D11" s="87" t="s">
        <v>149</v>
      </c>
      <c r="E11" s="88" t="s">
        <v>150</v>
      </c>
      <c r="F11" s="88" t="s">
        <v>150</v>
      </c>
      <c r="H11" s="83" t="s">
        <v>151</v>
      </c>
      <c r="I11" s="82">
        <v>3</v>
      </c>
      <c r="J11" s="82">
        <v>3</v>
      </c>
      <c r="K11" s="82">
        <v>3</v>
      </c>
    </row>
    <row r="12" spans="1:13" x14ac:dyDescent="0.25">
      <c r="A12" s="83" t="s">
        <v>152</v>
      </c>
      <c r="B12" s="86" t="s">
        <v>153</v>
      </c>
      <c r="C12" s="87" t="s">
        <v>149</v>
      </c>
      <c r="D12" s="87" t="s">
        <v>149</v>
      </c>
      <c r="E12" s="88" t="s">
        <v>149</v>
      </c>
      <c r="F12" s="88" t="s">
        <v>150</v>
      </c>
      <c r="H12" s="83" t="s">
        <v>154</v>
      </c>
      <c r="I12" s="82">
        <f>SUM(88-6)+6</f>
        <v>88</v>
      </c>
      <c r="J12" s="82">
        <f>SUM(104-8)+8</f>
        <v>104</v>
      </c>
      <c r="K12" s="82">
        <v>180</v>
      </c>
    </row>
    <row r="13" spans="1:13" x14ac:dyDescent="0.25">
      <c r="A13" s="83" t="s">
        <v>155</v>
      </c>
      <c r="B13" s="86" t="s">
        <v>153</v>
      </c>
      <c r="C13" s="87" t="s">
        <v>149</v>
      </c>
      <c r="D13" s="87" t="s">
        <v>149</v>
      </c>
      <c r="E13" s="88" t="s">
        <v>150</v>
      </c>
      <c r="F13" s="88" t="s">
        <v>150</v>
      </c>
      <c r="H13" s="83" t="s">
        <v>156</v>
      </c>
      <c r="I13" s="82">
        <v>10</v>
      </c>
      <c r="J13" s="82">
        <v>24</v>
      </c>
      <c r="K13" s="82">
        <v>110</v>
      </c>
    </row>
    <row r="14" spans="1:13" x14ac:dyDescent="0.25">
      <c r="A14" s="83" t="s">
        <v>157</v>
      </c>
      <c r="B14" s="83" t="s">
        <v>153</v>
      </c>
      <c r="C14" s="87" t="s">
        <v>149</v>
      </c>
      <c r="D14" s="87" t="s">
        <v>149</v>
      </c>
      <c r="E14" s="88" t="s">
        <v>149</v>
      </c>
      <c r="F14" s="88" t="s">
        <v>150</v>
      </c>
      <c r="H14" s="83" t="s">
        <v>158</v>
      </c>
      <c r="I14" s="82">
        <v>4</v>
      </c>
      <c r="J14" s="82">
        <v>4</v>
      </c>
      <c r="K14" s="82">
        <v>2</v>
      </c>
    </row>
    <row r="15" spans="1:13" x14ac:dyDescent="0.25">
      <c r="A15" s="83" t="s">
        <v>159</v>
      </c>
      <c r="B15" s="83" t="s">
        <v>153</v>
      </c>
      <c r="C15" s="87" t="s">
        <v>149</v>
      </c>
      <c r="D15" s="87" t="s">
        <v>149</v>
      </c>
      <c r="E15" s="88" t="s">
        <v>150</v>
      </c>
      <c r="F15" s="88" t="s">
        <v>150</v>
      </c>
      <c r="H15" s="83" t="s">
        <v>160</v>
      </c>
      <c r="I15" s="82">
        <v>5</v>
      </c>
      <c r="J15" s="82">
        <v>5</v>
      </c>
      <c r="K15" s="82">
        <v>5</v>
      </c>
    </row>
    <row r="16" spans="1:13" x14ac:dyDescent="0.25">
      <c r="A16" s="83" t="s">
        <v>161</v>
      </c>
      <c r="B16" s="83" t="s">
        <v>153</v>
      </c>
      <c r="C16" s="87" t="s">
        <v>149</v>
      </c>
      <c r="D16" s="87" t="s">
        <v>149</v>
      </c>
      <c r="E16" s="88" t="s">
        <v>149</v>
      </c>
      <c r="F16" s="88" t="s">
        <v>150</v>
      </c>
      <c r="H16" s="124" t="s">
        <v>162</v>
      </c>
      <c r="I16" s="125"/>
      <c r="J16" s="124"/>
      <c r="K16" s="124"/>
    </row>
    <row r="17" spans="1:20" x14ac:dyDescent="0.25">
      <c r="A17" s="83" t="s">
        <v>163</v>
      </c>
      <c r="B17" s="86" t="s">
        <v>148</v>
      </c>
      <c r="C17" s="87" t="s">
        <v>149</v>
      </c>
      <c r="D17" s="87" t="s">
        <v>149</v>
      </c>
      <c r="E17" s="88" t="s">
        <v>150</v>
      </c>
      <c r="F17" s="88" t="s">
        <v>150</v>
      </c>
      <c r="H17" s="128" t="s">
        <v>164</v>
      </c>
      <c r="I17" s="129">
        <v>24</v>
      </c>
      <c r="J17" s="130">
        <v>112</v>
      </c>
      <c r="K17" s="130">
        <v>227</v>
      </c>
    </row>
    <row r="18" spans="1:20" x14ac:dyDescent="0.25">
      <c r="A18" s="83" t="s">
        <v>165</v>
      </c>
      <c r="B18" s="86" t="s">
        <v>148</v>
      </c>
      <c r="C18" s="87" t="s">
        <v>149</v>
      </c>
      <c r="D18" s="87" t="s">
        <v>149</v>
      </c>
      <c r="E18" s="88" t="s">
        <v>149</v>
      </c>
      <c r="F18" s="88" t="s">
        <v>150</v>
      </c>
      <c r="H18" s="128" t="s">
        <v>166</v>
      </c>
      <c r="I18" s="130">
        <v>5</v>
      </c>
      <c r="J18" s="130">
        <v>8</v>
      </c>
      <c r="K18" s="130">
        <v>48</v>
      </c>
    </row>
    <row r="19" spans="1:20" x14ac:dyDescent="0.25">
      <c r="A19" s="83" t="s">
        <v>167</v>
      </c>
      <c r="B19" s="86" t="s">
        <v>148</v>
      </c>
      <c r="C19" s="87" t="s">
        <v>149</v>
      </c>
      <c r="D19" s="87" t="s">
        <v>149</v>
      </c>
      <c r="E19" s="88" t="s">
        <v>149</v>
      </c>
      <c r="F19" s="88" t="s">
        <v>150</v>
      </c>
      <c r="H19" s="128" t="s">
        <v>168</v>
      </c>
      <c r="I19" s="130">
        <v>18</v>
      </c>
      <c r="J19" s="130">
        <v>20</v>
      </c>
      <c r="K19" s="130">
        <v>84</v>
      </c>
    </row>
    <row r="20" spans="1:20" x14ac:dyDescent="0.25">
      <c r="A20" s="83" t="s">
        <v>169</v>
      </c>
      <c r="B20" s="86" t="s">
        <v>148</v>
      </c>
      <c r="C20" s="87" t="s">
        <v>149</v>
      </c>
      <c r="D20" s="87" t="s">
        <v>149</v>
      </c>
      <c r="E20" s="88" t="s">
        <v>149</v>
      </c>
      <c r="F20" s="88" t="s">
        <v>150</v>
      </c>
      <c r="H20" s="128" t="s">
        <v>158</v>
      </c>
      <c r="I20" s="130">
        <v>0</v>
      </c>
      <c r="J20" s="130">
        <v>0</v>
      </c>
      <c r="K20" s="130">
        <v>0</v>
      </c>
    </row>
    <row r="21" spans="1:20" x14ac:dyDescent="0.25">
      <c r="A21" s="83" t="s">
        <v>170</v>
      </c>
      <c r="B21" s="86" t="s">
        <v>148</v>
      </c>
      <c r="C21" s="87" t="s">
        <v>149</v>
      </c>
      <c r="D21" s="87" t="s">
        <v>149</v>
      </c>
      <c r="E21" s="88" t="s">
        <v>149</v>
      </c>
      <c r="F21" s="88" t="s">
        <v>150</v>
      </c>
      <c r="H21" s="128" t="s">
        <v>171</v>
      </c>
      <c r="I21" s="130">
        <v>5</v>
      </c>
      <c r="J21" s="130">
        <v>5</v>
      </c>
      <c r="K21" s="130">
        <v>5</v>
      </c>
    </row>
    <row r="22" spans="1:20" x14ac:dyDescent="0.25">
      <c r="A22" s="83" t="s">
        <v>172</v>
      </c>
      <c r="B22" s="86" t="s">
        <v>148</v>
      </c>
      <c r="C22" s="87" t="s">
        <v>149</v>
      </c>
      <c r="D22" s="87" t="s">
        <v>149</v>
      </c>
      <c r="E22" s="88" t="s">
        <v>149</v>
      </c>
      <c r="F22" s="88" t="s">
        <v>150</v>
      </c>
      <c r="R22" s="181"/>
      <c r="S22" s="181"/>
      <c r="T22" s="84"/>
    </row>
    <row r="23" spans="1:20" x14ac:dyDescent="0.25">
      <c r="A23" s="83" t="s">
        <v>173</v>
      </c>
      <c r="B23" s="86" t="s">
        <v>148</v>
      </c>
      <c r="C23" s="87" t="s">
        <v>149</v>
      </c>
      <c r="D23" s="87" t="s">
        <v>149</v>
      </c>
      <c r="E23" s="88" t="s">
        <v>149</v>
      </c>
      <c r="F23" s="88" t="s">
        <v>150</v>
      </c>
      <c r="H23" s="100" t="s">
        <v>174</v>
      </c>
      <c r="R23" s="181"/>
      <c r="S23" s="181"/>
      <c r="T23" s="84"/>
    </row>
    <row r="24" spans="1:20" x14ac:dyDescent="0.25">
      <c r="A24" s="83" t="s">
        <v>175</v>
      </c>
      <c r="B24" s="86" t="s">
        <v>148</v>
      </c>
      <c r="C24" s="87" t="s">
        <v>149</v>
      </c>
      <c r="D24" s="87" t="s">
        <v>149</v>
      </c>
      <c r="E24" s="88" t="s">
        <v>149</v>
      </c>
      <c r="F24" s="88" t="s">
        <v>150</v>
      </c>
      <c r="R24" s="181"/>
      <c r="S24" s="181"/>
      <c r="T24" s="84"/>
    </row>
    <row r="25" spans="1:20" x14ac:dyDescent="0.25">
      <c r="A25" s="83" t="s">
        <v>176</v>
      </c>
      <c r="B25" s="86" t="s">
        <v>148</v>
      </c>
      <c r="C25" s="87" t="s">
        <v>149</v>
      </c>
      <c r="D25" s="87" t="s">
        <v>149</v>
      </c>
      <c r="E25" s="88" t="s">
        <v>150</v>
      </c>
      <c r="F25" s="88" t="s">
        <v>150</v>
      </c>
      <c r="H25" t="s">
        <v>177</v>
      </c>
      <c r="R25" s="181"/>
      <c r="S25" s="181"/>
      <c r="T25" s="84"/>
    </row>
    <row r="26" spans="1:20" x14ac:dyDescent="0.25">
      <c r="A26" s="83"/>
      <c r="B26" s="86"/>
      <c r="C26" s="87"/>
      <c r="D26" s="87"/>
      <c r="E26" s="88"/>
      <c r="F26" s="88"/>
    </row>
    <row r="27" spans="1:20" x14ac:dyDescent="0.25">
      <c r="A27" s="83" t="s">
        <v>178</v>
      </c>
      <c r="B27" s="86" t="s">
        <v>148</v>
      </c>
      <c r="C27" s="87" t="s">
        <v>149</v>
      </c>
      <c r="D27" s="87" t="s">
        <v>149</v>
      </c>
      <c r="E27" s="88" t="s">
        <v>149</v>
      </c>
      <c r="F27" s="88" t="s">
        <v>150</v>
      </c>
      <c r="H27" s="43"/>
      <c r="I27" s="137">
        <f>SUM(I29:J33)</f>
        <v>447</v>
      </c>
      <c r="J27" s="137"/>
      <c r="K27" s="49">
        <f>SUM(K29:K32)</f>
        <v>664</v>
      </c>
      <c r="M27" s="85">
        <f>SUM(I27:K27)</f>
        <v>1111</v>
      </c>
    </row>
    <row r="28" spans="1:20" x14ac:dyDescent="0.25">
      <c r="A28" s="83" t="s">
        <v>179</v>
      </c>
      <c r="B28" s="86" t="s">
        <v>148</v>
      </c>
      <c r="C28" s="87" t="s">
        <v>149</v>
      </c>
      <c r="D28" s="87" t="s">
        <v>149</v>
      </c>
      <c r="E28" s="88" t="s">
        <v>150</v>
      </c>
      <c r="F28" s="88" t="s">
        <v>150</v>
      </c>
      <c r="H28" s="90" t="s">
        <v>180</v>
      </c>
      <c r="I28" s="93" t="s">
        <v>181</v>
      </c>
      <c r="J28" s="145"/>
      <c r="K28" s="143" t="s">
        <v>137</v>
      </c>
    </row>
    <row r="29" spans="1:20" x14ac:dyDescent="0.25">
      <c r="A29" s="83" t="s">
        <v>182</v>
      </c>
      <c r="B29" s="86" t="s">
        <v>148</v>
      </c>
      <c r="C29" s="87" t="s">
        <v>149</v>
      </c>
      <c r="D29" s="87" t="s">
        <v>149</v>
      </c>
      <c r="E29" s="88" t="s">
        <v>150</v>
      </c>
      <c r="F29" s="88" t="s">
        <v>150</v>
      </c>
      <c r="H29" s="82">
        <v>2025</v>
      </c>
      <c r="I29" s="138">
        <v>447</v>
      </c>
      <c r="J29" s="146"/>
      <c r="K29" s="144">
        <v>0</v>
      </c>
    </row>
    <row r="30" spans="1:20" x14ac:dyDescent="0.25">
      <c r="A30" s="83" t="s">
        <v>183</v>
      </c>
      <c r="B30" s="86" t="s">
        <v>148</v>
      </c>
      <c r="C30" s="87" t="s">
        <v>149</v>
      </c>
      <c r="D30" s="87" t="s">
        <v>149</v>
      </c>
      <c r="E30" s="88" t="s">
        <v>150</v>
      </c>
      <c r="F30" s="88" t="s">
        <v>150</v>
      </c>
      <c r="H30" s="82">
        <v>2026</v>
      </c>
      <c r="I30" s="138">
        <v>0</v>
      </c>
      <c r="J30" s="146"/>
      <c r="K30" s="144">
        <v>664</v>
      </c>
    </row>
    <row r="31" spans="1:20" x14ac:dyDescent="0.25">
      <c r="A31" s="83" t="s">
        <v>184</v>
      </c>
      <c r="B31" s="86" t="s">
        <v>148</v>
      </c>
      <c r="C31" s="87" t="s">
        <v>149</v>
      </c>
      <c r="D31" s="87" t="s">
        <v>149</v>
      </c>
      <c r="E31" s="88" t="s">
        <v>150</v>
      </c>
      <c r="F31" s="88" t="s">
        <v>150</v>
      </c>
      <c r="H31" s="106">
        <v>2027</v>
      </c>
      <c r="I31" s="139">
        <v>0</v>
      </c>
      <c r="J31" s="147"/>
      <c r="K31" s="144">
        <v>0</v>
      </c>
    </row>
    <row r="32" spans="1:20" x14ac:dyDescent="0.25">
      <c r="A32" s="83" t="s">
        <v>185</v>
      </c>
      <c r="B32" s="86" t="s">
        <v>148</v>
      </c>
      <c r="C32" s="87" t="s">
        <v>149</v>
      </c>
      <c r="D32" s="87" t="s">
        <v>149</v>
      </c>
      <c r="E32" s="88" t="s">
        <v>150</v>
      </c>
      <c r="F32" s="88" t="s">
        <v>150</v>
      </c>
      <c r="H32" s="140">
        <v>2028</v>
      </c>
      <c r="I32" s="138">
        <v>0</v>
      </c>
      <c r="J32" s="146"/>
      <c r="K32" s="144">
        <v>0</v>
      </c>
    </row>
    <row r="33" spans="1:11" x14ac:dyDescent="0.25">
      <c r="A33" s="83" t="s">
        <v>186</v>
      </c>
      <c r="B33" s="86" t="s">
        <v>148</v>
      </c>
      <c r="C33" s="87" t="s">
        <v>149</v>
      </c>
      <c r="D33" s="87" t="s">
        <v>149</v>
      </c>
      <c r="E33" s="88" t="s">
        <v>150</v>
      </c>
      <c r="F33" s="88" t="s">
        <v>150</v>
      </c>
      <c r="H33" s="84"/>
      <c r="I33" s="84"/>
      <c r="J33" s="84"/>
      <c r="K33" s="84"/>
    </row>
    <row r="34" spans="1:11" x14ac:dyDescent="0.25">
      <c r="A34" s="83" t="s">
        <v>187</v>
      </c>
      <c r="B34" s="86" t="s">
        <v>148</v>
      </c>
      <c r="C34" s="87" t="s">
        <v>149</v>
      </c>
      <c r="D34" s="87" t="s">
        <v>149</v>
      </c>
      <c r="E34" s="88" t="s">
        <v>149</v>
      </c>
      <c r="F34" s="88" t="s">
        <v>150</v>
      </c>
      <c r="H34" s="43" t="s">
        <v>188</v>
      </c>
    </row>
    <row r="35" spans="1:11" x14ac:dyDescent="0.25">
      <c r="A35" s="83" t="s">
        <v>189</v>
      </c>
      <c r="B35" s="86" t="s">
        <v>148</v>
      </c>
      <c r="C35" s="87" t="s">
        <v>149</v>
      </c>
      <c r="D35" s="87" t="s">
        <v>149</v>
      </c>
      <c r="E35" s="88" t="s">
        <v>150</v>
      </c>
      <c r="F35" s="88" t="s">
        <v>150</v>
      </c>
      <c r="I35" s="100"/>
      <c r="J35" s="100"/>
      <c r="K35" s="100"/>
    </row>
    <row r="36" spans="1:11" x14ac:dyDescent="0.25">
      <c r="A36" s="83" t="s">
        <v>190</v>
      </c>
      <c r="B36" s="86" t="s">
        <v>148</v>
      </c>
      <c r="C36" s="87" t="s">
        <v>149</v>
      </c>
      <c r="D36" s="87" t="s">
        <v>149</v>
      </c>
      <c r="E36" s="88" t="s">
        <v>149</v>
      </c>
      <c r="F36" s="88" t="s">
        <v>150</v>
      </c>
      <c r="H36" s="100" t="s">
        <v>191</v>
      </c>
      <c r="I36" s="100"/>
      <c r="J36" s="100"/>
      <c r="K36" s="100"/>
    </row>
    <row r="37" spans="1:11" x14ac:dyDescent="0.25">
      <c r="A37" s="83" t="s">
        <v>192</v>
      </c>
      <c r="B37" s="86" t="s">
        <v>148</v>
      </c>
      <c r="C37" s="87" t="s">
        <v>149</v>
      </c>
      <c r="D37" s="87" t="s">
        <v>149</v>
      </c>
      <c r="E37" s="88" t="s">
        <v>149</v>
      </c>
      <c r="F37" s="88" t="s">
        <v>150</v>
      </c>
      <c r="H37" s="100" t="s">
        <v>193</v>
      </c>
      <c r="I37" s="100"/>
      <c r="J37" s="100"/>
      <c r="K37" s="100"/>
    </row>
    <row r="38" spans="1:11" x14ac:dyDescent="0.25">
      <c r="A38" s="83" t="s">
        <v>194</v>
      </c>
      <c r="B38" s="86" t="s">
        <v>148</v>
      </c>
      <c r="C38" s="87" t="s">
        <v>149</v>
      </c>
      <c r="D38" s="87" t="s">
        <v>149</v>
      </c>
      <c r="E38" s="88" t="s">
        <v>150</v>
      </c>
      <c r="F38" s="88" t="s">
        <v>150</v>
      </c>
      <c r="H38" s="100" t="s">
        <v>195</v>
      </c>
      <c r="I38" s="100"/>
      <c r="J38" s="100"/>
      <c r="K38" s="100"/>
    </row>
    <row r="39" spans="1:11" x14ac:dyDescent="0.25">
      <c r="A39" s="83" t="s">
        <v>196</v>
      </c>
      <c r="B39" s="86" t="s">
        <v>148</v>
      </c>
      <c r="C39" s="87" t="s">
        <v>149</v>
      </c>
      <c r="D39" s="87" t="s">
        <v>149</v>
      </c>
      <c r="E39" s="88" t="s">
        <v>150</v>
      </c>
      <c r="F39" s="88" t="s">
        <v>150</v>
      </c>
      <c r="H39" s="115" t="s">
        <v>197</v>
      </c>
      <c r="I39" s="100"/>
      <c r="J39" s="100"/>
      <c r="K39" s="100"/>
    </row>
    <row r="40" spans="1:11" x14ac:dyDescent="0.25">
      <c r="A40" s="83"/>
      <c r="B40" s="86"/>
      <c r="C40" s="87"/>
      <c r="D40" s="87"/>
      <c r="E40" s="88"/>
      <c r="F40" s="88"/>
      <c r="H40" s="115" t="s">
        <v>198</v>
      </c>
      <c r="I40" s="100"/>
      <c r="J40" s="100"/>
      <c r="K40" s="116"/>
    </row>
    <row r="41" spans="1:11" x14ac:dyDescent="0.25">
      <c r="A41" s="83" t="s">
        <v>199</v>
      </c>
      <c r="B41" s="86" t="s">
        <v>148</v>
      </c>
      <c r="C41" s="87" t="s">
        <v>149</v>
      </c>
      <c r="D41" s="87" t="s">
        <v>149</v>
      </c>
      <c r="E41" s="88" t="s">
        <v>150</v>
      </c>
      <c r="F41" s="88" t="s">
        <v>150</v>
      </c>
    </row>
    <row r="42" spans="1:11" x14ac:dyDescent="0.25">
      <c r="A42" s="83" t="s">
        <v>200</v>
      </c>
      <c r="B42" s="86" t="s">
        <v>148</v>
      </c>
      <c r="C42" s="87" t="s">
        <v>149</v>
      </c>
      <c r="D42" s="87" t="s">
        <v>149</v>
      </c>
      <c r="E42" s="88" t="s">
        <v>150</v>
      </c>
      <c r="F42" s="88" t="s">
        <v>150</v>
      </c>
    </row>
    <row r="43" spans="1:11" x14ac:dyDescent="0.25">
      <c r="A43" s="83" t="s">
        <v>201</v>
      </c>
      <c r="B43" s="86" t="s">
        <v>148</v>
      </c>
      <c r="C43" s="87" t="s">
        <v>149</v>
      </c>
      <c r="D43" s="87" t="s">
        <v>149</v>
      </c>
      <c r="E43" s="88" t="s">
        <v>150</v>
      </c>
      <c r="F43" s="88" t="s">
        <v>150</v>
      </c>
    </row>
    <row r="44" spans="1:11" x14ac:dyDescent="0.25">
      <c r="A44" s="83" t="s">
        <v>202</v>
      </c>
      <c r="B44" s="86" t="s">
        <v>148</v>
      </c>
      <c r="C44" s="87" t="s">
        <v>149</v>
      </c>
      <c r="D44" s="87" t="s">
        <v>149</v>
      </c>
      <c r="E44" s="88" t="s">
        <v>150</v>
      </c>
      <c r="F44" s="88" t="s">
        <v>150</v>
      </c>
    </row>
    <row r="45" spans="1:11" x14ac:dyDescent="0.25">
      <c r="A45" s="83" t="s">
        <v>203</v>
      </c>
      <c r="B45" s="86" t="s">
        <v>148</v>
      </c>
      <c r="C45" s="87" t="s">
        <v>149</v>
      </c>
      <c r="D45" s="87" t="s">
        <v>149</v>
      </c>
      <c r="E45" s="88" t="s">
        <v>150</v>
      </c>
      <c r="F45" s="88" t="s">
        <v>150</v>
      </c>
      <c r="I45"/>
      <c r="J45"/>
      <c r="K45"/>
    </row>
    <row r="46" spans="1:11" x14ac:dyDescent="0.25">
      <c r="A46" s="83" t="s">
        <v>204</v>
      </c>
      <c r="B46" s="86" t="s">
        <v>148</v>
      </c>
      <c r="C46" s="87" t="s">
        <v>149</v>
      </c>
      <c r="D46" s="87" t="s">
        <v>149</v>
      </c>
      <c r="E46" s="88" t="s">
        <v>150</v>
      </c>
      <c r="F46" s="88" t="s">
        <v>150</v>
      </c>
      <c r="I46"/>
      <c r="J46"/>
      <c r="K46"/>
    </row>
    <row r="47" spans="1:11" x14ac:dyDescent="0.25">
      <c r="A47" s="83" t="s">
        <v>205</v>
      </c>
      <c r="B47" s="86" t="s">
        <v>148</v>
      </c>
      <c r="C47" s="87" t="s">
        <v>149</v>
      </c>
      <c r="D47" s="87" t="s">
        <v>149</v>
      </c>
      <c r="E47" s="88" t="s">
        <v>150</v>
      </c>
      <c r="F47" s="88" t="s">
        <v>150</v>
      </c>
      <c r="I47"/>
      <c r="J47"/>
      <c r="K47"/>
    </row>
    <row r="48" spans="1:11" x14ac:dyDescent="0.25">
      <c r="A48" s="83" t="s">
        <v>206</v>
      </c>
      <c r="B48" s="86" t="s">
        <v>148</v>
      </c>
      <c r="C48" s="87" t="s">
        <v>149</v>
      </c>
      <c r="D48" s="87" t="s">
        <v>149</v>
      </c>
      <c r="E48" s="88" t="s">
        <v>150</v>
      </c>
      <c r="F48" s="88" t="s">
        <v>150</v>
      </c>
      <c r="I48"/>
      <c r="J48"/>
      <c r="K48"/>
    </row>
    <row r="49" spans="1:11" x14ac:dyDescent="0.25">
      <c r="A49" s="83" t="s">
        <v>207</v>
      </c>
      <c r="B49" s="86" t="s">
        <v>148</v>
      </c>
      <c r="C49" s="87" t="s">
        <v>149</v>
      </c>
      <c r="D49" s="87" t="s">
        <v>149</v>
      </c>
      <c r="E49" s="88" t="s">
        <v>150</v>
      </c>
      <c r="F49" s="88" t="s">
        <v>150</v>
      </c>
      <c r="I49"/>
      <c r="J49"/>
      <c r="K49"/>
    </row>
    <row r="50" spans="1:11" x14ac:dyDescent="0.25">
      <c r="A50" s="83" t="s">
        <v>208</v>
      </c>
      <c r="B50" s="86" t="s">
        <v>148</v>
      </c>
      <c r="C50" s="87" t="s">
        <v>149</v>
      </c>
      <c r="D50" s="87" t="s">
        <v>149</v>
      </c>
      <c r="E50" s="88" t="s">
        <v>150</v>
      </c>
      <c r="F50" s="88" t="s">
        <v>150</v>
      </c>
      <c r="I50"/>
      <c r="J50"/>
      <c r="K50"/>
    </row>
    <row r="51" spans="1:11" x14ac:dyDescent="0.25">
      <c r="A51" s="83" t="s">
        <v>209</v>
      </c>
      <c r="B51" s="86" t="s">
        <v>148</v>
      </c>
      <c r="C51" s="87" t="s">
        <v>149</v>
      </c>
      <c r="D51" s="87" t="s">
        <v>149</v>
      </c>
      <c r="E51" s="88" t="s">
        <v>150</v>
      </c>
      <c r="F51" s="88" t="s">
        <v>150</v>
      </c>
      <c r="I51"/>
      <c r="J51"/>
      <c r="K51"/>
    </row>
    <row r="52" spans="1:11" x14ac:dyDescent="0.25">
      <c r="A52" s="83" t="s">
        <v>210</v>
      </c>
      <c r="B52" s="86" t="s">
        <v>148</v>
      </c>
      <c r="C52" s="87" t="s">
        <v>149</v>
      </c>
      <c r="D52" s="87" t="s">
        <v>149</v>
      </c>
      <c r="E52" s="88" t="s">
        <v>150</v>
      </c>
      <c r="F52" s="88" t="s">
        <v>150</v>
      </c>
      <c r="I52"/>
      <c r="J52"/>
      <c r="K52"/>
    </row>
    <row r="53" spans="1:11" x14ac:dyDescent="0.25">
      <c r="A53" s="83" t="s">
        <v>211</v>
      </c>
      <c r="B53" s="86" t="s">
        <v>148</v>
      </c>
      <c r="C53" s="87" t="s">
        <v>149</v>
      </c>
      <c r="D53" s="87" t="s">
        <v>149</v>
      </c>
      <c r="E53" s="88" t="s">
        <v>150</v>
      </c>
      <c r="F53" s="88" t="s">
        <v>150</v>
      </c>
      <c r="I53"/>
      <c r="J53"/>
      <c r="K53"/>
    </row>
    <row r="54" spans="1:11" x14ac:dyDescent="0.25">
      <c r="A54" s="83" t="s">
        <v>212</v>
      </c>
      <c r="B54" s="86" t="s">
        <v>148</v>
      </c>
      <c r="C54" s="87" t="s">
        <v>149</v>
      </c>
      <c r="D54" s="87" t="s">
        <v>149</v>
      </c>
      <c r="E54" s="88" t="s">
        <v>150</v>
      </c>
      <c r="F54" s="88" t="s">
        <v>150</v>
      </c>
      <c r="I54"/>
      <c r="J54"/>
      <c r="K54"/>
    </row>
    <row r="55" spans="1:11" x14ac:dyDescent="0.25">
      <c r="A55" s="83"/>
      <c r="B55" s="86"/>
      <c r="C55" s="88"/>
      <c r="D55" s="88"/>
      <c r="E55" s="88"/>
      <c r="F55" s="88"/>
      <c r="I55"/>
      <c r="J55"/>
      <c r="K55"/>
    </row>
    <row r="56" spans="1:11" x14ac:dyDescent="0.25">
      <c r="A56" s="83" t="s">
        <v>213</v>
      </c>
      <c r="B56" s="86" t="s">
        <v>214</v>
      </c>
      <c r="C56" s="88" t="s">
        <v>150</v>
      </c>
      <c r="D56" s="88" t="s">
        <v>150</v>
      </c>
      <c r="E56" s="88" t="s">
        <v>150</v>
      </c>
      <c r="F56" s="88" t="s">
        <v>150</v>
      </c>
      <c r="I56"/>
      <c r="J56"/>
      <c r="K56"/>
    </row>
    <row r="57" spans="1:11" x14ac:dyDescent="0.25">
      <c r="A57" s="83" t="s">
        <v>215</v>
      </c>
      <c r="B57" s="86" t="s">
        <v>214</v>
      </c>
      <c r="C57" s="88" t="s">
        <v>150</v>
      </c>
      <c r="D57" s="88" t="s">
        <v>150</v>
      </c>
      <c r="E57" s="88" t="s">
        <v>150</v>
      </c>
      <c r="F57" s="88" t="s">
        <v>150</v>
      </c>
      <c r="I57"/>
      <c r="J57"/>
      <c r="K57"/>
    </row>
    <row r="58" spans="1:11" x14ac:dyDescent="0.25">
      <c r="A58" s="83" t="s">
        <v>216</v>
      </c>
      <c r="B58" s="86" t="s">
        <v>214</v>
      </c>
      <c r="C58" s="88" t="s">
        <v>150</v>
      </c>
      <c r="D58" s="88" t="s">
        <v>150</v>
      </c>
      <c r="E58" s="88" t="s">
        <v>150</v>
      </c>
      <c r="F58" s="88" t="s">
        <v>150</v>
      </c>
      <c r="I58"/>
      <c r="J58"/>
      <c r="K58"/>
    </row>
    <row r="59" spans="1:11" x14ac:dyDescent="0.25">
      <c r="A59" s="83" t="s">
        <v>217</v>
      </c>
      <c r="B59" s="83" t="s">
        <v>214</v>
      </c>
      <c r="C59" s="88" t="s">
        <v>150</v>
      </c>
      <c r="D59" s="88" t="s">
        <v>150</v>
      </c>
      <c r="E59" s="88" t="s">
        <v>150</v>
      </c>
      <c r="F59" s="88" t="s">
        <v>150</v>
      </c>
      <c r="I59"/>
      <c r="J59"/>
      <c r="K59"/>
    </row>
    <row r="60" spans="1:11" x14ac:dyDescent="0.25">
      <c r="A60" s="83" t="s">
        <v>218</v>
      </c>
      <c r="B60" s="83" t="s">
        <v>214</v>
      </c>
      <c r="C60" s="88" t="s">
        <v>150</v>
      </c>
      <c r="D60" s="88" t="s">
        <v>150</v>
      </c>
      <c r="E60" s="88" t="s">
        <v>150</v>
      </c>
      <c r="F60" s="88" t="s">
        <v>150</v>
      </c>
      <c r="I60"/>
      <c r="J60"/>
      <c r="K60"/>
    </row>
    <row r="61" spans="1:11" x14ac:dyDescent="0.25">
      <c r="A61" s="83" t="s">
        <v>219</v>
      </c>
      <c r="B61" s="83" t="s">
        <v>214</v>
      </c>
      <c r="C61" s="88" t="s">
        <v>150</v>
      </c>
      <c r="D61" s="88" t="s">
        <v>150</v>
      </c>
      <c r="E61" s="88" t="s">
        <v>150</v>
      </c>
      <c r="F61" s="88" t="s">
        <v>150</v>
      </c>
      <c r="I61"/>
      <c r="J61"/>
      <c r="K61"/>
    </row>
    <row r="62" spans="1:11" x14ac:dyDescent="0.25">
      <c r="A62" s="83" t="s">
        <v>220</v>
      </c>
      <c r="B62" s="83" t="s">
        <v>214</v>
      </c>
      <c r="C62" s="88" t="s">
        <v>150</v>
      </c>
      <c r="D62" s="88" t="s">
        <v>150</v>
      </c>
      <c r="E62" s="88" t="s">
        <v>150</v>
      </c>
      <c r="F62" s="88" t="s">
        <v>150</v>
      </c>
      <c r="I62"/>
      <c r="J62"/>
      <c r="K62"/>
    </row>
    <row r="63" spans="1:11" x14ac:dyDescent="0.25">
      <c r="A63" s="83" t="s">
        <v>221</v>
      </c>
      <c r="B63" s="83" t="s">
        <v>214</v>
      </c>
      <c r="C63" s="88" t="s">
        <v>150</v>
      </c>
      <c r="D63" s="88" t="s">
        <v>150</v>
      </c>
      <c r="E63" s="88" t="s">
        <v>150</v>
      </c>
      <c r="F63" s="88" t="s">
        <v>150</v>
      </c>
      <c r="I63"/>
      <c r="J63"/>
      <c r="K63"/>
    </row>
    <row r="64" spans="1:11" x14ac:dyDescent="0.25">
      <c r="A64" s="83" t="s">
        <v>222</v>
      </c>
      <c r="B64" s="83" t="s">
        <v>214</v>
      </c>
      <c r="C64" s="88" t="s">
        <v>150</v>
      </c>
      <c r="D64" s="88" t="s">
        <v>150</v>
      </c>
      <c r="E64" s="88" t="s">
        <v>150</v>
      </c>
      <c r="F64" s="88" t="s">
        <v>150</v>
      </c>
      <c r="I64"/>
      <c r="J64"/>
      <c r="K64"/>
    </row>
    <row r="65" spans="1:11" x14ac:dyDescent="0.25">
      <c r="A65" s="83" t="s">
        <v>223</v>
      </c>
      <c r="B65" s="83" t="s">
        <v>214</v>
      </c>
      <c r="C65" s="88" t="s">
        <v>150</v>
      </c>
      <c r="D65" s="88" t="s">
        <v>150</v>
      </c>
      <c r="E65" s="88" t="s">
        <v>150</v>
      </c>
      <c r="F65" s="88" t="s">
        <v>150</v>
      </c>
      <c r="I65"/>
      <c r="J65"/>
      <c r="K65"/>
    </row>
    <row r="66" spans="1:11" x14ac:dyDescent="0.25">
      <c r="A66"/>
      <c r="B66"/>
      <c r="C66" s="49"/>
      <c r="D66" s="49"/>
      <c r="E66" s="49"/>
      <c r="F66" s="49"/>
      <c r="I66"/>
      <c r="J66"/>
      <c r="K66"/>
    </row>
    <row r="67" spans="1:11" x14ac:dyDescent="0.25">
      <c r="A67" s="134" t="s">
        <v>224</v>
      </c>
      <c r="B67" s="135"/>
      <c r="C67" s="135"/>
      <c r="D67" s="135"/>
      <c r="E67" s="135"/>
      <c r="F67" s="125"/>
      <c r="I67"/>
      <c r="J67"/>
      <c r="K67"/>
    </row>
    <row r="68" spans="1:11" x14ac:dyDescent="0.25">
      <c r="A68" s="83" t="s">
        <v>147</v>
      </c>
      <c r="B68" s="132" t="s">
        <v>153</v>
      </c>
      <c r="C68" s="165" t="s">
        <v>149</v>
      </c>
      <c r="D68" s="165" t="s">
        <v>225</v>
      </c>
      <c r="E68" s="166" t="s">
        <v>149</v>
      </c>
      <c r="F68" s="133" t="s">
        <v>150</v>
      </c>
      <c r="I68"/>
      <c r="J68"/>
      <c r="K68"/>
    </row>
    <row r="69" spans="1:11" x14ac:dyDescent="0.25">
      <c r="A69" s="83" t="s">
        <v>152</v>
      </c>
      <c r="B69" s="131" t="s">
        <v>148</v>
      </c>
      <c r="C69" s="167" t="s">
        <v>149</v>
      </c>
      <c r="D69" s="167" t="s">
        <v>225</v>
      </c>
      <c r="E69" s="168" t="s">
        <v>149</v>
      </c>
      <c r="F69" s="88" t="s">
        <v>150</v>
      </c>
      <c r="I69"/>
      <c r="J69"/>
      <c r="K69"/>
    </row>
    <row r="70" spans="1:11" x14ac:dyDescent="0.25">
      <c r="A70" s="83" t="s">
        <v>155</v>
      </c>
      <c r="B70" s="128" t="s">
        <v>148</v>
      </c>
      <c r="C70" s="167" t="s">
        <v>149</v>
      </c>
      <c r="D70" s="167" t="s">
        <v>225</v>
      </c>
      <c r="E70" s="168" t="s">
        <v>149</v>
      </c>
      <c r="F70" s="88" t="s">
        <v>150</v>
      </c>
      <c r="I70"/>
      <c r="J70"/>
      <c r="K70"/>
    </row>
    <row r="71" spans="1:11" x14ac:dyDescent="0.25">
      <c r="A71" s="83" t="s">
        <v>157</v>
      </c>
      <c r="B71" s="128" t="s">
        <v>148</v>
      </c>
      <c r="C71" s="167" t="s">
        <v>149</v>
      </c>
      <c r="D71" s="167" t="s">
        <v>225</v>
      </c>
      <c r="E71" s="168" t="s">
        <v>149</v>
      </c>
      <c r="F71" s="88" t="s">
        <v>150</v>
      </c>
      <c r="I71"/>
      <c r="J71"/>
      <c r="K71"/>
    </row>
    <row r="72" spans="1:11" x14ac:dyDescent="0.25">
      <c r="A72" s="83" t="s">
        <v>159</v>
      </c>
      <c r="B72" s="128" t="s">
        <v>148</v>
      </c>
      <c r="C72" s="167" t="s">
        <v>149</v>
      </c>
      <c r="D72" s="167" t="s">
        <v>225</v>
      </c>
      <c r="E72" s="168" t="s">
        <v>149</v>
      </c>
      <c r="F72" s="88" t="s">
        <v>150</v>
      </c>
      <c r="I72"/>
      <c r="J72"/>
      <c r="K72"/>
    </row>
    <row r="73" spans="1:11" x14ac:dyDescent="0.25">
      <c r="A73" s="83" t="s">
        <v>161</v>
      </c>
      <c r="B73" s="131" t="s">
        <v>148</v>
      </c>
      <c r="C73" s="167" t="s">
        <v>149</v>
      </c>
      <c r="D73" s="167" t="s">
        <v>225</v>
      </c>
      <c r="E73" s="168" t="s">
        <v>149</v>
      </c>
      <c r="F73" s="88" t="s">
        <v>150</v>
      </c>
      <c r="I73"/>
      <c r="J73"/>
      <c r="K73"/>
    </row>
    <row r="74" spans="1:11" x14ac:dyDescent="0.25">
      <c r="A74" s="83" t="s">
        <v>163</v>
      </c>
      <c r="B74" s="131" t="s">
        <v>148</v>
      </c>
      <c r="C74" s="167" t="s">
        <v>149</v>
      </c>
      <c r="D74" s="167" t="s">
        <v>225</v>
      </c>
      <c r="E74" s="168" t="s">
        <v>150</v>
      </c>
      <c r="F74" s="88" t="s">
        <v>150</v>
      </c>
      <c r="I74"/>
      <c r="J74"/>
      <c r="K74"/>
    </row>
    <row r="75" spans="1:11" x14ac:dyDescent="0.25">
      <c r="A75" s="83" t="s">
        <v>165</v>
      </c>
      <c r="B75" s="131" t="s">
        <v>148</v>
      </c>
      <c r="C75" s="167" t="s">
        <v>149</v>
      </c>
      <c r="D75" s="167" t="s">
        <v>225</v>
      </c>
      <c r="E75" s="168" t="s">
        <v>150</v>
      </c>
      <c r="F75" s="88" t="s">
        <v>150</v>
      </c>
      <c r="I75"/>
      <c r="J75"/>
      <c r="K75"/>
    </row>
    <row r="76" spans="1:11" x14ac:dyDescent="0.25">
      <c r="A76" s="83" t="s">
        <v>167</v>
      </c>
      <c r="B76" s="131" t="s">
        <v>148</v>
      </c>
      <c r="C76" s="167" t="s">
        <v>149</v>
      </c>
      <c r="D76" s="167" t="s">
        <v>225</v>
      </c>
      <c r="E76" s="168" t="s">
        <v>150</v>
      </c>
      <c r="F76" s="88" t="s">
        <v>150</v>
      </c>
      <c r="I76"/>
      <c r="J76"/>
      <c r="K76"/>
    </row>
    <row r="77" spans="1:11" x14ac:dyDescent="0.25">
      <c r="A77" s="83" t="s">
        <v>169</v>
      </c>
      <c r="B77" s="131" t="s">
        <v>148</v>
      </c>
      <c r="C77" s="167" t="s">
        <v>149</v>
      </c>
      <c r="D77" s="167" t="s">
        <v>225</v>
      </c>
      <c r="E77" s="168" t="s">
        <v>149</v>
      </c>
      <c r="F77" s="88" t="s">
        <v>150</v>
      </c>
      <c r="I77"/>
      <c r="J77"/>
      <c r="K77"/>
    </row>
    <row r="78" spans="1:11" x14ac:dyDescent="0.25">
      <c r="A78" s="83" t="s">
        <v>170</v>
      </c>
      <c r="B78" s="131" t="s">
        <v>148</v>
      </c>
      <c r="C78" s="167" t="s">
        <v>149</v>
      </c>
      <c r="D78" s="167" t="s">
        <v>225</v>
      </c>
      <c r="E78" s="168" t="s">
        <v>150</v>
      </c>
      <c r="F78" s="88" t="s">
        <v>150</v>
      </c>
      <c r="I78"/>
      <c r="J78"/>
      <c r="K78"/>
    </row>
    <row r="79" spans="1:11" x14ac:dyDescent="0.25">
      <c r="A79" s="83" t="s">
        <v>172</v>
      </c>
      <c r="B79" s="131" t="s">
        <v>148</v>
      </c>
      <c r="C79" s="167" t="s">
        <v>149</v>
      </c>
      <c r="D79" s="167" t="s">
        <v>225</v>
      </c>
      <c r="E79" s="168" t="s">
        <v>150</v>
      </c>
      <c r="F79" s="88" t="s">
        <v>150</v>
      </c>
      <c r="I79"/>
      <c r="J79"/>
      <c r="K79"/>
    </row>
    <row r="80" spans="1:11" x14ac:dyDescent="0.25">
      <c r="A80" s="83" t="s">
        <v>173</v>
      </c>
      <c r="B80" s="131" t="s">
        <v>148</v>
      </c>
      <c r="C80" s="167" t="s">
        <v>149</v>
      </c>
      <c r="D80" s="167" t="s">
        <v>225</v>
      </c>
      <c r="E80" s="168" t="s">
        <v>149</v>
      </c>
      <c r="F80" s="88" t="s">
        <v>150</v>
      </c>
      <c r="I80"/>
      <c r="J80"/>
      <c r="K80"/>
    </row>
    <row r="81" spans="1:11" x14ac:dyDescent="0.25">
      <c r="A81" s="83" t="s">
        <v>175</v>
      </c>
      <c r="B81" s="131" t="s">
        <v>148</v>
      </c>
      <c r="C81" s="167" t="s">
        <v>149</v>
      </c>
      <c r="D81" s="167" t="s">
        <v>225</v>
      </c>
      <c r="E81" s="168" t="s">
        <v>149</v>
      </c>
      <c r="F81" s="88" t="s">
        <v>150</v>
      </c>
      <c r="I81"/>
      <c r="J81"/>
      <c r="K81"/>
    </row>
    <row r="82" spans="1:11" x14ac:dyDescent="0.25">
      <c r="A82" s="83" t="s">
        <v>176</v>
      </c>
      <c r="B82" s="131" t="s">
        <v>148</v>
      </c>
      <c r="C82" s="167" t="s">
        <v>149</v>
      </c>
      <c r="D82" s="167" t="s">
        <v>225</v>
      </c>
      <c r="E82" s="168" t="s">
        <v>149</v>
      </c>
      <c r="F82" s="88" t="s">
        <v>150</v>
      </c>
      <c r="I82"/>
      <c r="J82"/>
      <c r="K82"/>
    </row>
    <row r="83" spans="1:11" x14ac:dyDescent="0.25">
      <c r="A83" s="83" t="s">
        <v>178</v>
      </c>
      <c r="B83" s="131" t="s">
        <v>148</v>
      </c>
      <c r="C83" s="167" t="s">
        <v>149</v>
      </c>
      <c r="D83" s="167" t="s">
        <v>225</v>
      </c>
      <c r="E83" s="168" t="s">
        <v>150</v>
      </c>
      <c r="F83" s="88" t="s">
        <v>150</v>
      </c>
      <c r="I83"/>
      <c r="J83"/>
      <c r="K83"/>
    </row>
    <row r="84" spans="1:11" x14ac:dyDescent="0.25">
      <c r="A84" s="83" t="s">
        <v>179</v>
      </c>
      <c r="B84" s="131" t="s">
        <v>148</v>
      </c>
      <c r="C84" s="167" t="s">
        <v>149</v>
      </c>
      <c r="D84" s="167" t="s">
        <v>225</v>
      </c>
      <c r="E84" s="168" t="s">
        <v>149</v>
      </c>
      <c r="F84" s="88" t="s">
        <v>150</v>
      </c>
      <c r="I84"/>
      <c r="J84"/>
      <c r="K84"/>
    </row>
    <row r="85" spans="1:11" x14ac:dyDescent="0.25">
      <c r="A85" s="83" t="s">
        <v>182</v>
      </c>
      <c r="B85" s="131" t="s">
        <v>148</v>
      </c>
      <c r="C85" s="167" t="s">
        <v>149</v>
      </c>
      <c r="D85" s="167" t="s">
        <v>225</v>
      </c>
      <c r="E85" s="168" t="s">
        <v>149</v>
      </c>
      <c r="F85" s="88" t="s">
        <v>150</v>
      </c>
      <c r="I85"/>
      <c r="J85"/>
      <c r="K85"/>
    </row>
    <row r="86" spans="1:11" x14ac:dyDescent="0.25">
      <c r="A86" s="83" t="s">
        <v>183</v>
      </c>
      <c r="B86" s="131" t="s">
        <v>148</v>
      </c>
      <c r="C86" s="167" t="s">
        <v>149</v>
      </c>
      <c r="D86" s="167" t="s">
        <v>225</v>
      </c>
      <c r="E86" s="168" t="s">
        <v>149</v>
      </c>
      <c r="F86" s="88" t="s">
        <v>150</v>
      </c>
      <c r="I86"/>
      <c r="J86"/>
      <c r="K86"/>
    </row>
    <row r="87" spans="1:11" x14ac:dyDescent="0.25">
      <c r="A87" s="83" t="s">
        <v>184</v>
      </c>
      <c r="B87" s="131" t="s">
        <v>148</v>
      </c>
      <c r="C87" s="167" t="s">
        <v>149</v>
      </c>
      <c r="D87" s="167" t="s">
        <v>225</v>
      </c>
      <c r="E87" s="168" t="s">
        <v>149</v>
      </c>
      <c r="F87" s="88" t="s">
        <v>150</v>
      </c>
      <c r="I87"/>
      <c r="J87"/>
      <c r="K87"/>
    </row>
    <row r="88" spans="1:11" x14ac:dyDescent="0.25">
      <c r="A88" s="83" t="s">
        <v>185</v>
      </c>
      <c r="B88" s="131" t="s">
        <v>148</v>
      </c>
      <c r="C88" s="167" t="s">
        <v>149</v>
      </c>
      <c r="D88" s="167" t="s">
        <v>225</v>
      </c>
      <c r="E88" s="168" t="s">
        <v>149</v>
      </c>
      <c r="F88" s="88" t="s">
        <v>150</v>
      </c>
      <c r="I88"/>
      <c r="J88"/>
      <c r="K88"/>
    </row>
    <row r="89" spans="1:11" x14ac:dyDescent="0.25">
      <c r="A89" s="83" t="s">
        <v>186</v>
      </c>
      <c r="B89" s="131" t="s">
        <v>148</v>
      </c>
      <c r="C89" s="167" t="s">
        <v>149</v>
      </c>
      <c r="D89" s="167" t="s">
        <v>225</v>
      </c>
      <c r="E89" s="168" t="s">
        <v>149</v>
      </c>
      <c r="F89" s="88" t="s">
        <v>150</v>
      </c>
      <c r="I89"/>
      <c r="J89"/>
      <c r="K89"/>
    </row>
    <row r="90" spans="1:11" x14ac:dyDescent="0.25">
      <c r="A90" s="83" t="s">
        <v>187</v>
      </c>
      <c r="B90" s="131" t="s">
        <v>148</v>
      </c>
      <c r="C90" s="167" t="s">
        <v>149</v>
      </c>
      <c r="D90" s="167" t="s">
        <v>225</v>
      </c>
      <c r="E90" s="168" t="s">
        <v>149</v>
      </c>
      <c r="F90" s="88" t="s">
        <v>150</v>
      </c>
      <c r="I90"/>
      <c r="J90"/>
      <c r="K90"/>
    </row>
    <row r="91" spans="1:11" x14ac:dyDescent="0.25">
      <c r="A91" s="83" t="s">
        <v>189</v>
      </c>
      <c r="B91" s="131" t="s">
        <v>148</v>
      </c>
      <c r="C91" s="167" t="s">
        <v>149</v>
      </c>
      <c r="D91" s="167" t="s">
        <v>225</v>
      </c>
      <c r="E91" s="168" t="s">
        <v>149</v>
      </c>
      <c r="F91" s="88" t="s">
        <v>150</v>
      </c>
      <c r="I91"/>
      <c r="J91"/>
      <c r="K91"/>
    </row>
    <row r="92" spans="1:11" x14ac:dyDescent="0.25">
      <c r="A92" s="83" t="s">
        <v>190</v>
      </c>
      <c r="B92" s="131" t="s">
        <v>148</v>
      </c>
      <c r="C92" s="167" t="s">
        <v>149</v>
      </c>
      <c r="D92" s="167" t="s">
        <v>225</v>
      </c>
      <c r="E92" s="168" t="s">
        <v>149</v>
      </c>
      <c r="F92" s="88" t="s">
        <v>150</v>
      </c>
      <c r="I92"/>
      <c r="J92"/>
      <c r="K92"/>
    </row>
    <row r="93" spans="1:11" x14ac:dyDescent="0.25">
      <c r="A93" s="83" t="s">
        <v>192</v>
      </c>
      <c r="B93" s="131" t="s">
        <v>148</v>
      </c>
      <c r="C93" s="167" t="s">
        <v>149</v>
      </c>
      <c r="D93" s="167" t="s">
        <v>225</v>
      </c>
      <c r="E93" s="168" t="s">
        <v>149</v>
      </c>
      <c r="F93" s="88" t="s">
        <v>150</v>
      </c>
      <c r="I93"/>
      <c r="J93"/>
      <c r="K93"/>
    </row>
    <row r="94" spans="1:11" x14ac:dyDescent="0.25">
      <c r="A94" s="83" t="s">
        <v>194</v>
      </c>
      <c r="B94" s="131" t="s">
        <v>148</v>
      </c>
      <c r="C94" s="167" t="s">
        <v>149</v>
      </c>
      <c r="D94" s="167" t="s">
        <v>225</v>
      </c>
      <c r="E94" s="168" t="s">
        <v>149</v>
      </c>
      <c r="F94" s="88" t="s">
        <v>150</v>
      </c>
      <c r="I94"/>
      <c r="J94"/>
      <c r="K94"/>
    </row>
    <row r="95" spans="1:11" x14ac:dyDescent="0.25">
      <c r="A95" s="83" t="s">
        <v>196</v>
      </c>
      <c r="B95" s="131" t="s">
        <v>148</v>
      </c>
      <c r="C95" s="167" t="s">
        <v>149</v>
      </c>
      <c r="D95" s="167" t="s">
        <v>225</v>
      </c>
      <c r="E95" s="168" t="s">
        <v>149</v>
      </c>
      <c r="F95" s="88" t="s">
        <v>150</v>
      </c>
      <c r="I95"/>
      <c r="J95"/>
      <c r="K95"/>
    </row>
    <row r="96" spans="1:11" x14ac:dyDescent="0.25">
      <c r="A96" s="83" t="s">
        <v>199</v>
      </c>
      <c r="B96" s="131" t="s">
        <v>148</v>
      </c>
      <c r="C96" s="167" t="s">
        <v>149</v>
      </c>
      <c r="D96" s="167" t="s">
        <v>225</v>
      </c>
      <c r="E96" s="168" t="s">
        <v>149</v>
      </c>
      <c r="F96" s="88" t="s">
        <v>150</v>
      </c>
      <c r="I96"/>
      <c r="J96"/>
      <c r="K96"/>
    </row>
    <row r="97" spans="1:11" x14ac:dyDescent="0.25">
      <c r="A97" s="83" t="s">
        <v>200</v>
      </c>
      <c r="B97" s="131" t="s">
        <v>148</v>
      </c>
      <c r="C97" s="167" t="s">
        <v>149</v>
      </c>
      <c r="D97" s="167" t="s">
        <v>225</v>
      </c>
      <c r="E97" s="168" t="s">
        <v>149</v>
      </c>
      <c r="F97" s="88" t="s">
        <v>150</v>
      </c>
      <c r="I97"/>
      <c r="J97"/>
      <c r="K97"/>
    </row>
    <row r="98" spans="1:11" x14ac:dyDescent="0.25">
      <c r="A98" s="83" t="s">
        <v>201</v>
      </c>
      <c r="B98" s="131" t="s">
        <v>148</v>
      </c>
      <c r="C98" s="167" t="s">
        <v>149</v>
      </c>
      <c r="D98" s="167" t="s">
        <v>225</v>
      </c>
      <c r="E98" s="168" t="s">
        <v>149</v>
      </c>
      <c r="F98" s="88" t="s">
        <v>150</v>
      </c>
      <c r="I98"/>
      <c r="J98"/>
      <c r="K98"/>
    </row>
    <row r="99" spans="1:11" x14ac:dyDescent="0.25">
      <c r="A99" s="83" t="s">
        <v>202</v>
      </c>
      <c r="B99" s="131" t="s">
        <v>148</v>
      </c>
      <c r="C99" s="167" t="s">
        <v>149</v>
      </c>
      <c r="D99" s="167" t="s">
        <v>225</v>
      </c>
      <c r="E99" s="168" t="s">
        <v>150</v>
      </c>
      <c r="F99" s="88" t="s">
        <v>150</v>
      </c>
      <c r="I99"/>
      <c r="J99"/>
      <c r="K99"/>
    </row>
    <row r="100" spans="1:11" x14ac:dyDescent="0.25">
      <c r="A100" s="83" t="s">
        <v>203</v>
      </c>
      <c r="B100" s="131" t="s">
        <v>148</v>
      </c>
      <c r="C100" s="167" t="s">
        <v>149</v>
      </c>
      <c r="D100" s="167" t="s">
        <v>225</v>
      </c>
      <c r="E100" s="168" t="s">
        <v>150</v>
      </c>
      <c r="F100" s="88" t="s">
        <v>150</v>
      </c>
      <c r="I100"/>
      <c r="J100"/>
      <c r="K100"/>
    </row>
    <row r="101" spans="1:11" x14ac:dyDescent="0.25">
      <c r="A101" s="83" t="s">
        <v>204</v>
      </c>
      <c r="B101" s="131" t="s">
        <v>148</v>
      </c>
      <c r="C101" s="167" t="s">
        <v>149</v>
      </c>
      <c r="D101" s="167" t="s">
        <v>225</v>
      </c>
      <c r="E101" s="168" t="s">
        <v>149</v>
      </c>
      <c r="F101" s="88" t="s">
        <v>150</v>
      </c>
      <c r="I101"/>
      <c r="J101"/>
      <c r="K101"/>
    </row>
    <row r="102" spans="1:11" x14ac:dyDescent="0.25">
      <c r="A102" s="83" t="s">
        <v>205</v>
      </c>
      <c r="B102" s="131" t="s">
        <v>148</v>
      </c>
      <c r="C102" s="167" t="s">
        <v>149</v>
      </c>
      <c r="D102" s="167" t="s">
        <v>225</v>
      </c>
      <c r="E102" s="168" t="s">
        <v>149</v>
      </c>
      <c r="F102" s="88" t="s">
        <v>150</v>
      </c>
      <c r="I102"/>
      <c r="J102"/>
      <c r="K102"/>
    </row>
    <row r="103" spans="1:11" x14ac:dyDescent="0.25">
      <c r="A103" s="83" t="s">
        <v>206</v>
      </c>
      <c r="B103" s="131" t="s">
        <v>148</v>
      </c>
      <c r="C103" s="167" t="s">
        <v>149</v>
      </c>
      <c r="D103" s="167" t="s">
        <v>225</v>
      </c>
      <c r="E103" s="168" t="s">
        <v>150</v>
      </c>
      <c r="F103" s="88" t="s">
        <v>150</v>
      </c>
      <c r="I103"/>
      <c r="J103"/>
      <c r="K103"/>
    </row>
    <row r="104" spans="1:11" x14ac:dyDescent="0.25">
      <c r="A104" s="83" t="s">
        <v>207</v>
      </c>
      <c r="B104" s="131" t="s">
        <v>148</v>
      </c>
      <c r="C104" s="167" t="s">
        <v>149</v>
      </c>
      <c r="D104" s="167" t="s">
        <v>225</v>
      </c>
      <c r="E104" s="168" t="s">
        <v>150</v>
      </c>
      <c r="F104" s="88" t="s">
        <v>150</v>
      </c>
      <c r="I104"/>
      <c r="J104"/>
      <c r="K104"/>
    </row>
    <row r="105" spans="1:11" x14ac:dyDescent="0.25">
      <c r="A105" s="83" t="s">
        <v>208</v>
      </c>
      <c r="B105" s="131" t="s">
        <v>148</v>
      </c>
      <c r="C105" s="167" t="s">
        <v>149</v>
      </c>
      <c r="D105" s="168" t="s">
        <v>225</v>
      </c>
      <c r="E105" s="168" t="s">
        <v>150</v>
      </c>
      <c r="F105" s="88" t="s">
        <v>150</v>
      </c>
      <c r="I105"/>
      <c r="J105"/>
      <c r="K105"/>
    </row>
    <row r="106" spans="1:11" x14ac:dyDescent="0.25">
      <c r="A106" s="83" t="s">
        <v>209</v>
      </c>
      <c r="B106" s="131" t="s">
        <v>148</v>
      </c>
      <c r="C106" s="167" t="s">
        <v>149</v>
      </c>
      <c r="D106" s="168" t="s">
        <v>225</v>
      </c>
      <c r="E106" s="168" t="s">
        <v>150</v>
      </c>
      <c r="F106" s="88" t="s">
        <v>150</v>
      </c>
      <c r="I106"/>
      <c r="J106"/>
      <c r="K106"/>
    </row>
    <row r="107" spans="1:11" x14ac:dyDescent="0.25">
      <c r="A107" s="83" t="s">
        <v>210</v>
      </c>
      <c r="B107" s="131" t="s">
        <v>148</v>
      </c>
      <c r="C107" s="167" t="s">
        <v>149</v>
      </c>
      <c r="D107" s="168" t="s">
        <v>225</v>
      </c>
      <c r="E107" s="168" t="s">
        <v>150</v>
      </c>
      <c r="F107" s="88" t="s">
        <v>150</v>
      </c>
      <c r="I107"/>
      <c r="J107"/>
      <c r="K107"/>
    </row>
    <row r="108" spans="1:11" x14ac:dyDescent="0.25">
      <c r="A108" s="83" t="s">
        <v>211</v>
      </c>
      <c r="B108" s="131" t="s">
        <v>148</v>
      </c>
      <c r="C108" s="167" t="s">
        <v>149</v>
      </c>
      <c r="D108" s="168" t="s">
        <v>225</v>
      </c>
      <c r="E108" s="168" t="s">
        <v>150</v>
      </c>
      <c r="F108" s="88" t="s">
        <v>150</v>
      </c>
      <c r="I108"/>
      <c r="J108"/>
      <c r="K108"/>
    </row>
    <row r="109" spans="1:11" x14ac:dyDescent="0.25">
      <c r="A109" s="83" t="s">
        <v>212</v>
      </c>
      <c r="B109" s="131" t="s">
        <v>148</v>
      </c>
      <c r="C109" s="167" t="s">
        <v>149</v>
      </c>
      <c r="D109" s="168" t="s">
        <v>225</v>
      </c>
      <c r="E109" s="168" t="s">
        <v>150</v>
      </c>
      <c r="F109" s="88" t="s">
        <v>150</v>
      </c>
      <c r="I109"/>
      <c r="J109"/>
      <c r="K109"/>
    </row>
    <row r="110" spans="1:11" x14ac:dyDescent="0.25">
      <c r="A110" s="83" t="s">
        <v>226</v>
      </c>
      <c r="B110" s="131" t="s">
        <v>148</v>
      </c>
      <c r="C110" s="167" t="s">
        <v>149</v>
      </c>
      <c r="D110" s="168" t="s">
        <v>225</v>
      </c>
      <c r="E110" s="168" t="s">
        <v>150</v>
      </c>
      <c r="F110" s="88" t="s">
        <v>150</v>
      </c>
      <c r="I110"/>
      <c r="J110"/>
      <c r="K110"/>
    </row>
    <row r="111" spans="1:11" x14ac:dyDescent="0.25">
      <c r="A111" s="83" t="s">
        <v>227</v>
      </c>
      <c r="B111" s="131" t="s">
        <v>148</v>
      </c>
      <c r="C111" s="167" t="s">
        <v>149</v>
      </c>
      <c r="D111" s="168" t="s">
        <v>225</v>
      </c>
      <c r="E111" s="168" t="s">
        <v>150</v>
      </c>
      <c r="F111" s="88" t="s">
        <v>150</v>
      </c>
      <c r="I111"/>
      <c r="J111"/>
      <c r="K111"/>
    </row>
    <row r="112" spans="1:11" x14ac:dyDescent="0.25">
      <c r="A112" s="83" t="s">
        <v>228</v>
      </c>
      <c r="B112" s="131" t="s">
        <v>148</v>
      </c>
      <c r="C112" s="167" t="s">
        <v>149</v>
      </c>
      <c r="D112" s="168" t="s">
        <v>225</v>
      </c>
      <c r="E112" s="168" t="s">
        <v>149</v>
      </c>
      <c r="F112" s="88" t="s">
        <v>150</v>
      </c>
      <c r="I112"/>
      <c r="J112"/>
      <c r="K112"/>
    </row>
    <row r="113" spans="1:11" x14ac:dyDescent="0.25">
      <c r="A113" s="83" t="s">
        <v>229</v>
      </c>
      <c r="B113" s="131" t="s">
        <v>148</v>
      </c>
      <c r="C113" s="167" t="s">
        <v>149</v>
      </c>
      <c r="D113" s="168" t="s">
        <v>225</v>
      </c>
      <c r="E113" s="168" t="s">
        <v>150</v>
      </c>
      <c r="F113" s="88" t="s">
        <v>150</v>
      </c>
      <c r="I113"/>
      <c r="J113"/>
      <c r="K113"/>
    </row>
    <row r="114" spans="1:11" x14ac:dyDescent="0.25">
      <c r="A114" s="83" t="s">
        <v>230</v>
      </c>
      <c r="B114" s="131" t="s">
        <v>148</v>
      </c>
      <c r="C114" s="167" t="s">
        <v>149</v>
      </c>
      <c r="D114" s="168" t="s">
        <v>225</v>
      </c>
      <c r="E114" s="168" t="s">
        <v>150</v>
      </c>
      <c r="F114" s="88" t="s">
        <v>150</v>
      </c>
      <c r="I114"/>
      <c r="J114"/>
      <c r="K114"/>
    </row>
    <row r="115" spans="1:11" x14ac:dyDescent="0.25">
      <c r="A115" s="83" t="s">
        <v>231</v>
      </c>
      <c r="B115" s="131" t="s">
        <v>148</v>
      </c>
      <c r="C115" s="167" t="s">
        <v>149</v>
      </c>
      <c r="D115" s="168" t="s">
        <v>225</v>
      </c>
      <c r="E115" s="168" t="s">
        <v>150</v>
      </c>
      <c r="F115" s="88" t="s">
        <v>150</v>
      </c>
      <c r="I115"/>
      <c r="J115"/>
      <c r="K115"/>
    </row>
    <row r="116" spans="1:11" x14ac:dyDescent="0.25">
      <c r="A116" s="83" t="s">
        <v>232</v>
      </c>
      <c r="B116" s="131" t="s">
        <v>148</v>
      </c>
      <c r="C116" s="167" t="s">
        <v>149</v>
      </c>
      <c r="D116" s="168" t="s">
        <v>225</v>
      </c>
      <c r="E116" s="168" t="s">
        <v>150</v>
      </c>
      <c r="F116" s="88" t="s">
        <v>150</v>
      </c>
      <c r="I116"/>
      <c r="J116"/>
      <c r="K116"/>
    </row>
    <row r="117" spans="1:11" x14ac:dyDescent="0.25">
      <c r="A117" s="128" t="s">
        <v>233</v>
      </c>
      <c r="B117" s="131" t="s">
        <v>214</v>
      </c>
      <c r="C117" s="88" t="s">
        <v>150</v>
      </c>
      <c r="D117" s="88" t="s">
        <v>150</v>
      </c>
      <c r="E117" s="88" t="s">
        <v>150</v>
      </c>
      <c r="F117" s="88" t="s">
        <v>150</v>
      </c>
      <c r="I117"/>
      <c r="J117"/>
      <c r="K117"/>
    </row>
    <row r="118" spans="1:11" x14ac:dyDescent="0.25">
      <c r="A118" s="128" t="s">
        <v>234</v>
      </c>
      <c r="B118" s="131" t="s">
        <v>214</v>
      </c>
      <c r="C118" s="88" t="s">
        <v>150</v>
      </c>
      <c r="D118" s="88" t="s">
        <v>150</v>
      </c>
      <c r="E118" s="88" t="s">
        <v>150</v>
      </c>
      <c r="F118" s="88" t="s">
        <v>150</v>
      </c>
      <c r="I118"/>
      <c r="J118"/>
      <c r="K118"/>
    </row>
    <row r="119" spans="1:11" x14ac:dyDescent="0.25">
      <c r="A119" s="128" t="s">
        <v>235</v>
      </c>
      <c r="B119" s="128" t="s">
        <v>214</v>
      </c>
      <c r="C119" s="88" t="s">
        <v>150</v>
      </c>
      <c r="D119" s="88" t="s">
        <v>150</v>
      </c>
      <c r="E119" s="88" t="s">
        <v>150</v>
      </c>
      <c r="F119" s="88" t="s">
        <v>150</v>
      </c>
      <c r="I119"/>
      <c r="J119"/>
      <c r="K119"/>
    </row>
    <row r="120" spans="1:11" x14ac:dyDescent="0.25">
      <c r="A120" s="128" t="s">
        <v>236</v>
      </c>
      <c r="B120" s="128" t="s">
        <v>214</v>
      </c>
      <c r="C120" s="88" t="s">
        <v>150</v>
      </c>
      <c r="D120" s="88" t="s">
        <v>150</v>
      </c>
      <c r="E120" s="88" t="s">
        <v>150</v>
      </c>
      <c r="F120" s="88" t="s">
        <v>150</v>
      </c>
      <c r="I120"/>
      <c r="J120"/>
      <c r="K120"/>
    </row>
    <row r="121" spans="1:11" x14ac:dyDescent="0.25">
      <c r="A121" s="128" t="s">
        <v>237</v>
      </c>
      <c r="B121" s="128" t="s">
        <v>214</v>
      </c>
      <c r="C121" s="88" t="s">
        <v>150</v>
      </c>
      <c r="D121" s="88" t="s">
        <v>150</v>
      </c>
      <c r="E121" s="88" t="s">
        <v>150</v>
      </c>
      <c r="F121" s="88" t="s">
        <v>150</v>
      </c>
      <c r="I121"/>
      <c r="J121"/>
      <c r="K121"/>
    </row>
    <row r="122" spans="1:11" x14ac:dyDescent="0.25">
      <c r="A122" s="128" t="s">
        <v>238</v>
      </c>
      <c r="B122" s="128" t="s">
        <v>214</v>
      </c>
      <c r="C122" s="88" t="s">
        <v>150</v>
      </c>
      <c r="D122" s="88" t="s">
        <v>150</v>
      </c>
      <c r="E122" s="88" t="s">
        <v>150</v>
      </c>
      <c r="F122" s="88" t="s">
        <v>150</v>
      </c>
      <c r="I122"/>
      <c r="J122"/>
      <c r="K122"/>
    </row>
    <row r="123" spans="1:11" x14ac:dyDescent="0.25">
      <c r="A123" s="128" t="s">
        <v>239</v>
      </c>
      <c r="B123" s="128" t="s">
        <v>214</v>
      </c>
      <c r="C123" s="88" t="s">
        <v>150</v>
      </c>
      <c r="D123" s="88" t="s">
        <v>150</v>
      </c>
      <c r="E123" s="88" t="s">
        <v>150</v>
      </c>
      <c r="F123" s="88" t="s">
        <v>150</v>
      </c>
      <c r="I123"/>
      <c r="J123"/>
      <c r="K123"/>
    </row>
    <row r="124" spans="1:11" x14ac:dyDescent="0.25">
      <c r="A124" s="128" t="s">
        <v>240</v>
      </c>
      <c r="B124" s="128" t="s">
        <v>214</v>
      </c>
      <c r="C124" s="88" t="s">
        <v>150</v>
      </c>
      <c r="D124" s="88" t="s">
        <v>150</v>
      </c>
      <c r="E124" s="88" t="s">
        <v>150</v>
      </c>
      <c r="F124" s="88" t="s">
        <v>150</v>
      </c>
      <c r="I124"/>
      <c r="J124"/>
      <c r="K124"/>
    </row>
    <row r="125" spans="1:11" x14ac:dyDescent="0.25">
      <c r="A125" s="128" t="s">
        <v>241</v>
      </c>
      <c r="B125" s="128" t="s">
        <v>214</v>
      </c>
      <c r="C125" s="88" t="s">
        <v>150</v>
      </c>
      <c r="D125" s="88" t="s">
        <v>150</v>
      </c>
      <c r="E125" s="88" t="s">
        <v>150</v>
      </c>
      <c r="F125" s="88" t="s">
        <v>150</v>
      </c>
      <c r="I125"/>
      <c r="J125"/>
      <c r="K125"/>
    </row>
    <row r="126" spans="1:11" x14ac:dyDescent="0.25">
      <c r="A126"/>
      <c r="B126"/>
      <c r="C126" s="49"/>
      <c r="D126" s="49"/>
      <c r="E126" s="49"/>
      <c r="F126" s="49"/>
      <c r="I126"/>
      <c r="J126"/>
      <c r="K126"/>
    </row>
    <row r="127" spans="1:11" x14ac:dyDescent="0.25">
      <c r="A127"/>
      <c r="B127"/>
      <c r="C127" s="49"/>
      <c r="D127" s="49"/>
      <c r="E127" s="49"/>
      <c r="F127" s="49"/>
      <c r="I127"/>
      <c r="J127"/>
      <c r="K127"/>
    </row>
    <row r="128" spans="1:11" x14ac:dyDescent="0.25">
      <c r="A128"/>
      <c r="B128"/>
      <c r="C128" s="49"/>
      <c r="D128" s="49"/>
      <c r="E128" s="49"/>
      <c r="F128" s="49"/>
      <c r="I128"/>
      <c r="J128"/>
      <c r="K128"/>
    </row>
    <row r="129" spans="1:11" x14ac:dyDescent="0.25">
      <c r="A129"/>
      <c r="B129"/>
      <c r="C129" s="49"/>
      <c r="D129" s="49"/>
      <c r="E129" s="49"/>
      <c r="F129" s="49"/>
      <c r="I129"/>
      <c r="J129"/>
      <c r="K129"/>
    </row>
    <row r="130" spans="1:11" x14ac:dyDescent="0.25">
      <c r="A130"/>
      <c r="B130"/>
      <c r="C130" s="49"/>
      <c r="D130" s="49"/>
      <c r="E130" s="49"/>
      <c r="F130" s="49"/>
      <c r="I130"/>
      <c r="J130"/>
      <c r="K130"/>
    </row>
    <row r="131" spans="1:11" x14ac:dyDescent="0.25">
      <c r="A131"/>
      <c r="B131"/>
      <c r="C131" s="49"/>
      <c r="D131" s="49"/>
      <c r="E131" s="49"/>
      <c r="F131" s="49"/>
      <c r="I131"/>
      <c r="J131"/>
      <c r="K131"/>
    </row>
    <row r="132" spans="1:11" x14ac:dyDescent="0.25">
      <c r="A132"/>
      <c r="B132"/>
      <c r="C132" s="49"/>
      <c r="D132" s="49"/>
      <c r="E132" s="49"/>
      <c r="F132" s="49"/>
      <c r="I132"/>
      <c r="J132"/>
      <c r="K132"/>
    </row>
    <row r="133" spans="1:11" x14ac:dyDescent="0.25">
      <c r="A133"/>
      <c r="B133"/>
      <c r="C133" s="49"/>
      <c r="D133" s="49"/>
      <c r="E133" s="49"/>
      <c r="F133" s="49"/>
      <c r="I133"/>
      <c r="J133"/>
      <c r="K133"/>
    </row>
    <row r="134" spans="1:11" x14ac:dyDescent="0.25">
      <c r="A134"/>
      <c r="B134"/>
      <c r="C134" s="49"/>
      <c r="D134" s="49"/>
      <c r="E134" s="49"/>
      <c r="F134" s="49"/>
      <c r="I134"/>
      <c r="J134"/>
      <c r="K134"/>
    </row>
    <row r="135" spans="1:11" x14ac:dyDescent="0.25">
      <c r="A135"/>
      <c r="B135"/>
      <c r="C135" s="49"/>
      <c r="D135" s="49"/>
      <c r="E135" s="49"/>
      <c r="F135" s="49"/>
      <c r="I135"/>
      <c r="J135"/>
      <c r="K135"/>
    </row>
    <row r="136" spans="1:11" x14ac:dyDescent="0.25">
      <c r="A136"/>
      <c r="B136"/>
      <c r="C136" s="49"/>
      <c r="D136" s="49"/>
      <c r="E136" s="49"/>
      <c r="F136" s="49"/>
      <c r="I136"/>
      <c r="J136"/>
      <c r="K136"/>
    </row>
    <row r="137" spans="1:11" x14ac:dyDescent="0.25">
      <c r="A137"/>
      <c r="B137"/>
      <c r="C137" s="49"/>
      <c r="D137" s="49"/>
      <c r="E137" s="49"/>
      <c r="F137" s="49"/>
      <c r="I137"/>
      <c r="J137"/>
      <c r="K137"/>
    </row>
    <row r="138" spans="1:11" x14ac:dyDescent="0.25">
      <c r="A138"/>
      <c r="B138"/>
      <c r="C138" s="49"/>
      <c r="D138" s="49"/>
      <c r="E138" s="49"/>
      <c r="F138" s="49"/>
      <c r="I138"/>
      <c r="J138"/>
      <c r="K138"/>
    </row>
    <row r="139" spans="1:11" x14ac:dyDescent="0.25">
      <c r="A139"/>
      <c r="B139"/>
      <c r="C139" s="49"/>
      <c r="D139" s="49"/>
      <c r="E139" s="49"/>
      <c r="F139" s="49"/>
      <c r="I139"/>
      <c r="J139"/>
      <c r="K139"/>
    </row>
    <row r="140" spans="1:11" x14ac:dyDescent="0.25">
      <c r="A140"/>
      <c r="B140"/>
      <c r="C140" s="49"/>
      <c r="D140" s="49"/>
      <c r="E140" s="49"/>
      <c r="F140" s="49"/>
      <c r="I140"/>
      <c r="J140"/>
      <c r="K140"/>
    </row>
    <row r="141" spans="1:11" x14ac:dyDescent="0.25">
      <c r="A141"/>
      <c r="B141"/>
      <c r="C141" s="49"/>
      <c r="D141" s="49"/>
      <c r="E141" s="49"/>
      <c r="F141" s="49"/>
      <c r="I141"/>
      <c r="J141"/>
      <c r="K141"/>
    </row>
    <row r="142" spans="1:11" x14ac:dyDescent="0.25">
      <c r="A142"/>
      <c r="B142"/>
      <c r="C142" s="49"/>
      <c r="D142" s="49"/>
      <c r="E142" s="49"/>
      <c r="F142" s="49"/>
      <c r="I142"/>
      <c r="J142"/>
      <c r="K142"/>
    </row>
    <row r="143" spans="1:11" x14ac:dyDescent="0.25">
      <c r="A143"/>
      <c r="B143"/>
      <c r="C143" s="49"/>
      <c r="D143" s="49"/>
      <c r="E143" s="49"/>
      <c r="F143" s="49"/>
      <c r="I143"/>
      <c r="J143"/>
      <c r="K143"/>
    </row>
    <row r="144" spans="1:11" x14ac:dyDescent="0.25">
      <c r="A144"/>
      <c r="B144"/>
      <c r="C144" s="49"/>
      <c r="D144" s="49"/>
      <c r="E144" s="49"/>
      <c r="F144" s="49"/>
      <c r="I144"/>
      <c r="J144"/>
      <c r="K144"/>
    </row>
    <row r="145" spans="1:11" x14ac:dyDescent="0.25">
      <c r="A145"/>
      <c r="B145"/>
      <c r="C145" s="49"/>
      <c r="D145" s="49"/>
      <c r="E145" s="49"/>
      <c r="F145" s="49"/>
      <c r="I145"/>
      <c r="J145"/>
      <c r="K145"/>
    </row>
    <row r="146" spans="1:11" x14ac:dyDescent="0.25">
      <c r="A146"/>
      <c r="B146"/>
      <c r="C146" s="49"/>
      <c r="D146" s="49"/>
      <c r="E146" s="49"/>
      <c r="F146" s="49"/>
      <c r="I146"/>
      <c r="J146"/>
      <c r="K146"/>
    </row>
    <row r="147" spans="1:11" x14ac:dyDescent="0.25">
      <c r="A147"/>
      <c r="B147"/>
      <c r="C147" s="49"/>
      <c r="D147" s="49"/>
      <c r="E147" s="49"/>
      <c r="F147" s="49"/>
      <c r="I147"/>
      <c r="J147"/>
      <c r="K147"/>
    </row>
    <row r="148" spans="1:11" x14ac:dyDescent="0.25">
      <c r="A148"/>
      <c r="B148"/>
      <c r="C148" s="49"/>
      <c r="D148" s="49"/>
      <c r="E148" s="49"/>
      <c r="F148" s="49"/>
      <c r="I148"/>
      <c r="J148"/>
      <c r="K148"/>
    </row>
    <row r="149" spans="1:11" x14ac:dyDescent="0.25">
      <c r="A149"/>
      <c r="B149"/>
      <c r="C149" s="49"/>
      <c r="D149" s="49"/>
      <c r="E149" s="49"/>
      <c r="F149" s="49"/>
      <c r="I149"/>
      <c r="J149"/>
      <c r="K149"/>
    </row>
    <row r="150" spans="1:11" x14ac:dyDescent="0.25">
      <c r="A150"/>
      <c r="B150"/>
      <c r="C150" s="49"/>
      <c r="D150" s="49"/>
      <c r="E150" s="49"/>
      <c r="F150" s="49"/>
      <c r="I150"/>
      <c r="J150"/>
      <c r="K150"/>
    </row>
    <row r="151" spans="1:11" x14ac:dyDescent="0.25">
      <c r="A151"/>
      <c r="B151"/>
      <c r="C151" s="49"/>
      <c r="D151" s="49"/>
      <c r="E151" s="49"/>
      <c r="F151" s="49"/>
      <c r="I151"/>
      <c r="J151"/>
      <c r="K151"/>
    </row>
    <row r="152" spans="1:11" x14ac:dyDescent="0.25">
      <c r="A152"/>
      <c r="B152"/>
      <c r="C152" s="49"/>
      <c r="D152" s="49"/>
      <c r="E152" s="49"/>
      <c r="F152" s="49"/>
      <c r="I152"/>
      <c r="J152"/>
      <c r="K152"/>
    </row>
    <row r="153" spans="1:11" x14ac:dyDescent="0.25">
      <c r="A153"/>
      <c r="B153"/>
      <c r="C153" s="49"/>
      <c r="D153" s="49"/>
      <c r="E153" s="49"/>
      <c r="F153" s="49"/>
      <c r="I153"/>
      <c r="J153"/>
      <c r="K153"/>
    </row>
    <row r="154" spans="1:11" x14ac:dyDescent="0.25">
      <c r="A154"/>
      <c r="B154"/>
      <c r="C154" s="49"/>
      <c r="D154" s="49"/>
      <c r="E154" s="49"/>
      <c r="F154" s="49"/>
      <c r="I154"/>
      <c r="J154"/>
      <c r="K154"/>
    </row>
    <row r="155" spans="1:11" x14ac:dyDescent="0.25">
      <c r="A155"/>
      <c r="B155"/>
      <c r="C155" s="49"/>
      <c r="D155" s="49"/>
      <c r="E155" s="49"/>
      <c r="F155" s="49"/>
      <c r="I155"/>
      <c r="J155"/>
      <c r="K155"/>
    </row>
    <row r="156" spans="1:11" x14ac:dyDescent="0.25">
      <c r="A156"/>
      <c r="B156"/>
      <c r="C156" s="49"/>
      <c r="D156" s="49"/>
      <c r="E156" s="49"/>
      <c r="F156" s="49"/>
      <c r="I156"/>
      <c r="J156"/>
      <c r="K156"/>
    </row>
    <row r="157" spans="1:11" x14ac:dyDescent="0.25">
      <c r="A157"/>
      <c r="B157"/>
      <c r="C157" s="49"/>
      <c r="D157" s="49"/>
      <c r="E157" s="49"/>
      <c r="F157" s="49"/>
      <c r="I157"/>
      <c r="J157"/>
      <c r="K157"/>
    </row>
    <row r="158" spans="1:11" x14ac:dyDescent="0.25">
      <c r="A158"/>
      <c r="B158"/>
      <c r="C158" s="49"/>
      <c r="D158" s="49"/>
      <c r="E158" s="49"/>
      <c r="F158" s="49"/>
      <c r="I158"/>
      <c r="J158"/>
      <c r="K158"/>
    </row>
    <row r="159" spans="1:11" x14ac:dyDescent="0.25">
      <c r="A159"/>
      <c r="B159"/>
      <c r="C159" s="49"/>
      <c r="D159" s="49"/>
      <c r="E159" s="49"/>
      <c r="F159" s="49"/>
      <c r="I159"/>
      <c r="J159"/>
      <c r="K159"/>
    </row>
    <row r="160" spans="1:11" x14ac:dyDescent="0.25">
      <c r="A160"/>
      <c r="B160"/>
      <c r="C160" s="49"/>
      <c r="D160" s="49"/>
      <c r="E160" s="49"/>
      <c r="F160" s="49"/>
      <c r="I160"/>
      <c r="J160"/>
      <c r="K160"/>
    </row>
    <row r="161" spans="1:11" x14ac:dyDescent="0.25">
      <c r="A161"/>
      <c r="B161"/>
      <c r="C161" s="49"/>
      <c r="D161" s="49"/>
      <c r="E161" s="49"/>
      <c r="F161" s="49"/>
      <c r="I161"/>
      <c r="J161"/>
      <c r="K161"/>
    </row>
    <row r="162" spans="1:11" x14ac:dyDescent="0.25">
      <c r="A162"/>
      <c r="B162"/>
      <c r="C162" s="49"/>
      <c r="D162" s="49"/>
      <c r="E162" s="49"/>
      <c r="F162" s="49"/>
      <c r="I162"/>
      <c r="J162"/>
      <c r="K162"/>
    </row>
    <row r="163" spans="1:11" x14ac:dyDescent="0.25">
      <c r="A163"/>
      <c r="B163"/>
      <c r="C163" s="49"/>
      <c r="D163" s="49"/>
      <c r="E163" s="49"/>
      <c r="F163" s="49"/>
      <c r="I163"/>
      <c r="J163"/>
      <c r="K163"/>
    </row>
    <row r="164" spans="1:11" x14ac:dyDescent="0.25">
      <c r="A164"/>
      <c r="B164"/>
      <c r="C164" s="49"/>
      <c r="D164" s="49"/>
      <c r="E164" s="49"/>
      <c r="F164" s="49"/>
      <c r="I164"/>
      <c r="J164"/>
      <c r="K164"/>
    </row>
    <row r="165" spans="1:11" x14ac:dyDescent="0.25">
      <c r="A165"/>
      <c r="B165"/>
      <c r="C165" s="49"/>
      <c r="D165" s="49"/>
      <c r="E165" s="49"/>
      <c r="F165" s="49"/>
      <c r="I165"/>
      <c r="J165"/>
      <c r="K165"/>
    </row>
    <row r="166" spans="1:11" x14ac:dyDescent="0.25">
      <c r="A166"/>
      <c r="B166"/>
      <c r="C166" s="49"/>
      <c r="D166" s="49"/>
      <c r="E166" s="49"/>
      <c r="F166" s="49"/>
      <c r="I166"/>
      <c r="J166"/>
      <c r="K166"/>
    </row>
    <row r="167" spans="1:11" x14ac:dyDescent="0.25">
      <c r="A167"/>
      <c r="B167"/>
      <c r="C167" s="49"/>
      <c r="D167" s="49"/>
      <c r="E167" s="49"/>
      <c r="F167" s="49"/>
      <c r="I167"/>
      <c r="J167"/>
      <c r="K167"/>
    </row>
    <row r="168" spans="1:11" x14ac:dyDescent="0.25">
      <c r="A168"/>
      <c r="B168"/>
      <c r="C168" s="49"/>
      <c r="D168" s="49"/>
      <c r="E168" s="49"/>
      <c r="F168" s="49"/>
      <c r="I168"/>
      <c r="J168"/>
      <c r="K168"/>
    </row>
    <row r="169" spans="1:11" x14ac:dyDescent="0.25">
      <c r="A169"/>
      <c r="B169"/>
      <c r="C169" s="49"/>
      <c r="D169" s="49"/>
      <c r="E169" s="49"/>
      <c r="F169" s="49"/>
      <c r="I169"/>
      <c r="J169"/>
      <c r="K169"/>
    </row>
    <row r="170" spans="1:11" x14ac:dyDescent="0.25">
      <c r="A170"/>
      <c r="B170"/>
      <c r="C170" s="49"/>
      <c r="D170" s="49"/>
      <c r="E170" s="49"/>
      <c r="F170" s="49"/>
      <c r="I170"/>
      <c r="J170"/>
      <c r="K170"/>
    </row>
    <row r="171" spans="1:11" x14ac:dyDescent="0.25">
      <c r="A171"/>
      <c r="B171"/>
      <c r="C171" s="49"/>
      <c r="D171" s="49"/>
      <c r="E171" s="49"/>
      <c r="F171" s="49"/>
      <c r="I171"/>
      <c r="J171"/>
      <c r="K171"/>
    </row>
    <row r="172" spans="1:11" x14ac:dyDescent="0.25">
      <c r="A172"/>
      <c r="B172"/>
      <c r="C172" s="49"/>
      <c r="D172" s="49"/>
      <c r="E172" s="49"/>
      <c r="F172" s="49"/>
      <c r="I172"/>
      <c r="J172"/>
      <c r="K172"/>
    </row>
    <row r="173" spans="1:11" x14ac:dyDescent="0.25">
      <c r="A173"/>
      <c r="B173"/>
      <c r="C173" s="49"/>
      <c r="D173" s="49"/>
      <c r="E173" s="49"/>
      <c r="F173" s="49"/>
      <c r="I173"/>
      <c r="J173"/>
      <c r="K173"/>
    </row>
    <row r="174" spans="1:11" x14ac:dyDescent="0.25">
      <c r="A174"/>
      <c r="B174"/>
      <c r="C174" s="49"/>
      <c r="D174" s="49"/>
      <c r="E174" s="49"/>
      <c r="F174" s="49"/>
      <c r="I174"/>
      <c r="J174"/>
      <c r="K174"/>
    </row>
    <row r="175" spans="1:11" x14ac:dyDescent="0.25">
      <c r="A175"/>
      <c r="B175"/>
      <c r="C175" s="49"/>
      <c r="D175" s="49"/>
      <c r="E175" s="49"/>
      <c r="F175" s="49"/>
      <c r="I175"/>
      <c r="J175"/>
      <c r="K175"/>
    </row>
    <row r="176" spans="1:11" x14ac:dyDescent="0.25">
      <c r="A176"/>
      <c r="B176"/>
      <c r="C176" s="49"/>
      <c r="D176" s="49"/>
      <c r="E176" s="49"/>
      <c r="F176" s="49"/>
      <c r="I176"/>
      <c r="J176"/>
      <c r="K176"/>
    </row>
    <row r="177" spans="1:11" x14ac:dyDescent="0.25">
      <c r="A177"/>
      <c r="B177"/>
      <c r="C177" s="49"/>
      <c r="D177" s="49"/>
      <c r="E177" s="49"/>
      <c r="F177" s="49"/>
      <c r="I177"/>
      <c r="J177"/>
      <c r="K177"/>
    </row>
    <row r="178" spans="1:11" x14ac:dyDescent="0.25">
      <c r="A178"/>
      <c r="B178"/>
      <c r="C178" s="49"/>
      <c r="D178" s="49"/>
      <c r="E178" s="49"/>
      <c r="F178" s="49"/>
      <c r="I178"/>
      <c r="J178"/>
      <c r="K178"/>
    </row>
    <row r="179" spans="1:11" x14ac:dyDescent="0.25">
      <c r="A179"/>
      <c r="B179"/>
      <c r="C179" s="49"/>
      <c r="D179" s="49"/>
      <c r="E179" s="49"/>
      <c r="F179" s="49"/>
      <c r="I179"/>
      <c r="J179"/>
      <c r="K179"/>
    </row>
    <row r="180" spans="1:11" x14ac:dyDescent="0.25">
      <c r="A180"/>
      <c r="B180"/>
      <c r="C180" s="49"/>
      <c r="D180" s="49"/>
      <c r="E180" s="49"/>
      <c r="F180" s="49"/>
      <c r="I180"/>
      <c r="J180"/>
      <c r="K180"/>
    </row>
    <row r="181" spans="1:11" x14ac:dyDescent="0.25">
      <c r="A181"/>
      <c r="B181"/>
      <c r="C181" s="49"/>
      <c r="D181" s="49"/>
      <c r="E181" s="49"/>
      <c r="F181" s="49"/>
      <c r="I181"/>
      <c r="J181"/>
      <c r="K181"/>
    </row>
    <row r="182" spans="1:11" x14ac:dyDescent="0.25">
      <c r="A182"/>
      <c r="B182"/>
      <c r="C182" s="49"/>
      <c r="D182" s="49"/>
      <c r="E182" s="49"/>
      <c r="F182" s="49"/>
      <c r="I182"/>
      <c r="J182"/>
      <c r="K182"/>
    </row>
    <row r="183" spans="1:11" x14ac:dyDescent="0.25">
      <c r="A183"/>
      <c r="B183"/>
      <c r="C183" s="49"/>
      <c r="D183" s="49"/>
      <c r="E183" s="49"/>
      <c r="F183" s="49"/>
      <c r="I183"/>
      <c r="J183"/>
      <c r="K183"/>
    </row>
    <row r="184" spans="1:11" x14ac:dyDescent="0.25">
      <c r="A184"/>
      <c r="B184"/>
      <c r="C184" s="49"/>
      <c r="D184" s="49"/>
      <c r="E184" s="49"/>
      <c r="F184" s="49"/>
      <c r="I184"/>
      <c r="J184"/>
      <c r="K184"/>
    </row>
    <row r="185" spans="1:11" x14ac:dyDescent="0.25">
      <c r="A185"/>
      <c r="B185"/>
      <c r="C185" s="49"/>
      <c r="D185" s="49"/>
      <c r="E185" s="49"/>
      <c r="F185" s="49"/>
      <c r="I185"/>
      <c r="J185"/>
      <c r="K185"/>
    </row>
    <row r="186" spans="1:11" x14ac:dyDescent="0.25">
      <c r="A186"/>
      <c r="B186"/>
      <c r="I186"/>
      <c r="J186"/>
      <c r="K186"/>
    </row>
    <row r="187" spans="1:11" x14ac:dyDescent="0.25">
      <c r="A187"/>
      <c r="B187"/>
      <c r="I187"/>
      <c r="J187"/>
      <c r="K187"/>
    </row>
    <row r="188" spans="1:11" x14ac:dyDescent="0.25">
      <c r="A188"/>
      <c r="B188"/>
      <c r="I188"/>
      <c r="J188"/>
      <c r="K188"/>
    </row>
    <row r="189" spans="1:11" x14ac:dyDescent="0.25">
      <c r="A189"/>
      <c r="B189"/>
      <c r="I189"/>
      <c r="J189"/>
      <c r="K189"/>
    </row>
    <row r="190" spans="1:11" x14ac:dyDescent="0.25">
      <c r="A190"/>
      <c r="B190"/>
      <c r="I190"/>
      <c r="J190"/>
      <c r="K190"/>
    </row>
    <row r="191" spans="1:11" x14ac:dyDescent="0.25">
      <c r="A191"/>
      <c r="B191"/>
      <c r="I191"/>
      <c r="J191"/>
      <c r="K191"/>
    </row>
    <row r="192" spans="1:11" x14ac:dyDescent="0.25">
      <c r="A192"/>
      <c r="B192"/>
      <c r="I192"/>
      <c r="J192"/>
      <c r="K192"/>
    </row>
    <row r="193" spans="1:11" x14ac:dyDescent="0.25">
      <c r="A193"/>
      <c r="B193"/>
      <c r="I193"/>
      <c r="J193"/>
      <c r="K193"/>
    </row>
    <row r="194" spans="1:11" x14ac:dyDescent="0.25">
      <c r="A194"/>
      <c r="B194"/>
      <c r="I194"/>
      <c r="J194"/>
      <c r="K194"/>
    </row>
    <row r="195" spans="1:11" x14ac:dyDescent="0.25">
      <c r="A195"/>
      <c r="B195"/>
      <c r="I195"/>
      <c r="J195"/>
      <c r="K195"/>
    </row>
    <row r="196" spans="1:11" x14ac:dyDescent="0.25">
      <c r="A196"/>
      <c r="I196"/>
      <c r="J196"/>
      <c r="K196"/>
    </row>
    <row r="197" spans="1:11" x14ac:dyDescent="0.25">
      <c r="I197"/>
      <c r="J197"/>
      <c r="K197"/>
    </row>
    <row r="198" spans="1:11" x14ac:dyDescent="0.25">
      <c r="I198"/>
      <c r="J198"/>
      <c r="K198"/>
    </row>
    <row r="199" spans="1:11" x14ac:dyDescent="0.25">
      <c r="I199"/>
      <c r="J199"/>
      <c r="K199"/>
    </row>
    <row r="200" spans="1:11" x14ac:dyDescent="0.25">
      <c r="I200"/>
      <c r="J200"/>
      <c r="K200"/>
    </row>
    <row r="201" spans="1:11" x14ac:dyDescent="0.25">
      <c r="I201"/>
      <c r="J201"/>
      <c r="K201"/>
    </row>
    <row r="202" spans="1:11" x14ac:dyDescent="0.25">
      <c r="I202"/>
      <c r="J202"/>
      <c r="K202"/>
    </row>
    <row r="203" spans="1:11" x14ac:dyDescent="0.25">
      <c r="I203"/>
      <c r="J203"/>
      <c r="K203"/>
    </row>
    <row r="204" spans="1:11" x14ac:dyDescent="0.25">
      <c r="I204"/>
      <c r="J204"/>
      <c r="K204"/>
    </row>
    <row r="205" spans="1:11" x14ac:dyDescent="0.25">
      <c r="I205"/>
      <c r="J205"/>
      <c r="K205"/>
    </row>
    <row r="206" spans="1:11" x14ac:dyDescent="0.25">
      <c r="I206"/>
      <c r="J206"/>
      <c r="K206"/>
    </row>
    <row r="207" spans="1:11" x14ac:dyDescent="0.25">
      <c r="I207"/>
      <c r="J207"/>
      <c r="K207"/>
    </row>
    <row r="208" spans="1:11" x14ac:dyDescent="0.25">
      <c r="I208"/>
      <c r="J208"/>
      <c r="K208"/>
    </row>
    <row r="209" spans="9:11" x14ac:dyDescent="0.25">
      <c r="I209"/>
      <c r="J209"/>
      <c r="K209"/>
    </row>
    <row r="210" spans="9:11" x14ac:dyDescent="0.25">
      <c r="I210"/>
      <c r="J210"/>
      <c r="K210"/>
    </row>
    <row r="211" spans="9:11" x14ac:dyDescent="0.25">
      <c r="I211"/>
      <c r="J211"/>
      <c r="K211"/>
    </row>
    <row r="212" spans="9:11" x14ac:dyDescent="0.25">
      <c r="I212"/>
      <c r="J212"/>
      <c r="K212"/>
    </row>
    <row r="213" spans="9:11" x14ac:dyDescent="0.25">
      <c r="I213"/>
      <c r="J213"/>
      <c r="K213"/>
    </row>
    <row r="214" spans="9:11" x14ac:dyDescent="0.25">
      <c r="I214"/>
      <c r="J214"/>
      <c r="K214"/>
    </row>
    <row r="215" spans="9:11" x14ac:dyDescent="0.25">
      <c r="I215"/>
      <c r="J215"/>
      <c r="K215"/>
    </row>
    <row r="216" spans="9:11" x14ac:dyDescent="0.25">
      <c r="I216"/>
      <c r="J216"/>
      <c r="K216"/>
    </row>
    <row r="217" spans="9:11" x14ac:dyDescent="0.25">
      <c r="I217"/>
      <c r="J217"/>
      <c r="K217"/>
    </row>
    <row r="218" spans="9:11" x14ac:dyDescent="0.25">
      <c r="I218"/>
      <c r="J218"/>
      <c r="K218"/>
    </row>
    <row r="219" spans="9:11" x14ac:dyDescent="0.25">
      <c r="I219"/>
      <c r="J219"/>
      <c r="K219"/>
    </row>
    <row r="220" spans="9:11" x14ac:dyDescent="0.25">
      <c r="I220"/>
      <c r="J220"/>
      <c r="K220"/>
    </row>
    <row r="221" spans="9:11" x14ac:dyDescent="0.25">
      <c r="I221"/>
      <c r="J221"/>
      <c r="K221"/>
    </row>
    <row r="222" spans="9:11" x14ac:dyDescent="0.25">
      <c r="I222"/>
      <c r="J222"/>
      <c r="K222"/>
    </row>
    <row r="223" spans="9:11" x14ac:dyDescent="0.25">
      <c r="I223"/>
      <c r="J223"/>
      <c r="K223"/>
    </row>
    <row r="224" spans="9:11" x14ac:dyDescent="0.25">
      <c r="I224"/>
      <c r="J224"/>
      <c r="K224"/>
    </row>
    <row r="225" spans="9:11" x14ac:dyDescent="0.25">
      <c r="I225"/>
      <c r="J225"/>
      <c r="K225"/>
    </row>
    <row r="226" spans="9:11" x14ac:dyDescent="0.25">
      <c r="I226"/>
      <c r="J226"/>
      <c r="K226"/>
    </row>
    <row r="227" spans="9:11" x14ac:dyDescent="0.25">
      <c r="I227"/>
      <c r="J227"/>
      <c r="K227"/>
    </row>
    <row r="228" spans="9:11" x14ac:dyDescent="0.25">
      <c r="I228"/>
      <c r="J228"/>
      <c r="K228"/>
    </row>
    <row r="229" spans="9:11" x14ac:dyDescent="0.25">
      <c r="I229"/>
      <c r="J229"/>
      <c r="K229"/>
    </row>
    <row r="230" spans="9:11" x14ac:dyDescent="0.25">
      <c r="I230"/>
      <c r="J230"/>
      <c r="K230"/>
    </row>
    <row r="231" spans="9:11" x14ac:dyDescent="0.25">
      <c r="I231"/>
      <c r="J231"/>
      <c r="K231"/>
    </row>
    <row r="232" spans="9:11" x14ac:dyDescent="0.25">
      <c r="I232"/>
      <c r="J232"/>
      <c r="K232"/>
    </row>
    <row r="233" spans="9:11" x14ac:dyDescent="0.25">
      <c r="I233"/>
      <c r="J233"/>
      <c r="K233"/>
    </row>
    <row r="234" spans="9:11" x14ac:dyDescent="0.25">
      <c r="I234"/>
      <c r="J234"/>
      <c r="K234"/>
    </row>
    <row r="235" spans="9:11" x14ac:dyDescent="0.25">
      <c r="I235"/>
      <c r="J235"/>
      <c r="K235"/>
    </row>
    <row r="236" spans="9:11" x14ac:dyDescent="0.25">
      <c r="I236"/>
      <c r="J236"/>
      <c r="K236"/>
    </row>
    <row r="237" spans="9:11" x14ac:dyDescent="0.25">
      <c r="I237"/>
      <c r="J237"/>
      <c r="K237"/>
    </row>
    <row r="238" spans="9:11" x14ac:dyDescent="0.25">
      <c r="I238"/>
      <c r="J238"/>
      <c r="K238"/>
    </row>
    <row r="239" spans="9:11" x14ac:dyDescent="0.25">
      <c r="I239"/>
      <c r="J239"/>
      <c r="K239"/>
    </row>
    <row r="240" spans="9:11" x14ac:dyDescent="0.25">
      <c r="I240"/>
      <c r="J240"/>
      <c r="K240"/>
    </row>
    <row r="241" spans="9:11" x14ac:dyDescent="0.25">
      <c r="I241"/>
      <c r="J241"/>
      <c r="K241"/>
    </row>
    <row r="242" spans="9:11" x14ac:dyDescent="0.25">
      <c r="I242"/>
      <c r="J242"/>
      <c r="K242"/>
    </row>
    <row r="243" spans="9:11" x14ac:dyDescent="0.25">
      <c r="I243"/>
      <c r="J243"/>
      <c r="K243"/>
    </row>
    <row r="244" spans="9:11" x14ac:dyDescent="0.25">
      <c r="I244"/>
      <c r="J244"/>
      <c r="K244"/>
    </row>
    <row r="245" spans="9:11" x14ac:dyDescent="0.25">
      <c r="I245"/>
      <c r="J245"/>
      <c r="K245"/>
    </row>
    <row r="246" spans="9:11" x14ac:dyDescent="0.25">
      <c r="I246"/>
      <c r="J246"/>
      <c r="K246"/>
    </row>
    <row r="247" spans="9:11" x14ac:dyDescent="0.25">
      <c r="I247"/>
      <c r="J247"/>
      <c r="K247"/>
    </row>
    <row r="248" spans="9:11" x14ac:dyDescent="0.25">
      <c r="I248"/>
      <c r="J248"/>
      <c r="K248"/>
    </row>
    <row r="249" spans="9:11" x14ac:dyDescent="0.25">
      <c r="I249"/>
      <c r="J249"/>
      <c r="K249"/>
    </row>
    <row r="250" spans="9:11" x14ac:dyDescent="0.25">
      <c r="I250"/>
      <c r="J250"/>
      <c r="K250"/>
    </row>
    <row r="251" spans="9:11" x14ac:dyDescent="0.25">
      <c r="I251"/>
      <c r="J251"/>
      <c r="K251"/>
    </row>
    <row r="252" spans="9:11" x14ac:dyDescent="0.25">
      <c r="I252"/>
      <c r="J252"/>
      <c r="K252"/>
    </row>
    <row r="253" spans="9:11" x14ac:dyDescent="0.25">
      <c r="I253"/>
      <c r="J253"/>
      <c r="K253"/>
    </row>
    <row r="254" spans="9:11" x14ac:dyDescent="0.25">
      <c r="I254"/>
      <c r="J254"/>
      <c r="K254"/>
    </row>
    <row r="255" spans="9:11" x14ac:dyDescent="0.25">
      <c r="I255"/>
      <c r="J255"/>
      <c r="K255"/>
    </row>
    <row r="256" spans="9:11" x14ac:dyDescent="0.25">
      <c r="I256"/>
      <c r="J256"/>
      <c r="K256"/>
    </row>
    <row r="257" spans="9:11" x14ac:dyDescent="0.25">
      <c r="I257"/>
      <c r="J257"/>
      <c r="K257"/>
    </row>
    <row r="258" spans="9:11" x14ac:dyDescent="0.25">
      <c r="I258"/>
      <c r="J258"/>
      <c r="K258"/>
    </row>
    <row r="259" spans="9:11" x14ac:dyDescent="0.25">
      <c r="I259"/>
      <c r="J259"/>
      <c r="K259"/>
    </row>
    <row r="260" spans="9:11" x14ac:dyDescent="0.25">
      <c r="I260"/>
      <c r="J260"/>
      <c r="K260"/>
    </row>
    <row r="261" spans="9:11" x14ac:dyDescent="0.25">
      <c r="I261"/>
      <c r="J261"/>
      <c r="K261"/>
    </row>
    <row r="262" spans="9:11" x14ac:dyDescent="0.25">
      <c r="I262"/>
      <c r="J262"/>
      <c r="K262"/>
    </row>
    <row r="263" spans="9:11" x14ac:dyDescent="0.25">
      <c r="I263"/>
      <c r="J263"/>
      <c r="K263"/>
    </row>
    <row r="264" spans="9:11" x14ac:dyDescent="0.25">
      <c r="I264"/>
      <c r="J264"/>
      <c r="K264"/>
    </row>
    <row r="265" spans="9:11" x14ac:dyDescent="0.25">
      <c r="I265"/>
      <c r="J265"/>
      <c r="K265"/>
    </row>
    <row r="266" spans="9:11" x14ac:dyDescent="0.25">
      <c r="I266"/>
      <c r="J266"/>
      <c r="K266"/>
    </row>
    <row r="267" spans="9:11" x14ac:dyDescent="0.25">
      <c r="I267"/>
      <c r="J267"/>
      <c r="K267"/>
    </row>
    <row r="268" spans="9:11" x14ac:dyDescent="0.25">
      <c r="I268"/>
      <c r="J268"/>
      <c r="K268"/>
    </row>
    <row r="269" spans="9:11" x14ac:dyDescent="0.25">
      <c r="I269"/>
      <c r="J269"/>
      <c r="K269"/>
    </row>
    <row r="270" spans="9:11" x14ac:dyDescent="0.25">
      <c r="I270"/>
      <c r="J270"/>
      <c r="K270"/>
    </row>
    <row r="271" spans="9:11" x14ac:dyDescent="0.25">
      <c r="I271"/>
      <c r="J271"/>
      <c r="K271"/>
    </row>
    <row r="272" spans="9:11" x14ac:dyDescent="0.25">
      <c r="I272"/>
      <c r="J272"/>
      <c r="K272"/>
    </row>
    <row r="273" spans="9:11" x14ac:dyDescent="0.25">
      <c r="I273"/>
      <c r="J273"/>
      <c r="K273"/>
    </row>
    <row r="274" spans="9:11" x14ac:dyDescent="0.25">
      <c r="I274"/>
      <c r="J274"/>
      <c r="K274"/>
    </row>
    <row r="275" spans="9:11" x14ac:dyDescent="0.25">
      <c r="I275"/>
      <c r="J275"/>
      <c r="K275"/>
    </row>
    <row r="276" spans="9:11" x14ac:dyDescent="0.25">
      <c r="I276"/>
      <c r="J276"/>
      <c r="K276"/>
    </row>
    <row r="277" spans="9:11" x14ac:dyDescent="0.25">
      <c r="I277"/>
      <c r="J277"/>
      <c r="K277"/>
    </row>
    <row r="278" spans="9:11" x14ac:dyDescent="0.25">
      <c r="I278"/>
      <c r="J278"/>
      <c r="K278"/>
    </row>
    <row r="279" spans="9:11" x14ac:dyDescent="0.25">
      <c r="I279"/>
      <c r="J279"/>
      <c r="K279"/>
    </row>
    <row r="280" spans="9:11" x14ac:dyDescent="0.25">
      <c r="I280"/>
      <c r="J280"/>
      <c r="K280"/>
    </row>
    <row r="281" spans="9:11" x14ac:dyDescent="0.25">
      <c r="I281"/>
      <c r="J281"/>
      <c r="K281"/>
    </row>
    <row r="282" spans="9:11" x14ac:dyDescent="0.25">
      <c r="I282"/>
      <c r="J282"/>
      <c r="K282"/>
    </row>
    <row r="283" spans="9:11" x14ac:dyDescent="0.25">
      <c r="I283"/>
      <c r="J283"/>
      <c r="K283"/>
    </row>
    <row r="284" spans="9:11" x14ac:dyDescent="0.25">
      <c r="I284"/>
      <c r="J284"/>
      <c r="K284"/>
    </row>
    <row r="285" spans="9:11" x14ac:dyDescent="0.25">
      <c r="I285"/>
      <c r="J285"/>
      <c r="K285"/>
    </row>
    <row r="286" spans="9:11" x14ac:dyDescent="0.25">
      <c r="I286"/>
      <c r="J286"/>
      <c r="K286"/>
    </row>
    <row r="287" spans="9:11" x14ac:dyDescent="0.25">
      <c r="I287"/>
      <c r="J287"/>
      <c r="K287"/>
    </row>
    <row r="288" spans="9:11" x14ac:dyDescent="0.25">
      <c r="I288"/>
      <c r="J288"/>
      <c r="K288"/>
    </row>
    <row r="289" spans="9:11" x14ac:dyDescent="0.25">
      <c r="I289"/>
      <c r="J289"/>
      <c r="K289"/>
    </row>
    <row r="290" spans="9:11" x14ac:dyDescent="0.25">
      <c r="I290"/>
      <c r="J290"/>
      <c r="K290"/>
    </row>
    <row r="291" spans="9:11" x14ac:dyDescent="0.25">
      <c r="I291"/>
      <c r="J291"/>
      <c r="K291"/>
    </row>
    <row r="292" spans="9:11" x14ac:dyDescent="0.25">
      <c r="I292"/>
      <c r="J292"/>
      <c r="K292"/>
    </row>
    <row r="293" spans="9:11" x14ac:dyDescent="0.25">
      <c r="I293"/>
      <c r="J293"/>
      <c r="K293"/>
    </row>
    <row r="294" spans="9:11" x14ac:dyDescent="0.25">
      <c r="I294"/>
      <c r="J294"/>
      <c r="K294"/>
    </row>
    <row r="295" spans="9:11" x14ac:dyDescent="0.25">
      <c r="I295"/>
      <c r="J295"/>
      <c r="K295"/>
    </row>
    <row r="296" spans="9:11" x14ac:dyDescent="0.25">
      <c r="I296"/>
      <c r="J296"/>
      <c r="K296"/>
    </row>
    <row r="297" spans="9:11" x14ac:dyDescent="0.25">
      <c r="I297"/>
      <c r="J297"/>
      <c r="K297"/>
    </row>
    <row r="298" spans="9:11" x14ac:dyDescent="0.25">
      <c r="I298"/>
      <c r="J298"/>
      <c r="K298"/>
    </row>
    <row r="299" spans="9:11" x14ac:dyDescent="0.25">
      <c r="I299"/>
      <c r="J299"/>
      <c r="K299"/>
    </row>
    <row r="300" spans="9:11" x14ac:dyDescent="0.25">
      <c r="I300"/>
      <c r="J300"/>
      <c r="K300"/>
    </row>
    <row r="301" spans="9:11" x14ac:dyDescent="0.25">
      <c r="I301"/>
      <c r="J301"/>
      <c r="K301"/>
    </row>
    <row r="302" spans="9:11" x14ac:dyDescent="0.25">
      <c r="I302"/>
      <c r="J302"/>
      <c r="K302"/>
    </row>
    <row r="303" spans="9:11" x14ac:dyDescent="0.25">
      <c r="I303"/>
      <c r="J303"/>
      <c r="K303"/>
    </row>
    <row r="304" spans="9:11" x14ac:dyDescent="0.25">
      <c r="I304"/>
      <c r="J304"/>
      <c r="K304"/>
    </row>
    <row r="305" spans="9:11" x14ac:dyDescent="0.25">
      <c r="I305"/>
      <c r="J305"/>
      <c r="K305"/>
    </row>
    <row r="306" spans="9:11" x14ac:dyDescent="0.25">
      <c r="I306"/>
      <c r="J306"/>
      <c r="K306"/>
    </row>
    <row r="307" spans="9:11" x14ac:dyDescent="0.25">
      <c r="I307"/>
      <c r="J307"/>
      <c r="K307"/>
    </row>
    <row r="308" spans="9:11" x14ac:dyDescent="0.25">
      <c r="I308"/>
      <c r="J308"/>
      <c r="K308"/>
    </row>
    <row r="309" spans="9:11" x14ac:dyDescent="0.25">
      <c r="I309"/>
      <c r="J309"/>
      <c r="K309"/>
    </row>
    <row r="310" spans="9:11" x14ac:dyDescent="0.25">
      <c r="I310"/>
      <c r="J310"/>
      <c r="K310"/>
    </row>
    <row r="311" spans="9:11" x14ac:dyDescent="0.25">
      <c r="I311"/>
      <c r="J311"/>
      <c r="K311"/>
    </row>
    <row r="312" spans="9:11" x14ac:dyDescent="0.25">
      <c r="I312"/>
      <c r="J312"/>
      <c r="K312"/>
    </row>
    <row r="313" spans="9:11" x14ac:dyDescent="0.25">
      <c r="I313"/>
      <c r="J313"/>
      <c r="K313"/>
    </row>
    <row r="314" spans="9:11" x14ac:dyDescent="0.25">
      <c r="I314"/>
      <c r="J314"/>
      <c r="K314"/>
    </row>
    <row r="315" spans="9:11" x14ac:dyDescent="0.25">
      <c r="I315"/>
      <c r="J315"/>
      <c r="K315"/>
    </row>
    <row r="316" spans="9:11" x14ac:dyDescent="0.25">
      <c r="I316"/>
      <c r="J316"/>
      <c r="K316"/>
    </row>
    <row r="317" spans="9:11" x14ac:dyDescent="0.25">
      <c r="I317"/>
      <c r="J317"/>
      <c r="K317"/>
    </row>
    <row r="318" spans="9:11" x14ac:dyDescent="0.25">
      <c r="I318"/>
      <c r="J318"/>
      <c r="K318"/>
    </row>
    <row r="319" spans="9:11" x14ac:dyDescent="0.25">
      <c r="I319"/>
      <c r="J319"/>
      <c r="K319"/>
    </row>
    <row r="320" spans="9:11" x14ac:dyDescent="0.25">
      <c r="I320"/>
      <c r="J320"/>
      <c r="K320"/>
    </row>
    <row r="321" spans="9:11" x14ac:dyDescent="0.25">
      <c r="I321"/>
      <c r="J321"/>
      <c r="K321"/>
    </row>
    <row r="322" spans="9:11" x14ac:dyDescent="0.25">
      <c r="I322"/>
      <c r="J322"/>
      <c r="K322"/>
    </row>
    <row r="323" spans="9:11" x14ac:dyDescent="0.25">
      <c r="I323"/>
      <c r="J323"/>
      <c r="K323"/>
    </row>
    <row r="324" spans="9:11" x14ac:dyDescent="0.25">
      <c r="I324"/>
      <c r="J324"/>
      <c r="K324"/>
    </row>
    <row r="325" spans="9:11" x14ac:dyDescent="0.25">
      <c r="I325"/>
      <c r="J325"/>
      <c r="K325"/>
    </row>
    <row r="326" spans="9:11" x14ac:dyDescent="0.25">
      <c r="I326"/>
      <c r="J326"/>
      <c r="K326"/>
    </row>
    <row r="327" spans="9:11" x14ac:dyDescent="0.25">
      <c r="I327"/>
      <c r="J327"/>
      <c r="K327"/>
    </row>
    <row r="328" spans="9:11" x14ac:dyDescent="0.25">
      <c r="I328"/>
      <c r="J328"/>
      <c r="K328"/>
    </row>
    <row r="329" spans="9:11" x14ac:dyDescent="0.25">
      <c r="I329"/>
      <c r="J329"/>
      <c r="K329"/>
    </row>
    <row r="330" spans="9:11" x14ac:dyDescent="0.25">
      <c r="I330"/>
      <c r="J330"/>
      <c r="K330"/>
    </row>
    <row r="331" spans="9:11" x14ac:dyDescent="0.25">
      <c r="I331"/>
      <c r="J331"/>
      <c r="K331"/>
    </row>
    <row r="332" spans="9:11" x14ac:dyDescent="0.25">
      <c r="I332"/>
      <c r="J332"/>
      <c r="K332"/>
    </row>
    <row r="333" spans="9:11" x14ac:dyDescent="0.25">
      <c r="I333"/>
      <c r="J333"/>
      <c r="K333"/>
    </row>
    <row r="334" spans="9:11" x14ac:dyDescent="0.25">
      <c r="I334"/>
      <c r="J334"/>
      <c r="K334"/>
    </row>
    <row r="335" spans="9:11" x14ac:dyDescent="0.25">
      <c r="I335"/>
      <c r="J335"/>
      <c r="K335"/>
    </row>
    <row r="336" spans="9:11" x14ac:dyDescent="0.25">
      <c r="I336"/>
      <c r="J336"/>
      <c r="K336"/>
    </row>
    <row r="337" spans="9:11" x14ac:dyDescent="0.25">
      <c r="I337"/>
      <c r="J337"/>
      <c r="K337"/>
    </row>
    <row r="338" spans="9:11" x14ac:dyDescent="0.25">
      <c r="I338"/>
      <c r="J338"/>
      <c r="K338"/>
    </row>
    <row r="339" spans="9:11" x14ac:dyDescent="0.25">
      <c r="I339"/>
      <c r="J339"/>
      <c r="K339"/>
    </row>
    <row r="340" spans="9:11" x14ac:dyDescent="0.25">
      <c r="I340"/>
      <c r="J340"/>
      <c r="K340"/>
    </row>
    <row r="341" spans="9:11" x14ac:dyDescent="0.25">
      <c r="I341"/>
      <c r="J341"/>
      <c r="K341"/>
    </row>
    <row r="342" spans="9:11" x14ac:dyDescent="0.25">
      <c r="I342"/>
      <c r="J342"/>
      <c r="K342"/>
    </row>
    <row r="343" spans="9:11" x14ac:dyDescent="0.25">
      <c r="I343"/>
      <c r="J343"/>
      <c r="K343"/>
    </row>
    <row r="344" spans="9:11" x14ac:dyDescent="0.25">
      <c r="I344"/>
      <c r="J344"/>
      <c r="K344"/>
    </row>
    <row r="345" spans="9:11" x14ac:dyDescent="0.25">
      <c r="I345"/>
      <c r="J345"/>
      <c r="K345"/>
    </row>
    <row r="346" spans="9:11" x14ac:dyDescent="0.25">
      <c r="I346"/>
      <c r="J346"/>
      <c r="K346"/>
    </row>
    <row r="347" spans="9:11" x14ac:dyDescent="0.25">
      <c r="I347"/>
      <c r="J347"/>
      <c r="K347"/>
    </row>
    <row r="348" spans="9:11" x14ac:dyDescent="0.25">
      <c r="I348"/>
      <c r="J348"/>
      <c r="K348"/>
    </row>
    <row r="349" spans="9:11" x14ac:dyDescent="0.25">
      <c r="I349"/>
      <c r="J349"/>
      <c r="K349"/>
    </row>
    <row r="350" spans="9:11" x14ac:dyDescent="0.25">
      <c r="I350"/>
      <c r="J350"/>
      <c r="K350"/>
    </row>
    <row r="351" spans="9:11" x14ac:dyDescent="0.25">
      <c r="I351"/>
      <c r="J351"/>
      <c r="K351"/>
    </row>
    <row r="352" spans="9:11" x14ac:dyDescent="0.25">
      <c r="I352"/>
      <c r="J352"/>
      <c r="K352"/>
    </row>
    <row r="353" spans="9:11" x14ac:dyDescent="0.25">
      <c r="I353"/>
      <c r="J353"/>
      <c r="K353"/>
    </row>
    <row r="354" spans="9:11" x14ac:dyDescent="0.25">
      <c r="I354"/>
      <c r="J354"/>
      <c r="K354"/>
    </row>
    <row r="355" spans="9:11" x14ac:dyDescent="0.25">
      <c r="I355"/>
      <c r="J355"/>
      <c r="K355"/>
    </row>
    <row r="356" spans="9:11" x14ac:dyDescent="0.25">
      <c r="I356"/>
      <c r="J356"/>
      <c r="K356"/>
    </row>
    <row r="357" spans="9:11" x14ac:dyDescent="0.25">
      <c r="I357"/>
      <c r="J357"/>
      <c r="K357"/>
    </row>
    <row r="358" spans="9:11" x14ac:dyDescent="0.25">
      <c r="I358"/>
      <c r="J358"/>
      <c r="K358"/>
    </row>
    <row r="359" spans="9:11" x14ac:dyDescent="0.25">
      <c r="I359"/>
      <c r="J359"/>
      <c r="K359"/>
    </row>
    <row r="360" spans="9:11" x14ac:dyDescent="0.25">
      <c r="I360"/>
      <c r="J360"/>
      <c r="K360"/>
    </row>
    <row r="361" spans="9:11" x14ac:dyDescent="0.25">
      <c r="I361"/>
      <c r="J361"/>
      <c r="K361"/>
    </row>
    <row r="362" spans="9:11" x14ac:dyDescent="0.25">
      <c r="I362"/>
      <c r="J362"/>
      <c r="K362"/>
    </row>
    <row r="363" spans="9:11" x14ac:dyDescent="0.25">
      <c r="I363"/>
      <c r="J363"/>
      <c r="K363"/>
    </row>
    <row r="364" spans="9:11" x14ac:dyDescent="0.25">
      <c r="I364"/>
      <c r="J364"/>
      <c r="K364"/>
    </row>
    <row r="365" spans="9:11" x14ac:dyDescent="0.25">
      <c r="I365"/>
      <c r="J365"/>
      <c r="K365"/>
    </row>
    <row r="366" spans="9:11" x14ac:dyDescent="0.25">
      <c r="I366"/>
      <c r="J366"/>
      <c r="K366"/>
    </row>
    <row r="367" spans="9:11" x14ac:dyDescent="0.25">
      <c r="I367"/>
      <c r="J367"/>
      <c r="K367"/>
    </row>
    <row r="368" spans="9:11" x14ac:dyDescent="0.25">
      <c r="I368"/>
      <c r="J368"/>
      <c r="K368"/>
    </row>
    <row r="369" spans="9:11" x14ac:dyDescent="0.25">
      <c r="I369"/>
      <c r="J369"/>
      <c r="K369"/>
    </row>
    <row r="370" spans="9:11" x14ac:dyDescent="0.25">
      <c r="I370"/>
      <c r="J370"/>
      <c r="K370"/>
    </row>
    <row r="371" spans="9:11" x14ac:dyDescent="0.25">
      <c r="I371"/>
      <c r="J371"/>
      <c r="K371"/>
    </row>
    <row r="372" spans="9:11" x14ac:dyDescent="0.25">
      <c r="I372"/>
      <c r="J372"/>
      <c r="K372"/>
    </row>
    <row r="373" spans="9:11" x14ac:dyDescent="0.25">
      <c r="I373"/>
      <c r="J373"/>
      <c r="K373"/>
    </row>
    <row r="374" spans="9:11" x14ac:dyDescent="0.25">
      <c r="I374"/>
      <c r="J374"/>
      <c r="K374"/>
    </row>
    <row r="375" spans="9:11" x14ac:dyDescent="0.25">
      <c r="I375"/>
      <c r="J375"/>
      <c r="K375"/>
    </row>
    <row r="376" spans="9:11" x14ac:dyDescent="0.25">
      <c r="I376"/>
      <c r="J376"/>
      <c r="K376"/>
    </row>
    <row r="377" spans="9:11" x14ac:dyDescent="0.25">
      <c r="I377"/>
      <c r="J377"/>
      <c r="K377"/>
    </row>
    <row r="378" spans="9:11" x14ac:dyDescent="0.25">
      <c r="I378"/>
      <c r="J378"/>
      <c r="K378"/>
    </row>
    <row r="379" spans="9:11" x14ac:dyDescent="0.25">
      <c r="I379"/>
      <c r="J379"/>
      <c r="K379"/>
    </row>
    <row r="380" spans="9:11" x14ac:dyDescent="0.25">
      <c r="I380"/>
      <c r="J380"/>
      <c r="K380"/>
    </row>
    <row r="381" spans="9:11" x14ac:dyDescent="0.25">
      <c r="I381"/>
      <c r="J381"/>
      <c r="K381"/>
    </row>
    <row r="382" spans="9:11" x14ac:dyDescent="0.25">
      <c r="I382"/>
      <c r="J382"/>
      <c r="K382"/>
    </row>
    <row r="383" spans="9:11" x14ac:dyDescent="0.25">
      <c r="I383"/>
      <c r="J383"/>
      <c r="K383"/>
    </row>
    <row r="384" spans="9:11" x14ac:dyDescent="0.25">
      <c r="I384"/>
      <c r="J384"/>
      <c r="K384"/>
    </row>
    <row r="385" spans="9:11" x14ac:dyDescent="0.25">
      <c r="I385"/>
      <c r="J385"/>
      <c r="K385"/>
    </row>
    <row r="386" spans="9:11" x14ac:dyDescent="0.25">
      <c r="I386"/>
      <c r="J386"/>
      <c r="K386"/>
    </row>
    <row r="387" spans="9:11" x14ac:dyDescent="0.25">
      <c r="I387"/>
      <c r="J387"/>
      <c r="K387"/>
    </row>
    <row r="388" spans="9:11" x14ac:dyDescent="0.25">
      <c r="I388"/>
      <c r="J388"/>
      <c r="K388"/>
    </row>
    <row r="389" spans="9:11" x14ac:dyDescent="0.25">
      <c r="I389"/>
      <c r="J389"/>
      <c r="K389"/>
    </row>
    <row r="390" spans="9:11" x14ac:dyDescent="0.25">
      <c r="I390"/>
      <c r="J390"/>
      <c r="K390"/>
    </row>
    <row r="391" spans="9:11" x14ac:dyDescent="0.25">
      <c r="I391"/>
      <c r="J391"/>
      <c r="K391"/>
    </row>
    <row r="392" spans="9:11" x14ac:dyDescent="0.25">
      <c r="I392"/>
      <c r="J392"/>
      <c r="K392"/>
    </row>
    <row r="393" spans="9:11" x14ac:dyDescent="0.25">
      <c r="I393"/>
      <c r="J393"/>
      <c r="K393"/>
    </row>
    <row r="394" spans="9:11" x14ac:dyDescent="0.25">
      <c r="I394"/>
      <c r="J394"/>
      <c r="K394"/>
    </row>
    <row r="395" spans="9:11" x14ac:dyDescent="0.25">
      <c r="I395"/>
      <c r="J395"/>
      <c r="K395"/>
    </row>
    <row r="396" spans="9:11" x14ac:dyDescent="0.25">
      <c r="I396"/>
      <c r="J396"/>
      <c r="K396"/>
    </row>
    <row r="397" spans="9:11" x14ac:dyDescent="0.25">
      <c r="I397"/>
      <c r="J397"/>
      <c r="K397"/>
    </row>
    <row r="398" spans="9:11" x14ac:dyDescent="0.25">
      <c r="I398"/>
      <c r="J398"/>
      <c r="K398"/>
    </row>
    <row r="399" spans="9:11" x14ac:dyDescent="0.25">
      <c r="I399"/>
      <c r="J399"/>
      <c r="K399"/>
    </row>
    <row r="400" spans="9:11" x14ac:dyDescent="0.25">
      <c r="I400"/>
      <c r="J400"/>
      <c r="K400"/>
    </row>
    <row r="401" spans="9:11" x14ac:dyDescent="0.25">
      <c r="I401"/>
      <c r="J401"/>
      <c r="K401"/>
    </row>
    <row r="402" spans="9:11" x14ac:dyDescent="0.25">
      <c r="I402"/>
      <c r="J402"/>
      <c r="K402"/>
    </row>
    <row r="403" spans="9:11" x14ac:dyDescent="0.25">
      <c r="I403"/>
      <c r="J403"/>
      <c r="K403"/>
    </row>
    <row r="404" spans="9:11" x14ac:dyDescent="0.25">
      <c r="I404"/>
      <c r="J404"/>
      <c r="K404"/>
    </row>
    <row r="405" spans="9:11" x14ac:dyDescent="0.25">
      <c r="I405"/>
      <c r="J405"/>
      <c r="K405"/>
    </row>
    <row r="406" spans="9:11" x14ac:dyDescent="0.25">
      <c r="I406"/>
      <c r="J406"/>
      <c r="K406"/>
    </row>
    <row r="407" spans="9:11" x14ac:dyDescent="0.25">
      <c r="I407"/>
      <c r="J407"/>
      <c r="K407"/>
    </row>
    <row r="408" spans="9:11" x14ac:dyDescent="0.25">
      <c r="I408"/>
      <c r="J408"/>
      <c r="K408"/>
    </row>
    <row r="409" spans="9:11" x14ac:dyDescent="0.25">
      <c r="I409"/>
      <c r="J409"/>
      <c r="K409"/>
    </row>
    <row r="410" spans="9:11" x14ac:dyDescent="0.25">
      <c r="I410"/>
      <c r="J410"/>
      <c r="K410"/>
    </row>
    <row r="411" spans="9:11" x14ac:dyDescent="0.25">
      <c r="I411"/>
      <c r="J411"/>
      <c r="K411"/>
    </row>
    <row r="412" spans="9:11" x14ac:dyDescent="0.25">
      <c r="I412"/>
      <c r="J412"/>
      <c r="K412"/>
    </row>
    <row r="413" spans="9:11" x14ac:dyDescent="0.25">
      <c r="I413"/>
      <c r="J413"/>
      <c r="K413"/>
    </row>
    <row r="414" spans="9:11" x14ac:dyDescent="0.25">
      <c r="I414"/>
      <c r="J414"/>
      <c r="K414"/>
    </row>
    <row r="415" spans="9:11" x14ac:dyDescent="0.25">
      <c r="I415"/>
      <c r="J415"/>
      <c r="K415"/>
    </row>
    <row r="416" spans="9:11" x14ac:dyDescent="0.25">
      <c r="I416"/>
      <c r="J416"/>
      <c r="K416"/>
    </row>
    <row r="417" spans="9:11" x14ac:dyDescent="0.25">
      <c r="I417"/>
      <c r="J417"/>
      <c r="K417"/>
    </row>
    <row r="418" spans="9:11" x14ac:dyDescent="0.25">
      <c r="I418"/>
      <c r="J418"/>
      <c r="K418"/>
    </row>
    <row r="419" spans="9:11" x14ac:dyDescent="0.25">
      <c r="I419"/>
      <c r="J419"/>
      <c r="K419"/>
    </row>
    <row r="420" spans="9:11" x14ac:dyDescent="0.25">
      <c r="I420"/>
      <c r="J420"/>
      <c r="K420"/>
    </row>
    <row r="421" spans="9:11" x14ac:dyDescent="0.25">
      <c r="I421"/>
      <c r="J421"/>
      <c r="K421"/>
    </row>
    <row r="422" spans="9:11" x14ac:dyDescent="0.25">
      <c r="I422"/>
      <c r="J422"/>
      <c r="K422"/>
    </row>
    <row r="423" spans="9:11" x14ac:dyDescent="0.25">
      <c r="I423"/>
      <c r="J423"/>
      <c r="K423"/>
    </row>
    <row r="424" spans="9:11" x14ac:dyDescent="0.25">
      <c r="I424"/>
      <c r="J424"/>
      <c r="K424"/>
    </row>
    <row r="425" spans="9:11" x14ac:dyDescent="0.25">
      <c r="I425"/>
      <c r="J425"/>
      <c r="K425"/>
    </row>
    <row r="426" spans="9:11" x14ac:dyDescent="0.25">
      <c r="I426"/>
      <c r="J426"/>
      <c r="K426"/>
    </row>
    <row r="427" spans="9:11" x14ac:dyDescent="0.25">
      <c r="I427"/>
      <c r="J427"/>
      <c r="K427"/>
    </row>
    <row r="428" spans="9:11" x14ac:dyDescent="0.25">
      <c r="I428"/>
      <c r="J428"/>
      <c r="K428"/>
    </row>
    <row r="429" spans="9:11" x14ac:dyDescent="0.25">
      <c r="I429"/>
      <c r="J429"/>
      <c r="K429"/>
    </row>
    <row r="430" spans="9:11" x14ac:dyDescent="0.25">
      <c r="I430"/>
      <c r="J430"/>
      <c r="K430"/>
    </row>
    <row r="431" spans="9:11" x14ac:dyDescent="0.25">
      <c r="I431"/>
      <c r="J431"/>
      <c r="K431"/>
    </row>
    <row r="432" spans="9:11" x14ac:dyDescent="0.25">
      <c r="I432"/>
      <c r="J432"/>
      <c r="K432"/>
    </row>
    <row r="433" spans="9:11" x14ac:dyDescent="0.25">
      <c r="I433"/>
      <c r="J433"/>
      <c r="K433"/>
    </row>
    <row r="434" spans="9:11" x14ac:dyDescent="0.25">
      <c r="I434"/>
      <c r="J434"/>
      <c r="K434"/>
    </row>
    <row r="435" spans="9:11" x14ac:dyDescent="0.25">
      <c r="I435"/>
      <c r="J435"/>
      <c r="K435"/>
    </row>
    <row r="436" spans="9:11" x14ac:dyDescent="0.25">
      <c r="I436"/>
      <c r="J436"/>
      <c r="K436"/>
    </row>
    <row r="437" spans="9:11" x14ac:dyDescent="0.25">
      <c r="I437"/>
      <c r="J437"/>
      <c r="K437"/>
    </row>
    <row r="438" spans="9:11" x14ac:dyDescent="0.25">
      <c r="I438"/>
      <c r="J438"/>
      <c r="K438"/>
    </row>
    <row r="439" spans="9:11" x14ac:dyDescent="0.25">
      <c r="I439"/>
      <c r="J439"/>
      <c r="K439"/>
    </row>
    <row r="440" spans="9:11" x14ac:dyDescent="0.25">
      <c r="I440"/>
      <c r="J440"/>
      <c r="K440"/>
    </row>
    <row r="441" spans="9:11" x14ac:dyDescent="0.25">
      <c r="I441"/>
      <c r="J441"/>
      <c r="K441"/>
    </row>
    <row r="442" spans="9:11" x14ac:dyDescent="0.25">
      <c r="I442"/>
      <c r="J442"/>
      <c r="K442"/>
    </row>
    <row r="443" spans="9:11" x14ac:dyDescent="0.25">
      <c r="I443"/>
      <c r="J443"/>
      <c r="K443"/>
    </row>
    <row r="444" spans="9:11" x14ac:dyDescent="0.25">
      <c r="I444"/>
      <c r="J444"/>
      <c r="K444"/>
    </row>
    <row r="445" spans="9:11" x14ac:dyDescent="0.25">
      <c r="I445"/>
      <c r="J445"/>
      <c r="K445"/>
    </row>
    <row r="446" spans="9:11" x14ac:dyDescent="0.25">
      <c r="I446"/>
      <c r="J446"/>
      <c r="K446"/>
    </row>
    <row r="447" spans="9:11" x14ac:dyDescent="0.25">
      <c r="I447"/>
      <c r="J447"/>
      <c r="K447"/>
    </row>
    <row r="448" spans="9:11" x14ac:dyDescent="0.25">
      <c r="I448"/>
      <c r="J448"/>
      <c r="K448"/>
    </row>
    <row r="449" spans="9:11" x14ac:dyDescent="0.25">
      <c r="I449"/>
      <c r="J449"/>
      <c r="K449"/>
    </row>
    <row r="450" spans="9:11" x14ac:dyDescent="0.25">
      <c r="I450"/>
      <c r="J450"/>
      <c r="K450"/>
    </row>
    <row r="451" spans="9:11" x14ac:dyDescent="0.25">
      <c r="I451"/>
      <c r="J451"/>
      <c r="K451"/>
    </row>
    <row r="452" spans="9:11" x14ac:dyDescent="0.25">
      <c r="I452"/>
      <c r="J452"/>
      <c r="K452"/>
    </row>
    <row r="453" spans="9:11" x14ac:dyDescent="0.25">
      <c r="I453"/>
      <c r="J453"/>
      <c r="K453"/>
    </row>
    <row r="454" spans="9:11" x14ac:dyDescent="0.25">
      <c r="I454"/>
      <c r="J454"/>
      <c r="K454"/>
    </row>
    <row r="455" spans="9:11" x14ac:dyDescent="0.25">
      <c r="I455"/>
      <c r="J455"/>
      <c r="K455"/>
    </row>
    <row r="456" spans="9:11" x14ac:dyDescent="0.25">
      <c r="I456"/>
      <c r="J456"/>
      <c r="K456"/>
    </row>
    <row r="457" spans="9:11" x14ac:dyDescent="0.25">
      <c r="I457"/>
      <c r="J457"/>
      <c r="K457"/>
    </row>
    <row r="458" spans="9:11" x14ac:dyDescent="0.25">
      <c r="I458"/>
      <c r="J458"/>
      <c r="K458"/>
    </row>
    <row r="459" spans="9:11" x14ac:dyDescent="0.25">
      <c r="I459"/>
      <c r="J459"/>
      <c r="K459"/>
    </row>
    <row r="460" spans="9:11" x14ac:dyDescent="0.25">
      <c r="I460"/>
      <c r="J460"/>
      <c r="K460"/>
    </row>
    <row r="461" spans="9:11" x14ac:dyDescent="0.25">
      <c r="I461"/>
      <c r="J461"/>
      <c r="K461"/>
    </row>
    <row r="462" spans="9:11" x14ac:dyDescent="0.25">
      <c r="I462"/>
      <c r="J462"/>
      <c r="K462"/>
    </row>
    <row r="463" spans="9:11" x14ac:dyDescent="0.25">
      <c r="I463"/>
      <c r="J463"/>
      <c r="K463"/>
    </row>
    <row r="464" spans="9:11" x14ac:dyDescent="0.25">
      <c r="I464"/>
      <c r="J464"/>
      <c r="K464"/>
    </row>
    <row r="465" spans="9:11" x14ac:dyDescent="0.25">
      <c r="I465"/>
      <c r="J465"/>
      <c r="K465"/>
    </row>
    <row r="466" spans="9:11" x14ac:dyDescent="0.25">
      <c r="I466"/>
      <c r="J466"/>
      <c r="K466"/>
    </row>
    <row r="467" spans="9:11" x14ac:dyDescent="0.25">
      <c r="I467"/>
      <c r="J467"/>
      <c r="K467"/>
    </row>
    <row r="468" spans="9:11" x14ac:dyDescent="0.25">
      <c r="I468"/>
      <c r="J468"/>
      <c r="K468"/>
    </row>
    <row r="469" spans="9:11" x14ac:dyDescent="0.25">
      <c r="I469"/>
      <c r="J469"/>
      <c r="K469"/>
    </row>
    <row r="470" spans="9:11" x14ac:dyDescent="0.25">
      <c r="I470"/>
      <c r="J470"/>
      <c r="K470"/>
    </row>
    <row r="471" spans="9:11" x14ac:dyDescent="0.25">
      <c r="I471"/>
      <c r="J471"/>
      <c r="K471"/>
    </row>
    <row r="472" spans="9:11" x14ac:dyDescent="0.25">
      <c r="I472"/>
      <c r="J472"/>
      <c r="K472"/>
    </row>
    <row r="473" spans="9:11" x14ac:dyDescent="0.25">
      <c r="I473"/>
      <c r="J473"/>
      <c r="K473"/>
    </row>
    <row r="474" spans="9:11" x14ac:dyDescent="0.25">
      <c r="I474"/>
      <c r="J474"/>
      <c r="K474"/>
    </row>
    <row r="475" spans="9:11" x14ac:dyDescent="0.25">
      <c r="I475"/>
      <c r="J475"/>
      <c r="K475"/>
    </row>
    <row r="476" spans="9:11" x14ac:dyDescent="0.25">
      <c r="I476"/>
      <c r="J476"/>
      <c r="K476"/>
    </row>
    <row r="477" spans="9:11" x14ac:dyDescent="0.25">
      <c r="I477"/>
      <c r="J477"/>
      <c r="K477"/>
    </row>
    <row r="478" spans="9:11" x14ac:dyDescent="0.25">
      <c r="I478"/>
      <c r="J478"/>
      <c r="K478"/>
    </row>
    <row r="479" spans="9:11" x14ac:dyDescent="0.25">
      <c r="I479"/>
      <c r="J479"/>
      <c r="K479"/>
    </row>
    <row r="480" spans="9:11" x14ac:dyDescent="0.25">
      <c r="I480"/>
      <c r="J480"/>
      <c r="K480"/>
    </row>
    <row r="481" spans="9:11" x14ac:dyDescent="0.25">
      <c r="I481"/>
      <c r="J481"/>
      <c r="K481"/>
    </row>
    <row r="482" spans="9:11" x14ac:dyDescent="0.25">
      <c r="I482"/>
      <c r="J482"/>
      <c r="K482"/>
    </row>
    <row r="483" spans="9:11" x14ac:dyDescent="0.25">
      <c r="I483"/>
      <c r="J483"/>
      <c r="K483"/>
    </row>
    <row r="484" spans="9:11" x14ac:dyDescent="0.25">
      <c r="I484"/>
      <c r="J484"/>
      <c r="K484"/>
    </row>
    <row r="485" spans="9:11" x14ac:dyDescent="0.25">
      <c r="I485"/>
      <c r="J485"/>
      <c r="K485"/>
    </row>
    <row r="486" spans="9:11" x14ac:dyDescent="0.25">
      <c r="I486"/>
      <c r="J486"/>
      <c r="K486"/>
    </row>
    <row r="487" spans="9:11" x14ac:dyDescent="0.25">
      <c r="I487"/>
      <c r="J487"/>
      <c r="K487"/>
    </row>
    <row r="488" spans="9:11" x14ac:dyDescent="0.25">
      <c r="I488"/>
      <c r="J488"/>
      <c r="K488"/>
    </row>
    <row r="489" spans="9:11" x14ac:dyDescent="0.25">
      <c r="I489"/>
      <c r="J489"/>
      <c r="K489"/>
    </row>
    <row r="490" spans="9:11" x14ac:dyDescent="0.25">
      <c r="I490"/>
      <c r="J490"/>
      <c r="K490"/>
    </row>
    <row r="491" spans="9:11" x14ac:dyDescent="0.25">
      <c r="I491"/>
      <c r="J491"/>
      <c r="K491"/>
    </row>
    <row r="492" spans="9:11" x14ac:dyDescent="0.25">
      <c r="I492"/>
      <c r="J492"/>
      <c r="K492"/>
    </row>
    <row r="493" spans="9:11" x14ac:dyDescent="0.25">
      <c r="I493"/>
      <c r="J493"/>
      <c r="K493"/>
    </row>
    <row r="494" spans="9:11" x14ac:dyDescent="0.25">
      <c r="I494"/>
      <c r="J494"/>
      <c r="K494"/>
    </row>
    <row r="495" spans="9:11" x14ac:dyDescent="0.25">
      <c r="I495"/>
      <c r="J495"/>
      <c r="K495"/>
    </row>
    <row r="496" spans="9:11" x14ac:dyDescent="0.25">
      <c r="I496"/>
      <c r="J496"/>
      <c r="K496"/>
    </row>
    <row r="497" spans="9:11" x14ac:dyDescent="0.25">
      <c r="I497"/>
      <c r="J497"/>
      <c r="K497"/>
    </row>
    <row r="498" spans="9:11" x14ac:dyDescent="0.25">
      <c r="I498"/>
      <c r="J498"/>
      <c r="K498"/>
    </row>
    <row r="499" spans="9:11" x14ac:dyDescent="0.25">
      <c r="I499"/>
      <c r="J499"/>
      <c r="K499"/>
    </row>
    <row r="500" spans="9:11" x14ac:dyDescent="0.25">
      <c r="I500"/>
      <c r="J500"/>
      <c r="K500"/>
    </row>
    <row r="501" spans="9:11" x14ac:dyDescent="0.25">
      <c r="I501"/>
      <c r="J501"/>
      <c r="K501"/>
    </row>
    <row r="502" spans="9:11" x14ac:dyDescent="0.25">
      <c r="I502"/>
      <c r="J502"/>
      <c r="K502"/>
    </row>
    <row r="503" spans="9:11" x14ac:dyDescent="0.25">
      <c r="I503"/>
      <c r="J503"/>
      <c r="K503"/>
    </row>
    <row r="504" spans="9:11" x14ac:dyDescent="0.25">
      <c r="I504"/>
      <c r="J504"/>
      <c r="K504"/>
    </row>
    <row r="505" spans="9:11" x14ac:dyDescent="0.25">
      <c r="I505"/>
      <c r="J505"/>
      <c r="K505"/>
    </row>
    <row r="506" spans="9:11" x14ac:dyDescent="0.25">
      <c r="I506"/>
      <c r="J506"/>
      <c r="K506"/>
    </row>
    <row r="507" spans="9:11" x14ac:dyDescent="0.25">
      <c r="I507"/>
      <c r="J507"/>
      <c r="K507"/>
    </row>
    <row r="508" spans="9:11" x14ac:dyDescent="0.25">
      <c r="I508"/>
      <c r="J508"/>
      <c r="K508"/>
    </row>
    <row r="509" spans="9:11" x14ac:dyDescent="0.25">
      <c r="I509"/>
      <c r="J509"/>
      <c r="K509"/>
    </row>
    <row r="510" spans="9:11" x14ac:dyDescent="0.25">
      <c r="I510"/>
      <c r="J510"/>
      <c r="K510"/>
    </row>
    <row r="511" spans="9:11" x14ac:dyDescent="0.25">
      <c r="I511"/>
      <c r="J511"/>
      <c r="K511"/>
    </row>
    <row r="512" spans="9:11" x14ac:dyDescent="0.25">
      <c r="I512"/>
      <c r="J512"/>
      <c r="K512"/>
    </row>
    <row r="513" spans="9:11" x14ac:dyDescent="0.25">
      <c r="I513"/>
      <c r="J513"/>
      <c r="K513"/>
    </row>
    <row r="514" spans="9:11" x14ac:dyDescent="0.25">
      <c r="I514"/>
      <c r="J514"/>
      <c r="K514"/>
    </row>
    <row r="515" spans="9:11" x14ac:dyDescent="0.25">
      <c r="I515"/>
      <c r="J515"/>
      <c r="K515"/>
    </row>
    <row r="516" spans="9:11" x14ac:dyDescent="0.25">
      <c r="I516"/>
      <c r="J516"/>
      <c r="K516"/>
    </row>
    <row r="517" spans="9:11" x14ac:dyDescent="0.25">
      <c r="I517"/>
      <c r="J517"/>
      <c r="K517"/>
    </row>
    <row r="518" spans="9:11" x14ac:dyDescent="0.25">
      <c r="I518"/>
      <c r="J518"/>
      <c r="K518"/>
    </row>
    <row r="519" spans="9:11" x14ac:dyDescent="0.25">
      <c r="I519"/>
      <c r="J519"/>
      <c r="K519"/>
    </row>
    <row r="520" spans="9:11" x14ac:dyDescent="0.25">
      <c r="I520"/>
      <c r="J520"/>
      <c r="K520"/>
    </row>
    <row r="521" spans="9:11" x14ac:dyDescent="0.25">
      <c r="I521"/>
      <c r="J521"/>
      <c r="K521"/>
    </row>
    <row r="522" spans="9:11" x14ac:dyDescent="0.25">
      <c r="I522"/>
      <c r="J522"/>
      <c r="K522"/>
    </row>
    <row r="523" spans="9:11" x14ac:dyDescent="0.25">
      <c r="I523"/>
      <c r="J523"/>
      <c r="K523"/>
    </row>
    <row r="524" spans="9:11" x14ac:dyDescent="0.25">
      <c r="I524"/>
      <c r="J524"/>
      <c r="K524"/>
    </row>
    <row r="525" spans="9:11" x14ac:dyDescent="0.25">
      <c r="I525"/>
      <c r="J525"/>
      <c r="K525"/>
    </row>
    <row r="526" spans="9:11" x14ac:dyDescent="0.25">
      <c r="I526"/>
      <c r="J526"/>
      <c r="K526"/>
    </row>
    <row r="527" spans="9:11" x14ac:dyDescent="0.25">
      <c r="I527"/>
      <c r="J527"/>
      <c r="K527"/>
    </row>
    <row r="528" spans="9:11" x14ac:dyDescent="0.25">
      <c r="I528"/>
      <c r="J528"/>
      <c r="K528"/>
    </row>
    <row r="529" spans="9:11" x14ac:dyDescent="0.25">
      <c r="I529"/>
      <c r="J529"/>
      <c r="K529"/>
    </row>
    <row r="530" spans="9:11" x14ac:dyDescent="0.25">
      <c r="I530"/>
      <c r="J530"/>
      <c r="K530"/>
    </row>
    <row r="531" spans="9:11" x14ac:dyDescent="0.25">
      <c r="I531"/>
      <c r="J531"/>
      <c r="K531"/>
    </row>
    <row r="532" spans="9:11" x14ac:dyDescent="0.25">
      <c r="I532"/>
      <c r="J532"/>
      <c r="K532"/>
    </row>
    <row r="533" spans="9:11" x14ac:dyDescent="0.25">
      <c r="I533"/>
      <c r="J533"/>
      <c r="K533"/>
    </row>
    <row r="534" spans="9:11" x14ac:dyDescent="0.25">
      <c r="I534"/>
      <c r="J534"/>
      <c r="K534"/>
    </row>
    <row r="535" spans="9:11" x14ac:dyDescent="0.25">
      <c r="I535"/>
      <c r="J535"/>
      <c r="K535"/>
    </row>
    <row r="536" spans="9:11" x14ac:dyDescent="0.25">
      <c r="I536"/>
      <c r="J536"/>
      <c r="K536"/>
    </row>
    <row r="537" spans="9:11" x14ac:dyDescent="0.25">
      <c r="I537"/>
      <c r="J537"/>
      <c r="K537"/>
    </row>
    <row r="538" spans="9:11" x14ac:dyDescent="0.25">
      <c r="I538"/>
      <c r="J538"/>
      <c r="K538"/>
    </row>
    <row r="539" spans="9:11" x14ac:dyDescent="0.25">
      <c r="I539"/>
      <c r="J539"/>
      <c r="K539"/>
    </row>
    <row r="540" spans="9:11" x14ac:dyDescent="0.25">
      <c r="I540"/>
      <c r="J540"/>
      <c r="K540"/>
    </row>
    <row r="541" spans="9:11" x14ac:dyDescent="0.25">
      <c r="I541"/>
      <c r="J541"/>
      <c r="K541"/>
    </row>
    <row r="542" spans="9:11" x14ac:dyDescent="0.25">
      <c r="I542"/>
      <c r="J542"/>
      <c r="K542"/>
    </row>
    <row r="543" spans="9:11" x14ac:dyDescent="0.25">
      <c r="I543"/>
      <c r="J543"/>
      <c r="K543"/>
    </row>
    <row r="544" spans="9:11" x14ac:dyDescent="0.25">
      <c r="I544"/>
      <c r="J544"/>
      <c r="K544"/>
    </row>
    <row r="545" spans="9:11" x14ac:dyDescent="0.25">
      <c r="I545"/>
      <c r="J545"/>
      <c r="K545"/>
    </row>
    <row r="546" spans="9:11" x14ac:dyDescent="0.25">
      <c r="I546"/>
      <c r="J546"/>
      <c r="K546"/>
    </row>
    <row r="547" spans="9:11" x14ac:dyDescent="0.25">
      <c r="I547"/>
      <c r="J547"/>
      <c r="K547"/>
    </row>
    <row r="548" spans="9:11" x14ac:dyDescent="0.25">
      <c r="I548"/>
      <c r="J548"/>
      <c r="K548"/>
    </row>
    <row r="549" spans="9:11" x14ac:dyDescent="0.25">
      <c r="I549"/>
      <c r="J549"/>
      <c r="K549"/>
    </row>
    <row r="550" spans="9:11" x14ac:dyDescent="0.25">
      <c r="I550"/>
      <c r="J550"/>
      <c r="K550"/>
    </row>
    <row r="551" spans="9:11" x14ac:dyDescent="0.25">
      <c r="I551"/>
      <c r="J551"/>
      <c r="K551"/>
    </row>
    <row r="552" spans="9:11" x14ac:dyDescent="0.25">
      <c r="I552"/>
      <c r="J552"/>
      <c r="K552"/>
    </row>
    <row r="553" spans="9:11" x14ac:dyDescent="0.25">
      <c r="I553"/>
      <c r="J553"/>
      <c r="K553"/>
    </row>
    <row r="554" spans="9:11" x14ac:dyDescent="0.25">
      <c r="I554"/>
      <c r="J554"/>
      <c r="K554"/>
    </row>
    <row r="555" spans="9:11" x14ac:dyDescent="0.25">
      <c r="I555"/>
      <c r="J555"/>
      <c r="K555"/>
    </row>
    <row r="556" spans="9:11" x14ac:dyDescent="0.25">
      <c r="I556"/>
      <c r="J556"/>
      <c r="K556"/>
    </row>
    <row r="557" spans="9:11" x14ac:dyDescent="0.25">
      <c r="I557"/>
      <c r="J557"/>
      <c r="K557"/>
    </row>
    <row r="558" spans="9:11" x14ac:dyDescent="0.25">
      <c r="I558"/>
      <c r="J558"/>
      <c r="K558"/>
    </row>
    <row r="559" spans="9:11" x14ac:dyDescent="0.25">
      <c r="I559"/>
      <c r="J559"/>
      <c r="K559"/>
    </row>
    <row r="560" spans="9:11" x14ac:dyDescent="0.25">
      <c r="I560"/>
      <c r="J560"/>
      <c r="K560"/>
    </row>
    <row r="561" spans="9:11" x14ac:dyDescent="0.25">
      <c r="I561"/>
      <c r="J561"/>
      <c r="K561"/>
    </row>
    <row r="562" spans="9:11" x14ac:dyDescent="0.25">
      <c r="I562"/>
      <c r="J562"/>
      <c r="K562"/>
    </row>
    <row r="563" spans="9:11" x14ac:dyDescent="0.25">
      <c r="I563"/>
      <c r="J563"/>
      <c r="K563"/>
    </row>
    <row r="564" spans="9:11" x14ac:dyDescent="0.25">
      <c r="I564"/>
      <c r="J564"/>
      <c r="K564"/>
    </row>
    <row r="565" spans="9:11" x14ac:dyDescent="0.25">
      <c r="I565"/>
      <c r="J565"/>
      <c r="K565"/>
    </row>
    <row r="566" spans="9:11" x14ac:dyDescent="0.25">
      <c r="I566"/>
      <c r="J566"/>
      <c r="K566"/>
    </row>
    <row r="567" spans="9:11" x14ac:dyDescent="0.25">
      <c r="I567"/>
      <c r="J567"/>
      <c r="K567"/>
    </row>
    <row r="568" spans="9:11" x14ac:dyDescent="0.25">
      <c r="I568"/>
      <c r="J568"/>
      <c r="K568"/>
    </row>
    <row r="569" spans="9:11" x14ac:dyDescent="0.25">
      <c r="I569"/>
      <c r="J569"/>
      <c r="K569"/>
    </row>
    <row r="570" spans="9:11" x14ac:dyDescent="0.25">
      <c r="I570"/>
      <c r="J570"/>
      <c r="K570"/>
    </row>
    <row r="571" spans="9:11" x14ac:dyDescent="0.25">
      <c r="I571"/>
      <c r="J571"/>
      <c r="K571"/>
    </row>
    <row r="572" spans="9:11" x14ac:dyDescent="0.25">
      <c r="I572"/>
      <c r="J572"/>
      <c r="K572"/>
    </row>
    <row r="573" spans="9:11" x14ac:dyDescent="0.25">
      <c r="I573"/>
      <c r="J573"/>
      <c r="K573"/>
    </row>
    <row r="574" spans="9:11" x14ac:dyDescent="0.25">
      <c r="I574"/>
      <c r="J574"/>
      <c r="K574"/>
    </row>
    <row r="575" spans="9:11" x14ac:dyDescent="0.25">
      <c r="I575"/>
      <c r="J575"/>
      <c r="K575"/>
    </row>
    <row r="576" spans="9:11" x14ac:dyDescent="0.25">
      <c r="I576"/>
      <c r="J576"/>
      <c r="K576"/>
    </row>
    <row r="577" spans="9:11" x14ac:dyDescent="0.25">
      <c r="I577"/>
      <c r="J577"/>
      <c r="K577"/>
    </row>
    <row r="578" spans="9:11" x14ac:dyDescent="0.25">
      <c r="I578"/>
      <c r="J578"/>
      <c r="K578"/>
    </row>
    <row r="579" spans="9:11" x14ac:dyDescent="0.25">
      <c r="I579"/>
      <c r="J579"/>
      <c r="K579"/>
    </row>
    <row r="580" spans="9:11" x14ac:dyDescent="0.25">
      <c r="I580"/>
      <c r="J580"/>
      <c r="K580"/>
    </row>
    <row r="581" spans="9:11" x14ac:dyDescent="0.25">
      <c r="I581"/>
      <c r="J581"/>
      <c r="K581"/>
    </row>
    <row r="582" spans="9:11" x14ac:dyDescent="0.25">
      <c r="I582"/>
      <c r="J582"/>
      <c r="K582"/>
    </row>
    <row r="583" spans="9:11" x14ac:dyDescent="0.25">
      <c r="I583"/>
      <c r="J583"/>
      <c r="K583"/>
    </row>
    <row r="584" spans="9:11" x14ac:dyDescent="0.25">
      <c r="I584"/>
      <c r="J584"/>
      <c r="K584"/>
    </row>
    <row r="585" spans="9:11" x14ac:dyDescent="0.25">
      <c r="I585"/>
      <c r="J585"/>
      <c r="K585"/>
    </row>
    <row r="586" spans="9:11" x14ac:dyDescent="0.25">
      <c r="I586"/>
      <c r="J586"/>
      <c r="K586"/>
    </row>
    <row r="587" spans="9:11" x14ac:dyDescent="0.25">
      <c r="I587"/>
      <c r="J587"/>
      <c r="K587"/>
    </row>
    <row r="588" spans="9:11" x14ac:dyDescent="0.25">
      <c r="I588"/>
      <c r="J588"/>
      <c r="K588"/>
    </row>
    <row r="589" spans="9:11" x14ac:dyDescent="0.25">
      <c r="I589"/>
      <c r="J589"/>
      <c r="K589"/>
    </row>
    <row r="590" spans="9:11" x14ac:dyDescent="0.25">
      <c r="I590"/>
      <c r="J590"/>
      <c r="K590"/>
    </row>
    <row r="591" spans="9:11" x14ac:dyDescent="0.25">
      <c r="I591"/>
      <c r="J591"/>
      <c r="K591"/>
    </row>
    <row r="592" spans="9:11" x14ac:dyDescent="0.25">
      <c r="I592"/>
      <c r="J592"/>
      <c r="K592"/>
    </row>
    <row r="593" spans="9:11" x14ac:dyDescent="0.25">
      <c r="I593"/>
      <c r="J593"/>
      <c r="K593"/>
    </row>
    <row r="594" spans="9:11" x14ac:dyDescent="0.25">
      <c r="I594"/>
      <c r="J594"/>
      <c r="K594"/>
    </row>
    <row r="595" spans="9:11" x14ac:dyDescent="0.25">
      <c r="I595"/>
      <c r="J595"/>
      <c r="K595"/>
    </row>
    <row r="596" spans="9:11" x14ac:dyDescent="0.25">
      <c r="I596"/>
      <c r="J596"/>
      <c r="K596"/>
    </row>
    <row r="597" spans="9:11" x14ac:dyDescent="0.25">
      <c r="I597"/>
      <c r="J597"/>
      <c r="K597"/>
    </row>
    <row r="598" spans="9:11" x14ac:dyDescent="0.25">
      <c r="I598"/>
      <c r="J598"/>
      <c r="K598"/>
    </row>
    <row r="599" spans="9:11" x14ac:dyDescent="0.25">
      <c r="I599"/>
      <c r="J599"/>
      <c r="K599"/>
    </row>
    <row r="600" spans="9:11" x14ac:dyDescent="0.25">
      <c r="I600"/>
      <c r="J600"/>
      <c r="K600"/>
    </row>
    <row r="601" spans="9:11" x14ac:dyDescent="0.25">
      <c r="I601"/>
      <c r="J601"/>
      <c r="K601"/>
    </row>
    <row r="602" spans="9:11" x14ac:dyDescent="0.25">
      <c r="I602"/>
      <c r="J602"/>
      <c r="K602"/>
    </row>
    <row r="603" spans="9:11" x14ac:dyDescent="0.25">
      <c r="I603"/>
      <c r="J603"/>
      <c r="K603"/>
    </row>
    <row r="604" spans="9:11" x14ac:dyDescent="0.25">
      <c r="I604"/>
      <c r="J604"/>
      <c r="K604"/>
    </row>
    <row r="605" spans="9:11" x14ac:dyDescent="0.25">
      <c r="I605"/>
      <c r="J605"/>
      <c r="K605"/>
    </row>
    <row r="606" spans="9:11" x14ac:dyDescent="0.25">
      <c r="I606"/>
      <c r="J606"/>
      <c r="K606"/>
    </row>
    <row r="607" spans="9:11" x14ac:dyDescent="0.25">
      <c r="I607"/>
      <c r="J607"/>
      <c r="K607"/>
    </row>
    <row r="608" spans="9:11" x14ac:dyDescent="0.25">
      <c r="I608"/>
      <c r="J608"/>
      <c r="K608"/>
    </row>
    <row r="609" spans="9:11" x14ac:dyDescent="0.25">
      <c r="I609"/>
      <c r="J609"/>
      <c r="K609"/>
    </row>
    <row r="610" spans="9:11" x14ac:dyDescent="0.25">
      <c r="I610"/>
      <c r="J610"/>
      <c r="K610"/>
    </row>
    <row r="611" spans="9:11" x14ac:dyDescent="0.25">
      <c r="I611"/>
      <c r="J611"/>
      <c r="K611"/>
    </row>
    <row r="612" spans="9:11" x14ac:dyDescent="0.25">
      <c r="I612"/>
      <c r="J612"/>
      <c r="K612"/>
    </row>
    <row r="613" spans="9:11" x14ac:dyDescent="0.25">
      <c r="I613"/>
      <c r="J613"/>
      <c r="K613"/>
    </row>
    <row r="614" spans="9:11" x14ac:dyDescent="0.25">
      <c r="I614"/>
      <c r="J614"/>
      <c r="K614"/>
    </row>
    <row r="615" spans="9:11" x14ac:dyDescent="0.25">
      <c r="I615"/>
      <c r="J615"/>
      <c r="K615"/>
    </row>
    <row r="616" spans="9:11" x14ac:dyDescent="0.25">
      <c r="I616"/>
      <c r="J616"/>
      <c r="K616"/>
    </row>
    <row r="617" spans="9:11" x14ac:dyDescent="0.25">
      <c r="I617"/>
      <c r="J617"/>
      <c r="K617"/>
    </row>
    <row r="618" spans="9:11" x14ac:dyDescent="0.25">
      <c r="I618"/>
      <c r="J618"/>
      <c r="K618"/>
    </row>
    <row r="619" spans="9:11" x14ac:dyDescent="0.25">
      <c r="I619"/>
      <c r="J619"/>
      <c r="K619"/>
    </row>
    <row r="620" spans="9:11" x14ac:dyDescent="0.25">
      <c r="I620"/>
      <c r="J620"/>
      <c r="K620"/>
    </row>
    <row r="621" spans="9:11" x14ac:dyDescent="0.25">
      <c r="I621"/>
      <c r="J621"/>
      <c r="K621"/>
    </row>
    <row r="622" spans="9:11" x14ac:dyDescent="0.25">
      <c r="I622"/>
      <c r="J622"/>
      <c r="K622"/>
    </row>
    <row r="623" spans="9:11" x14ac:dyDescent="0.25">
      <c r="I623"/>
      <c r="J623"/>
      <c r="K623"/>
    </row>
    <row r="624" spans="9:11" x14ac:dyDescent="0.25">
      <c r="I624"/>
      <c r="J624"/>
      <c r="K624"/>
    </row>
    <row r="625" spans="9:11" x14ac:dyDescent="0.25">
      <c r="I625"/>
      <c r="J625"/>
      <c r="K625"/>
    </row>
    <row r="626" spans="9:11" x14ac:dyDescent="0.25">
      <c r="I626"/>
      <c r="J626"/>
      <c r="K626"/>
    </row>
    <row r="627" spans="9:11" x14ac:dyDescent="0.25">
      <c r="I627"/>
      <c r="J627"/>
      <c r="K627"/>
    </row>
    <row r="628" spans="9:11" x14ac:dyDescent="0.25">
      <c r="I628"/>
      <c r="J628"/>
      <c r="K628"/>
    </row>
    <row r="629" spans="9:11" x14ac:dyDescent="0.25">
      <c r="I629"/>
      <c r="J629"/>
      <c r="K629"/>
    </row>
    <row r="630" spans="9:11" x14ac:dyDescent="0.25">
      <c r="I630"/>
      <c r="J630"/>
      <c r="K630"/>
    </row>
    <row r="631" spans="9:11" x14ac:dyDescent="0.25">
      <c r="I631"/>
      <c r="J631"/>
      <c r="K631"/>
    </row>
    <row r="632" spans="9:11" x14ac:dyDescent="0.25">
      <c r="I632"/>
      <c r="J632"/>
      <c r="K632"/>
    </row>
    <row r="633" spans="9:11" x14ac:dyDescent="0.25">
      <c r="I633"/>
      <c r="J633"/>
      <c r="K633"/>
    </row>
    <row r="634" spans="9:11" x14ac:dyDescent="0.25">
      <c r="I634"/>
      <c r="J634"/>
      <c r="K634"/>
    </row>
    <row r="635" spans="9:11" x14ac:dyDescent="0.25">
      <c r="I635"/>
      <c r="J635"/>
      <c r="K635"/>
    </row>
    <row r="636" spans="9:11" x14ac:dyDescent="0.25">
      <c r="I636"/>
      <c r="J636"/>
      <c r="K636"/>
    </row>
    <row r="637" spans="9:11" x14ac:dyDescent="0.25">
      <c r="I637"/>
      <c r="J637"/>
      <c r="K637"/>
    </row>
    <row r="638" spans="9:11" x14ac:dyDescent="0.25">
      <c r="I638"/>
      <c r="J638"/>
      <c r="K638"/>
    </row>
    <row r="639" spans="9:11" x14ac:dyDescent="0.25">
      <c r="I639"/>
      <c r="J639"/>
      <c r="K639"/>
    </row>
    <row r="640" spans="9:11" x14ac:dyDescent="0.25">
      <c r="I640"/>
      <c r="J640"/>
      <c r="K640"/>
    </row>
    <row r="641" spans="9:11" x14ac:dyDescent="0.25">
      <c r="I641"/>
      <c r="J641"/>
      <c r="K641"/>
    </row>
    <row r="642" spans="9:11" x14ac:dyDescent="0.25">
      <c r="I642"/>
      <c r="J642"/>
      <c r="K642"/>
    </row>
    <row r="643" spans="9:11" x14ac:dyDescent="0.25">
      <c r="I643"/>
      <c r="J643"/>
      <c r="K643"/>
    </row>
    <row r="644" spans="9:11" x14ac:dyDescent="0.25">
      <c r="I644"/>
      <c r="J644"/>
      <c r="K644"/>
    </row>
    <row r="645" spans="9:11" x14ac:dyDescent="0.25">
      <c r="I645"/>
      <c r="J645"/>
      <c r="K645"/>
    </row>
    <row r="646" spans="9:11" x14ac:dyDescent="0.25">
      <c r="I646"/>
      <c r="J646"/>
      <c r="K646"/>
    </row>
    <row r="647" spans="9:11" x14ac:dyDescent="0.25">
      <c r="I647"/>
      <c r="J647"/>
      <c r="K647"/>
    </row>
    <row r="648" spans="9:11" x14ac:dyDescent="0.25">
      <c r="I648"/>
      <c r="J648"/>
      <c r="K648"/>
    </row>
    <row r="649" spans="9:11" x14ac:dyDescent="0.25">
      <c r="I649"/>
      <c r="J649"/>
      <c r="K649"/>
    </row>
    <row r="650" spans="9:11" x14ac:dyDescent="0.25">
      <c r="I650"/>
      <c r="J650"/>
      <c r="K650"/>
    </row>
    <row r="651" spans="9:11" x14ac:dyDescent="0.25">
      <c r="I651"/>
      <c r="J651"/>
      <c r="K651"/>
    </row>
    <row r="652" spans="9:11" x14ac:dyDescent="0.25">
      <c r="I652"/>
      <c r="J652"/>
      <c r="K652"/>
    </row>
    <row r="653" spans="9:11" x14ac:dyDescent="0.25">
      <c r="I653"/>
      <c r="J653"/>
      <c r="K653"/>
    </row>
    <row r="654" spans="9:11" x14ac:dyDescent="0.25">
      <c r="I654"/>
      <c r="J654"/>
      <c r="K654"/>
    </row>
    <row r="655" spans="9:11" x14ac:dyDescent="0.25">
      <c r="I655"/>
      <c r="J655"/>
      <c r="K655"/>
    </row>
    <row r="656" spans="9:11" x14ac:dyDescent="0.25">
      <c r="I656"/>
      <c r="J656"/>
      <c r="K656"/>
    </row>
    <row r="657" spans="9:11" x14ac:dyDescent="0.25">
      <c r="I657"/>
      <c r="J657"/>
      <c r="K657"/>
    </row>
    <row r="658" spans="9:11" x14ac:dyDescent="0.25">
      <c r="I658"/>
      <c r="J658"/>
      <c r="K658"/>
    </row>
    <row r="659" spans="9:11" x14ac:dyDescent="0.25">
      <c r="I659"/>
      <c r="J659"/>
      <c r="K659"/>
    </row>
    <row r="660" spans="9:11" x14ac:dyDescent="0.25">
      <c r="I660"/>
      <c r="J660"/>
      <c r="K660"/>
    </row>
    <row r="661" spans="9:11" x14ac:dyDescent="0.25">
      <c r="I661"/>
      <c r="J661"/>
      <c r="K661"/>
    </row>
    <row r="662" spans="9:11" x14ac:dyDescent="0.25">
      <c r="I662"/>
      <c r="J662"/>
      <c r="K662"/>
    </row>
    <row r="663" spans="9:11" x14ac:dyDescent="0.25">
      <c r="I663"/>
      <c r="J663"/>
      <c r="K663"/>
    </row>
    <row r="664" spans="9:11" x14ac:dyDescent="0.25">
      <c r="I664"/>
      <c r="J664"/>
      <c r="K664"/>
    </row>
    <row r="665" spans="9:11" x14ac:dyDescent="0.25">
      <c r="I665"/>
      <c r="J665"/>
      <c r="K665"/>
    </row>
    <row r="666" spans="9:11" x14ac:dyDescent="0.25">
      <c r="I666"/>
      <c r="J666"/>
      <c r="K666"/>
    </row>
    <row r="667" spans="9:11" x14ac:dyDescent="0.25">
      <c r="I667"/>
      <c r="J667"/>
      <c r="K667"/>
    </row>
    <row r="668" spans="9:11" x14ac:dyDescent="0.25">
      <c r="I668"/>
      <c r="J668"/>
      <c r="K668"/>
    </row>
    <row r="669" spans="9:11" x14ac:dyDescent="0.25">
      <c r="I669"/>
      <c r="J669"/>
      <c r="K669"/>
    </row>
    <row r="670" spans="9:11" x14ac:dyDescent="0.25">
      <c r="I670"/>
      <c r="J670"/>
      <c r="K670"/>
    </row>
    <row r="671" spans="9:11" x14ac:dyDescent="0.25">
      <c r="I671"/>
      <c r="J671"/>
      <c r="K671"/>
    </row>
    <row r="672" spans="9:11" x14ac:dyDescent="0.25">
      <c r="I672"/>
      <c r="J672"/>
      <c r="K672"/>
    </row>
    <row r="673" spans="9:11" x14ac:dyDescent="0.25">
      <c r="I673"/>
      <c r="J673"/>
      <c r="K673"/>
    </row>
    <row r="674" spans="9:11" x14ac:dyDescent="0.25">
      <c r="I674"/>
      <c r="J674"/>
      <c r="K674"/>
    </row>
    <row r="675" spans="9:11" x14ac:dyDescent="0.25">
      <c r="I675"/>
      <c r="J675"/>
      <c r="K675"/>
    </row>
    <row r="676" spans="9:11" x14ac:dyDescent="0.25">
      <c r="I676"/>
      <c r="J676"/>
      <c r="K676"/>
    </row>
    <row r="677" spans="9:11" x14ac:dyDescent="0.25">
      <c r="I677"/>
      <c r="J677"/>
      <c r="K677"/>
    </row>
    <row r="678" spans="9:11" x14ac:dyDescent="0.25">
      <c r="I678"/>
      <c r="J678"/>
      <c r="K678"/>
    </row>
    <row r="679" spans="9:11" x14ac:dyDescent="0.25">
      <c r="I679"/>
      <c r="J679"/>
      <c r="K679"/>
    </row>
    <row r="680" spans="9:11" x14ac:dyDescent="0.25">
      <c r="I680"/>
      <c r="J680"/>
      <c r="K680"/>
    </row>
    <row r="681" spans="9:11" x14ac:dyDescent="0.25">
      <c r="I681"/>
      <c r="J681"/>
      <c r="K681"/>
    </row>
    <row r="682" spans="9:11" x14ac:dyDescent="0.25">
      <c r="I682"/>
      <c r="J682"/>
      <c r="K682"/>
    </row>
    <row r="683" spans="9:11" x14ac:dyDescent="0.25">
      <c r="I683"/>
      <c r="J683"/>
      <c r="K683"/>
    </row>
    <row r="684" spans="9:11" x14ac:dyDescent="0.25">
      <c r="I684"/>
      <c r="J684"/>
      <c r="K684"/>
    </row>
    <row r="685" spans="9:11" x14ac:dyDescent="0.25">
      <c r="I685"/>
      <c r="J685"/>
      <c r="K685"/>
    </row>
    <row r="686" spans="9:11" x14ac:dyDescent="0.25">
      <c r="I686"/>
      <c r="J686"/>
      <c r="K686"/>
    </row>
    <row r="687" spans="9:11" x14ac:dyDescent="0.25">
      <c r="I687"/>
      <c r="J687"/>
      <c r="K687"/>
    </row>
    <row r="688" spans="9:11" x14ac:dyDescent="0.25">
      <c r="I688"/>
      <c r="J688"/>
      <c r="K688"/>
    </row>
    <row r="689" spans="9:11" x14ac:dyDescent="0.25">
      <c r="I689"/>
      <c r="J689"/>
      <c r="K689"/>
    </row>
    <row r="690" spans="9:11" x14ac:dyDescent="0.25">
      <c r="I690"/>
      <c r="J690"/>
      <c r="K690"/>
    </row>
    <row r="691" spans="9:11" x14ac:dyDescent="0.25">
      <c r="I691"/>
      <c r="J691"/>
      <c r="K691"/>
    </row>
    <row r="692" spans="9:11" x14ac:dyDescent="0.25">
      <c r="I692"/>
      <c r="J692"/>
      <c r="K692"/>
    </row>
    <row r="693" spans="9:11" x14ac:dyDescent="0.25">
      <c r="I693"/>
      <c r="J693"/>
      <c r="K693"/>
    </row>
    <row r="694" spans="9:11" x14ac:dyDescent="0.25">
      <c r="I694"/>
      <c r="J694"/>
      <c r="K694"/>
    </row>
    <row r="695" spans="9:11" x14ac:dyDescent="0.25">
      <c r="I695"/>
      <c r="J695"/>
      <c r="K695"/>
    </row>
    <row r="696" spans="9:11" x14ac:dyDescent="0.25">
      <c r="I696"/>
      <c r="J696"/>
      <c r="K696"/>
    </row>
    <row r="697" spans="9:11" x14ac:dyDescent="0.25">
      <c r="I697"/>
      <c r="J697"/>
      <c r="K697"/>
    </row>
    <row r="698" spans="9:11" x14ac:dyDescent="0.25">
      <c r="I698"/>
      <c r="J698"/>
      <c r="K698"/>
    </row>
    <row r="699" spans="9:11" x14ac:dyDescent="0.25">
      <c r="I699"/>
      <c r="J699"/>
      <c r="K699"/>
    </row>
    <row r="700" spans="9:11" x14ac:dyDescent="0.25">
      <c r="I700"/>
      <c r="J700"/>
      <c r="K700"/>
    </row>
    <row r="701" spans="9:11" x14ac:dyDescent="0.25">
      <c r="I701"/>
      <c r="J701"/>
      <c r="K701"/>
    </row>
    <row r="702" spans="9:11" x14ac:dyDescent="0.25">
      <c r="I702"/>
      <c r="J702"/>
      <c r="K702"/>
    </row>
    <row r="703" spans="9:11" x14ac:dyDescent="0.25">
      <c r="I703"/>
      <c r="J703"/>
      <c r="K703"/>
    </row>
    <row r="704" spans="9:11" x14ac:dyDescent="0.25">
      <c r="I704"/>
      <c r="J704"/>
      <c r="K704"/>
    </row>
    <row r="705" spans="9:11" x14ac:dyDescent="0.25">
      <c r="I705"/>
      <c r="J705"/>
      <c r="K705"/>
    </row>
    <row r="706" spans="9:11" x14ac:dyDescent="0.25">
      <c r="I706"/>
      <c r="J706"/>
      <c r="K706"/>
    </row>
    <row r="707" spans="9:11" x14ac:dyDescent="0.25">
      <c r="I707"/>
      <c r="J707"/>
      <c r="K707"/>
    </row>
    <row r="708" spans="9:11" x14ac:dyDescent="0.25">
      <c r="I708"/>
      <c r="J708"/>
      <c r="K708"/>
    </row>
    <row r="709" spans="9:11" x14ac:dyDescent="0.25">
      <c r="I709"/>
      <c r="J709"/>
      <c r="K709"/>
    </row>
    <row r="710" spans="9:11" x14ac:dyDescent="0.25">
      <c r="I710"/>
      <c r="J710"/>
      <c r="K710"/>
    </row>
    <row r="711" spans="9:11" x14ac:dyDescent="0.25">
      <c r="I711"/>
      <c r="J711"/>
      <c r="K711"/>
    </row>
    <row r="712" spans="9:11" x14ac:dyDescent="0.25">
      <c r="I712"/>
      <c r="J712"/>
      <c r="K712"/>
    </row>
    <row r="713" spans="9:11" x14ac:dyDescent="0.25">
      <c r="I713"/>
      <c r="J713"/>
      <c r="K713"/>
    </row>
    <row r="714" spans="9:11" x14ac:dyDescent="0.25">
      <c r="I714"/>
      <c r="J714"/>
      <c r="K714"/>
    </row>
    <row r="715" spans="9:11" x14ac:dyDescent="0.25">
      <c r="I715"/>
      <c r="J715"/>
      <c r="K715"/>
    </row>
    <row r="716" spans="9:11" x14ac:dyDescent="0.25">
      <c r="I716"/>
      <c r="J716"/>
      <c r="K716"/>
    </row>
    <row r="717" spans="9:11" x14ac:dyDescent="0.25">
      <c r="I717"/>
      <c r="J717"/>
      <c r="K717"/>
    </row>
    <row r="718" spans="9:11" x14ac:dyDescent="0.25">
      <c r="I718"/>
      <c r="J718"/>
      <c r="K718"/>
    </row>
    <row r="719" spans="9:11" x14ac:dyDescent="0.25">
      <c r="I719"/>
      <c r="J719"/>
      <c r="K719"/>
    </row>
    <row r="720" spans="9:11" x14ac:dyDescent="0.25">
      <c r="I720"/>
      <c r="J720"/>
      <c r="K720"/>
    </row>
    <row r="721" spans="9:11" x14ac:dyDescent="0.25">
      <c r="I721"/>
      <c r="J721"/>
      <c r="K721"/>
    </row>
    <row r="722" spans="9:11" x14ac:dyDescent="0.25">
      <c r="I722"/>
      <c r="J722"/>
      <c r="K722"/>
    </row>
    <row r="723" spans="9:11" x14ac:dyDescent="0.25">
      <c r="I723"/>
      <c r="J723"/>
      <c r="K723"/>
    </row>
    <row r="724" spans="9:11" x14ac:dyDescent="0.25">
      <c r="I724"/>
      <c r="J724"/>
      <c r="K724"/>
    </row>
    <row r="725" spans="9:11" x14ac:dyDescent="0.25">
      <c r="I725"/>
      <c r="J725"/>
      <c r="K725"/>
    </row>
    <row r="726" spans="9:11" x14ac:dyDescent="0.25">
      <c r="I726"/>
      <c r="J726"/>
      <c r="K726"/>
    </row>
    <row r="727" spans="9:11" x14ac:dyDescent="0.25">
      <c r="I727"/>
      <c r="J727"/>
      <c r="K727"/>
    </row>
    <row r="728" spans="9:11" x14ac:dyDescent="0.25">
      <c r="I728"/>
      <c r="J728"/>
      <c r="K728"/>
    </row>
    <row r="729" spans="9:11" x14ac:dyDescent="0.25">
      <c r="I729"/>
      <c r="J729"/>
      <c r="K729"/>
    </row>
    <row r="730" spans="9:11" x14ac:dyDescent="0.25">
      <c r="I730"/>
      <c r="J730"/>
      <c r="K730"/>
    </row>
    <row r="731" spans="9:11" x14ac:dyDescent="0.25">
      <c r="I731"/>
      <c r="J731"/>
      <c r="K731"/>
    </row>
    <row r="732" spans="9:11" x14ac:dyDescent="0.25">
      <c r="I732"/>
      <c r="J732"/>
      <c r="K732"/>
    </row>
    <row r="733" spans="9:11" x14ac:dyDescent="0.25">
      <c r="I733"/>
      <c r="J733"/>
      <c r="K733"/>
    </row>
    <row r="734" spans="9:11" x14ac:dyDescent="0.25">
      <c r="I734"/>
      <c r="J734"/>
      <c r="K734"/>
    </row>
    <row r="735" spans="9:11" x14ac:dyDescent="0.25">
      <c r="I735"/>
      <c r="J735"/>
      <c r="K735"/>
    </row>
    <row r="736" spans="9:11" x14ac:dyDescent="0.25">
      <c r="I736"/>
      <c r="J736"/>
      <c r="K736"/>
    </row>
    <row r="737" spans="9:11" x14ac:dyDescent="0.25">
      <c r="I737"/>
      <c r="J737"/>
      <c r="K737"/>
    </row>
    <row r="738" spans="9:11" x14ac:dyDescent="0.25">
      <c r="I738"/>
      <c r="J738"/>
      <c r="K738"/>
    </row>
    <row r="739" spans="9:11" x14ac:dyDescent="0.25">
      <c r="I739"/>
      <c r="J739"/>
      <c r="K739"/>
    </row>
    <row r="740" spans="9:11" x14ac:dyDescent="0.25">
      <c r="I740"/>
      <c r="J740"/>
      <c r="K740"/>
    </row>
    <row r="741" spans="9:11" x14ac:dyDescent="0.25">
      <c r="I741"/>
      <c r="J741"/>
      <c r="K741"/>
    </row>
    <row r="742" spans="9:11" x14ac:dyDescent="0.25">
      <c r="I742"/>
      <c r="J742"/>
      <c r="K742"/>
    </row>
    <row r="743" spans="9:11" x14ac:dyDescent="0.25">
      <c r="I743"/>
      <c r="J743"/>
      <c r="K743"/>
    </row>
    <row r="744" spans="9:11" x14ac:dyDescent="0.25">
      <c r="I744"/>
      <c r="J744"/>
      <c r="K744"/>
    </row>
    <row r="745" spans="9:11" x14ac:dyDescent="0.25">
      <c r="I745"/>
      <c r="J745"/>
      <c r="K745"/>
    </row>
    <row r="746" spans="9:11" x14ac:dyDescent="0.25">
      <c r="I746"/>
      <c r="J746"/>
      <c r="K746"/>
    </row>
    <row r="747" spans="9:11" x14ac:dyDescent="0.25">
      <c r="I747"/>
      <c r="J747"/>
      <c r="K747"/>
    </row>
    <row r="748" spans="9:11" x14ac:dyDescent="0.25">
      <c r="I748"/>
      <c r="J748"/>
      <c r="K748"/>
    </row>
    <row r="749" spans="9:11" x14ac:dyDescent="0.25">
      <c r="I749"/>
      <c r="J749"/>
      <c r="K749"/>
    </row>
    <row r="750" spans="9:11" x14ac:dyDescent="0.25">
      <c r="I750"/>
      <c r="J750"/>
      <c r="K750"/>
    </row>
    <row r="751" spans="9:11" x14ac:dyDescent="0.25">
      <c r="I751"/>
      <c r="J751"/>
      <c r="K751"/>
    </row>
    <row r="752" spans="9:11" x14ac:dyDescent="0.25">
      <c r="I752"/>
      <c r="J752"/>
      <c r="K752"/>
    </row>
    <row r="753" spans="9:11" x14ac:dyDescent="0.25">
      <c r="I753"/>
      <c r="J753"/>
      <c r="K753"/>
    </row>
    <row r="754" spans="9:11" x14ac:dyDescent="0.25">
      <c r="I754"/>
      <c r="J754"/>
      <c r="K754"/>
    </row>
    <row r="755" spans="9:11" x14ac:dyDescent="0.25">
      <c r="I755"/>
      <c r="J755"/>
      <c r="K755"/>
    </row>
    <row r="756" spans="9:11" x14ac:dyDescent="0.25">
      <c r="I756"/>
      <c r="J756"/>
      <c r="K756"/>
    </row>
    <row r="757" spans="9:11" x14ac:dyDescent="0.25">
      <c r="I757"/>
      <c r="J757"/>
      <c r="K757"/>
    </row>
    <row r="758" spans="9:11" x14ac:dyDescent="0.25">
      <c r="I758"/>
      <c r="J758"/>
      <c r="K758"/>
    </row>
    <row r="759" spans="9:11" x14ac:dyDescent="0.25">
      <c r="I759"/>
      <c r="J759"/>
      <c r="K759"/>
    </row>
    <row r="760" spans="9:11" x14ac:dyDescent="0.25">
      <c r="I760"/>
      <c r="J760"/>
      <c r="K760"/>
    </row>
    <row r="761" spans="9:11" x14ac:dyDescent="0.25">
      <c r="I761"/>
      <c r="J761"/>
      <c r="K761"/>
    </row>
    <row r="762" spans="9:11" x14ac:dyDescent="0.25">
      <c r="I762"/>
      <c r="J762"/>
      <c r="K762"/>
    </row>
    <row r="763" spans="9:11" x14ac:dyDescent="0.25">
      <c r="I763"/>
      <c r="J763"/>
      <c r="K763"/>
    </row>
    <row r="764" spans="9:11" x14ac:dyDescent="0.25">
      <c r="I764"/>
      <c r="J764"/>
      <c r="K764"/>
    </row>
    <row r="765" spans="9:11" x14ac:dyDescent="0.25">
      <c r="I765"/>
      <c r="J765"/>
      <c r="K765"/>
    </row>
    <row r="766" spans="9:11" x14ac:dyDescent="0.25">
      <c r="I766"/>
      <c r="J766"/>
      <c r="K766"/>
    </row>
    <row r="767" spans="9:11" x14ac:dyDescent="0.25">
      <c r="I767"/>
      <c r="J767"/>
      <c r="K767"/>
    </row>
    <row r="768" spans="9:11" x14ac:dyDescent="0.25">
      <c r="I768"/>
      <c r="J768"/>
      <c r="K768"/>
    </row>
    <row r="769" spans="9:11" x14ac:dyDescent="0.25">
      <c r="I769"/>
      <c r="J769"/>
      <c r="K769"/>
    </row>
    <row r="770" spans="9:11" x14ac:dyDescent="0.25">
      <c r="I770"/>
      <c r="J770"/>
      <c r="K770"/>
    </row>
    <row r="771" spans="9:11" x14ac:dyDescent="0.25">
      <c r="I771"/>
      <c r="J771"/>
      <c r="K771"/>
    </row>
    <row r="772" spans="9:11" x14ac:dyDescent="0.25">
      <c r="I772"/>
      <c r="J772"/>
      <c r="K772"/>
    </row>
    <row r="773" spans="9:11" x14ac:dyDescent="0.25">
      <c r="I773"/>
      <c r="J773"/>
      <c r="K773"/>
    </row>
    <row r="774" spans="9:11" x14ac:dyDescent="0.25">
      <c r="I774"/>
      <c r="J774"/>
      <c r="K774"/>
    </row>
    <row r="775" spans="9:11" x14ac:dyDescent="0.25">
      <c r="I775"/>
      <c r="J775"/>
      <c r="K775"/>
    </row>
    <row r="776" spans="9:11" x14ac:dyDescent="0.25">
      <c r="I776"/>
      <c r="J776"/>
      <c r="K776"/>
    </row>
    <row r="777" spans="9:11" x14ac:dyDescent="0.25">
      <c r="I777"/>
      <c r="J777"/>
      <c r="K777"/>
    </row>
    <row r="778" spans="9:11" x14ac:dyDescent="0.25">
      <c r="I778"/>
      <c r="J778"/>
      <c r="K778"/>
    </row>
    <row r="779" spans="9:11" x14ac:dyDescent="0.25">
      <c r="I779"/>
      <c r="J779"/>
      <c r="K779"/>
    </row>
    <row r="780" spans="9:11" x14ac:dyDescent="0.25">
      <c r="I780"/>
      <c r="J780"/>
      <c r="K780"/>
    </row>
    <row r="781" spans="9:11" x14ac:dyDescent="0.25">
      <c r="I781"/>
      <c r="J781"/>
      <c r="K781"/>
    </row>
    <row r="782" spans="9:11" x14ac:dyDescent="0.25">
      <c r="I782"/>
      <c r="J782"/>
      <c r="K782"/>
    </row>
    <row r="783" spans="9:11" x14ac:dyDescent="0.25">
      <c r="I783"/>
      <c r="J783"/>
      <c r="K783"/>
    </row>
    <row r="784" spans="9:11" x14ac:dyDescent="0.25">
      <c r="I784"/>
      <c r="J784"/>
      <c r="K784"/>
    </row>
    <row r="785" spans="9:11" x14ac:dyDescent="0.25">
      <c r="I785"/>
      <c r="J785"/>
      <c r="K785"/>
    </row>
    <row r="786" spans="9:11" x14ac:dyDescent="0.25">
      <c r="I786"/>
      <c r="J786"/>
      <c r="K786"/>
    </row>
    <row r="787" spans="9:11" x14ac:dyDescent="0.25">
      <c r="I787"/>
      <c r="J787"/>
      <c r="K787"/>
    </row>
    <row r="788" spans="9:11" x14ac:dyDescent="0.25">
      <c r="I788"/>
      <c r="J788"/>
      <c r="K788"/>
    </row>
    <row r="789" spans="9:11" x14ac:dyDescent="0.25">
      <c r="I789"/>
      <c r="J789"/>
      <c r="K789"/>
    </row>
    <row r="790" spans="9:11" x14ac:dyDescent="0.25">
      <c r="I790"/>
      <c r="J790"/>
      <c r="K790"/>
    </row>
    <row r="791" spans="9:11" x14ac:dyDescent="0.25">
      <c r="I791"/>
      <c r="J791"/>
      <c r="K791"/>
    </row>
    <row r="792" spans="9:11" x14ac:dyDescent="0.25">
      <c r="I792"/>
      <c r="J792"/>
      <c r="K792"/>
    </row>
    <row r="793" spans="9:11" x14ac:dyDescent="0.25">
      <c r="I793"/>
      <c r="J793"/>
      <c r="K793"/>
    </row>
    <row r="794" spans="9:11" x14ac:dyDescent="0.25">
      <c r="I794"/>
      <c r="J794"/>
      <c r="K794"/>
    </row>
    <row r="795" spans="9:11" x14ac:dyDescent="0.25">
      <c r="I795"/>
      <c r="J795"/>
      <c r="K795"/>
    </row>
    <row r="796" spans="9:11" x14ac:dyDescent="0.25">
      <c r="I796"/>
      <c r="J796"/>
      <c r="K796"/>
    </row>
    <row r="797" spans="9:11" x14ac:dyDescent="0.25">
      <c r="I797"/>
      <c r="J797"/>
      <c r="K797"/>
    </row>
    <row r="798" spans="9:11" x14ac:dyDescent="0.25">
      <c r="I798"/>
      <c r="J798"/>
      <c r="K798"/>
    </row>
    <row r="799" spans="9:11" x14ac:dyDescent="0.25">
      <c r="I799"/>
      <c r="J799"/>
      <c r="K799"/>
    </row>
    <row r="800" spans="9:11" x14ac:dyDescent="0.25">
      <c r="I800"/>
      <c r="J800"/>
      <c r="K800"/>
    </row>
    <row r="801" spans="9:11" x14ac:dyDescent="0.25">
      <c r="I801"/>
      <c r="J801"/>
      <c r="K801"/>
    </row>
    <row r="802" spans="9:11" x14ac:dyDescent="0.25">
      <c r="I802"/>
      <c r="J802"/>
      <c r="K802"/>
    </row>
    <row r="803" spans="9:11" x14ac:dyDescent="0.25">
      <c r="I803"/>
      <c r="J803"/>
      <c r="K803"/>
    </row>
    <row r="804" spans="9:11" x14ac:dyDescent="0.25">
      <c r="I804"/>
      <c r="J804"/>
      <c r="K804"/>
    </row>
    <row r="805" spans="9:11" x14ac:dyDescent="0.25">
      <c r="I805"/>
      <c r="J805"/>
      <c r="K805"/>
    </row>
    <row r="806" spans="9:11" x14ac:dyDescent="0.25">
      <c r="I806"/>
      <c r="J806"/>
      <c r="K806"/>
    </row>
    <row r="807" spans="9:11" x14ac:dyDescent="0.25">
      <c r="I807"/>
      <c r="J807"/>
      <c r="K807"/>
    </row>
    <row r="808" spans="9:11" x14ac:dyDescent="0.25">
      <c r="I808"/>
      <c r="J808"/>
      <c r="K808"/>
    </row>
    <row r="809" spans="9:11" x14ac:dyDescent="0.25">
      <c r="I809"/>
      <c r="J809"/>
      <c r="K809"/>
    </row>
    <row r="810" spans="9:11" x14ac:dyDescent="0.25">
      <c r="I810"/>
      <c r="J810"/>
      <c r="K810"/>
    </row>
    <row r="811" spans="9:11" x14ac:dyDescent="0.25">
      <c r="I811"/>
      <c r="J811"/>
      <c r="K811"/>
    </row>
    <row r="812" spans="9:11" x14ac:dyDescent="0.25">
      <c r="I812"/>
      <c r="J812"/>
      <c r="K812"/>
    </row>
    <row r="813" spans="9:11" x14ac:dyDescent="0.25">
      <c r="I813"/>
      <c r="J813"/>
      <c r="K813"/>
    </row>
    <row r="814" spans="9:11" x14ac:dyDescent="0.25">
      <c r="I814"/>
      <c r="J814"/>
      <c r="K814"/>
    </row>
    <row r="815" spans="9:11" x14ac:dyDescent="0.25">
      <c r="I815"/>
      <c r="J815"/>
      <c r="K815"/>
    </row>
    <row r="816" spans="9:11" x14ac:dyDescent="0.25">
      <c r="I816"/>
      <c r="J816"/>
      <c r="K816"/>
    </row>
    <row r="817" spans="9:11" x14ac:dyDescent="0.25">
      <c r="I817"/>
      <c r="J817"/>
      <c r="K817"/>
    </row>
    <row r="818" spans="9:11" x14ac:dyDescent="0.25">
      <c r="I818"/>
      <c r="J818"/>
      <c r="K818"/>
    </row>
    <row r="819" spans="9:11" x14ac:dyDescent="0.25">
      <c r="I819"/>
      <c r="J819"/>
      <c r="K819"/>
    </row>
    <row r="820" spans="9:11" x14ac:dyDescent="0.25">
      <c r="I820"/>
      <c r="J820"/>
      <c r="K820"/>
    </row>
    <row r="821" spans="9:11" x14ac:dyDescent="0.25">
      <c r="I821"/>
      <c r="J821"/>
      <c r="K821"/>
    </row>
    <row r="822" spans="9:11" x14ac:dyDescent="0.25">
      <c r="I822"/>
      <c r="J822"/>
      <c r="K822"/>
    </row>
    <row r="823" spans="9:11" x14ac:dyDescent="0.25">
      <c r="I823"/>
      <c r="J823"/>
      <c r="K823"/>
    </row>
    <row r="824" spans="9:11" x14ac:dyDescent="0.25">
      <c r="I824"/>
      <c r="J824"/>
      <c r="K824"/>
    </row>
    <row r="825" spans="9:11" x14ac:dyDescent="0.25">
      <c r="I825"/>
      <c r="J825"/>
      <c r="K825"/>
    </row>
    <row r="826" spans="9:11" x14ac:dyDescent="0.25">
      <c r="I826"/>
      <c r="J826"/>
      <c r="K826"/>
    </row>
    <row r="827" spans="9:11" x14ac:dyDescent="0.25">
      <c r="I827"/>
      <c r="J827"/>
      <c r="K827"/>
    </row>
    <row r="828" spans="9:11" x14ac:dyDescent="0.25">
      <c r="I828"/>
      <c r="J828"/>
      <c r="K828"/>
    </row>
    <row r="829" spans="9:11" x14ac:dyDescent="0.25">
      <c r="I829"/>
      <c r="J829"/>
      <c r="K829"/>
    </row>
    <row r="830" spans="9:11" x14ac:dyDescent="0.25">
      <c r="I830"/>
      <c r="J830"/>
      <c r="K830"/>
    </row>
    <row r="831" spans="9:11" x14ac:dyDescent="0.25">
      <c r="I831"/>
      <c r="J831"/>
      <c r="K831"/>
    </row>
    <row r="832" spans="9:11" x14ac:dyDescent="0.25">
      <c r="I832"/>
      <c r="J832"/>
      <c r="K832"/>
    </row>
    <row r="833" spans="9:11" x14ac:dyDescent="0.25">
      <c r="I833"/>
      <c r="J833"/>
      <c r="K833"/>
    </row>
    <row r="834" spans="9:11" x14ac:dyDescent="0.25">
      <c r="I834"/>
      <c r="J834"/>
      <c r="K834"/>
    </row>
    <row r="835" spans="9:11" x14ac:dyDescent="0.25">
      <c r="I835"/>
      <c r="J835"/>
      <c r="K835"/>
    </row>
    <row r="836" spans="9:11" x14ac:dyDescent="0.25">
      <c r="I836"/>
      <c r="J836"/>
      <c r="K836"/>
    </row>
    <row r="837" spans="9:11" x14ac:dyDescent="0.25">
      <c r="I837"/>
      <c r="J837"/>
      <c r="K837"/>
    </row>
    <row r="838" spans="9:11" x14ac:dyDescent="0.25">
      <c r="I838"/>
      <c r="J838"/>
      <c r="K838"/>
    </row>
    <row r="839" spans="9:11" x14ac:dyDescent="0.25">
      <c r="I839"/>
      <c r="J839"/>
      <c r="K839"/>
    </row>
    <row r="840" spans="9:11" x14ac:dyDescent="0.25">
      <c r="I840"/>
      <c r="J840"/>
      <c r="K840"/>
    </row>
    <row r="841" spans="9:11" x14ac:dyDescent="0.25">
      <c r="I841"/>
      <c r="J841"/>
      <c r="K841"/>
    </row>
    <row r="842" spans="9:11" x14ac:dyDescent="0.25">
      <c r="I842"/>
      <c r="J842"/>
      <c r="K842"/>
    </row>
    <row r="843" spans="9:11" x14ac:dyDescent="0.25">
      <c r="I843"/>
      <c r="J843"/>
      <c r="K843"/>
    </row>
    <row r="844" spans="9:11" x14ac:dyDescent="0.25">
      <c r="I844"/>
      <c r="J844"/>
      <c r="K844"/>
    </row>
    <row r="845" spans="9:11" x14ac:dyDescent="0.25">
      <c r="I845"/>
      <c r="J845"/>
      <c r="K845"/>
    </row>
    <row r="846" spans="9:11" x14ac:dyDescent="0.25">
      <c r="I846"/>
      <c r="J846"/>
      <c r="K846"/>
    </row>
    <row r="847" spans="9:11" x14ac:dyDescent="0.25">
      <c r="I847"/>
      <c r="J847"/>
      <c r="K847"/>
    </row>
    <row r="848" spans="9:11" x14ac:dyDescent="0.25">
      <c r="I848"/>
      <c r="J848"/>
      <c r="K848"/>
    </row>
    <row r="849" spans="9:11" x14ac:dyDescent="0.25">
      <c r="I849"/>
      <c r="J849"/>
      <c r="K849"/>
    </row>
    <row r="850" spans="9:11" x14ac:dyDescent="0.25">
      <c r="I850"/>
      <c r="J850"/>
      <c r="K850"/>
    </row>
    <row r="851" spans="9:11" x14ac:dyDescent="0.25">
      <c r="I851"/>
      <c r="J851"/>
      <c r="K851"/>
    </row>
    <row r="852" spans="9:11" x14ac:dyDescent="0.25">
      <c r="I852"/>
      <c r="J852"/>
      <c r="K852"/>
    </row>
    <row r="853" spans="9:11" x14ac:dyDescent="0.25">
      <c r="I853"/>
      <c r="J853"/>
      <c r="K853"/>
    </row>
    <row r="854" spans="9:11" x14ac:dyDescent="0.25">
      <c r="I854"/>
      <c r="J854"/>
      <c r="K854"/>
    </row>
    <row r="855" spans="9:11" x14ac:dyDescent="0.25">
      <c r="I855"/>
      <c r="J855"/>
      <c r="K855"/>
    </row>
    <row r="856" spans="9:11" x14ac:dyDescent="0.25">
      <c r="I856"/>
      <c r="J856"/>
      <c r="K856"/>
    </row>
    <row r="857" spans="9:11" x14ac:dyDescent="0.25">
      <c r="I857"/>
      <c r="J857"/>
      <c r="K857"/>
    </row>
    <row r="858" spans="9:11" x14ac:dyDescent="0.25">
      <c r="I858"/>
      <c r="J858"/>
      <c r="K858"/>
    </row>
    <row r="859" spans="9:11" x14ac:dyDescent="0.25">
      <c r="I859"/>
      <c r="J859"/>
      <c r="K859"/>
    </row>
    <row r="860" spans="9:11" x14ac:dyDescent="0.25">
      <c r="I860"/>
      <c r="J860"/>
      <c r="K860"/>
    </row>
    <row r="861" spans="9:11" x14ac:dyDescent="0.25">
      <c r="I861"/>
      <c r="J861"/>
      <c r="K861"/>
    </row>
    <row r="862" spans="9:11" x14ac:dyDescent="0.25">
      <c r="I862"/>
      <c r="J862"/>
      <c r="K862"/>
    </row>
    <row r="863" spans="9:11" x14ac:dyDescent="0.25">
      <c r="I863"/>
      <c r="J863"/>
      <c r="K863"/>
    </row>
    <row r="864" spans="9:11" x14ac:dyDescent="0.25">
      <c r="I864"/>
      <c r="J864"/>
      <c r="K864"/>
    </row>
    <row r="865" spans="9:11" x14ac:dyDescent="0.25">
      <c r="I865"/>
      <c r="J865"/>
      <c r="K865"/>
    </row>
    <row r="866" spans="9:11" x14ac:dyDescent="0.25">
      <c r="I866"/>
      <c r="J866"/>
      <c r="K866"/>
    </row>
    <row r="867" spans="9:11" x14ac:dyDescent="0.25">
      <c r="I867"/>
      <c r="J867"/>
      <c r="K867"/>
    </row>
    <row r="868" spans="9:11" x14ac:dyDescent="0.25">
      <c r="I868"/>
      <c r="J868"/>
      <c r="K868"/>
    </row>
    <row r="869" spans="9:11" x14ac:dyDescent="0.25">
      <c r="I869"/>
      <c r="J869"/>
      <c r="K869"/>
    </row>
    <row r="870" spans="9:11" x14ac:dyDescent="0.25">
      <c r="I870"/>
      <c r="J870"/>
      <c r="K870"/>
    </row>
    <row r="871" spans="9:11" x14ac:dyDescent="0.25">
      <c r="I871"/>
      <c r="J871"/>
      <c r="K871"/>
    </row>
    <row r="872" spans="9:11" x14ac:dyDescent="0.25">
      <c r="I872"/>
      <c r="J872"/>
      <c r="K872"/>
    </row>
    <row r="873" spans="9:11" x14ac:dyDescent="0.25">
      <c r="I873"/>
      <c r="J873"/>
      <c r="K873"/>
    </row>
    <row r="874" spans="9:11" x14ac:dyDescent="0.25">
      <c r="I874"/>
      <c r="J874"/>
      <c r="K874"/>
    </row>
    <row r="875" spans="9:11" x14ac:dyDescent="0.25">
      <c r="I875"/>
      <c r="J875"/>
      <c r="K875"/>
    </row>
    <row r="876" spans="9:11" x14ac:dyDescent="0.25">
      <c r="I876"/>
      <c r="J876"/>
      <c r="K876"/>
    </row>
    <row r="877" spans="9:11" x14ac:dyDescent="0.25">
      <c r="I877"/>
      <c r="J877"/>
      <c r="K877"/>
    </row>
    <row r="878" spans="9:11" x14ac:dyDescent="0.25">
      <c r="I878"/>
      <c r="J878"/>
      <c r="K878"/>
    </row>
    <row r="879" spans="9:11" x14ac:dyDescent="0.25">
      <c r="I879"/>
      <c r="J879"/>
      <c r="K879"/>
    </row>
    <row r="880" spans="9:11" x14ac:dyDescent="0.25">
      <c r="I880"/>
      <c r="J880"/>
      <c r="K880"/>
    </row>
    <row r="881" spans="9:11" x14ac:dyDescent="0.25">
      <c r="I881"/>
      <c r="J881"/>
      <c r="K881"/>
    </row>
    <row r="882" spans="9:11" x14ac:dyDescent="0.25">
      <c r="I882"/>
      <c r="J882"/>
      <c r="K882"/>
    </row>
    <row r="883" spans="9:11" x14ac:dyDescent="0.25">
      <c r="I883"/>
      <c r="J883"/>
      <c r="K883"/>
    </row>
    <row r="884" spans="9:11" x14ac:dyDescent="0.25">
      <c r="I884"/>
      <c r="J884"/>
      <c r="K884"/>
    </row>
    <row r="885" spans="9:11" x14ac:dyDescent="0.25">
      <c r="I885"/>
      <c r="J885"/>
      <c r="K885"/>
    </row>
    <row r="886" spans="9:11" x14ac:dyDescent="0.25">
      <c r="I886"/>
      <c r="J886"/>
      <c r="K886"/>
    </row>
    <row r="887" spans="9:11" x14ac:dyDescent="0.25">
      <c r="I887"/>
      <c r="J887"/>
      <c r="K887"/>
    </row>
    <row r="888" spans="9:11" x14ac:dyDescent="0.25">
      <c r="I888"/>
      <c r="J888"/>
      <c r="K888"/>
    </row>
    <row r="889" spans="9:11" x14ac:dyDescent="0.25">
      <c r="I889"/>
      <c r="J889"/>
      <c r="K889"/>
    </row>
    <row r="890" spans="9:11" x14ac:dyDescent="0.25">
      <c r="I890"/>
      <c r="J890"/>
      <c r="K890"/>
    </row>
    <row r="891" spans="9:11" x14ac:dyDescent="0.25">
      <c r="I891"/>
      <c r="J891"/>
      <c r="K891"/>
    </row>
    <row r="892" spans="9:11" x14ac:dyDescent="0.25">
      <c r="I892"/>
      <c r="J892"/>
      <c r="K892"/>
    </row>
    <row r="893" spans="9:11" x14ac:dyDescent="0.25">
      <c r="I893"/>
      <c r="J893"/>
      <c r="K893"/>
    </row>
    <row r="894" spans="9:11" x14ac:dyDescent="0.25">
      <c r="I894"/>
      <c r="J894"/>
      <c r="K894"/>
    </row>
    <row r="895" spans="9:11" x14ac:dyDescent="0.25">
      <c r="I895"/>
      <c r="J895"/>
      <c r="K895"/>
    </row>
    <row r="896" spans="9:11" x14ac:dyDescent="0.25">
      <c r="I896"/>
      <c r="J896"/>
      <c r="K896"/>
    </row>
    <row r="897" spans="9:11" x14ac:dyDescent="0.25">
      <c r="I897"/>
      <c r="J897"/>
      <c r="K897"/>
    </row>
    <row r="898" spans="9:11" x14ac:dyDescent="0.25">
      <c r="I898"/>
      <c r="J898"/>
      <c r="K898"/>
    </row>
    <row r="899" spans="9:11" x14ac:dyDescent="0.25">
      <c r="I899"/>
      <c r="J899"/>
      <c r="K899"/>
    </row>
    <row r="900" spans="9:11" x14ac:dyDescent="0.25">
      <c r="I900"/>
      <c r="J900"/>
      <c r="K900"/>
    </row>
    <row r="901" spans="9:11" x14ac:dyDescent="0.25">
      <c r="I901"/>
      <c r="J901"/>
      <c r="K901"/>
    </row>
    <row r="902" spans="9:11" x14ac:dyDescent="0.25">
      <c r="I902"/>
      <c r="J902"/>
      <c r="K902"/>
    </row>
    <row r="903" spans="9:11" x14ac:dyDescent="0.25">
      <c r="I903"/>
      <c r="J903"/>
      <c r="K903"/>
    </row>
    <row r="904" spans="9:11" x14ac:dyDescent="0.25">
      <c r="I904"/>
      <c r="J904"/>
      <c r="K904"/>
    </row>
    <row r="905" spans="9:11" x14ac:dyDescent="0.25">
      <c r="I905"/>
      <c r="J905"/>
      <c r="K905"/>
    </row>
    <row r="906" spans="9:11" x14ac:dyDescent="0.25">
      <c r="I906"/>
      <c r="J906"/>
      <c r="K906"/>
    </row>
    <row r="907" spans="9:11" x14ac:dyDescent="0.25">
      <c r="I907"/>
      <c r="J907"/>
      <c r="K907"/>
    </row>
    <row r="908" spans="9:11" x14ac:dyDescent="0.25">
      <c r="I908"/>
      <c r="J908"/>
      <c r="K908"/>
    </row>
    <row r="909" spans="9:11" x14ac:dyDescent="0.25">
      <c r="I909"/>
      <c r="J909"/>
      <c r="K909"/>
    </row>
    <row r="910" spans="9:11" x14ac:dyDescent="0.25">
      <c r="I910"/>
      <c r="J910"/>
      <c r="K910"/>
    </row>
    <row r="911" spans="9:11" x14ac:dyDescent="0.25">
      <c r="I911"/>
      <c r="J911"/>
      <c r="K911"/>
    </row>
    <row r="912" spans="9:11" x14ac:dyDescent="0.25">
      <c r="I912"/>
      <c r="J912"/>
      <c r="K912"/>
    </row>
    <row r="913" spans="9:11" x14ac:dyDescent="0.25">
      <c r="I913"/>
      <c r="J913"/>
      <c r="K913"/>
    </row>
    <row r="914" spans="9:11" x14ac:dyDescent="0.25">
      <c r="I914"/>
      <c r="J914"/>
      <c r="K914"/>
    </row>
    <row r="915" spans="9:11" x14ac:dyDescent="0.25">
      <c r="I915"/>
      <c r="J915"/>
      <c r="K915"/>
    </row>
    <row r="916" spans="9:11" x14ac:dyDescent="0.25">
      <c r="I916"/>
      <c r="J916"/>
      <c r="K916"/>
    </row>
    <row r="917" spans="9:11" x14ac:dyDescent="0.25">
      <c r="I917"/>
      <c r="J917"/>
      <c r="K917"/>
    </row>
    <row r="918" spans="9:11" x14ac:dyDescent="0.25">
      <c r="I918"/>
      <c r="J918"/>
      <c r="K918"/>
    </row>
    <row r="919" spans="9:11" x14ac:dyDescent="0.25">
      <c r="I919"/>
      <c r="J919"/>
      <c r="K919"/>
    </row>
    <row r="920" spans="9:11" x14ac:dyDescent="0.25">
      <c r="I920"/>
      <c r="J920"/>
      <c r="K920"/>
    </row>
    <row r="921" spans="9:11" x14ac:dyDescent="0.25">
      <c r="I921"/>
      <c r="J921"/>
      <c r="K921"/>
    </row>
    <row r="922" spans="9:11" x14ac:dyDescent="0.25">
      <c r="I922"/>
      <c r="J922"/>
      <c r="K922"/>
    </row>
  </sheetData>
  <sheetProtection algorithmName="SHA-512" hashValue="0iLUx4Mlc8NQVlh4gGVyp7tRvSP1WoO60ZOcoZtCobL0ZxL5ZH9evyhcXW4C6/OpOAv+QfJETEaKXYkF2sv22g==" saltValue="3W8HscbrWl48+1ckoCtgQQ==" spinCount="100000" sheet="1" objects="1" scenarios="1"/>
  <mergeCells count="4">
    <mergeCell ref="R22:S22"/>
    <mergeCell ref="R23:S23"/>
    <mergeCell ref="R24:S24"/>
    <mergeCell ref="R25:S25"/>
  </mergeCells>
  <phoneticPr fontId="17" type="noConversion"/>
  <pageMargins left="0.25" right="0.25" top="0.75" bottom="0.75" header="0.3" footer="0.3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6A86FA11A244CA6EA61C316636780" ma:contentTypeVersion="15" ma:contentTypeDescription="Een nieuw document maken." ma:contentTypeScope="" ma:versionID="72be1480feb2d22cfc64d228ce18c5a0">
  <xsd:schema xmlns:xsd="http://www.w3.org/2001/XMLSchema" xmlns:xs="http://www.w3.org/2001/XMLSchema" xmlns:p="http://schemas.microsoft.com/office/2006/metadata/properties" xmlns:ns2="8d8c78c6-bdf7-49b6-96e0-ce96d36cea02" xmlns:ns3="88094275-cc9d-4f5c-95fc-c68dd0c83b3e" targetNamespace="http://schemas.microsoft.com/office/2006/metadata/properties" ma:root="true" ma:fieldsID="3ddce1c221c000fda12d0fe82b2eec48" ns2:_="" ns3:_="">
    <xsd:import namespace="8d8c78c6-bdf7-49b6-96e0-ce96d36cea02"/>
    <xsd:import namespace="88094275-cc9d-4f5c-95fc-c68dd0c83b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c78c6-bdf7-49b6-96e0-ce96d36ce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d002cb97-f9ae-40f4-a62f-9ee51fa9d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94275-cc9d-4f5c-95fc-c68dd0c83b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cb5633b-ad3a-49b5-add9-af93fc12308a}" ma:internalName="TaxCatchAll" ma:showField="CatchAllData" ma:web="88094275-cc9d-4f5c-95fc-c68dd0c83b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094275-cc9d-4f5c-95fc-c68dd0c83b3e" xsi:nil="true"/>
    <lcf76f155ced4ddcb4097134ff3c332f xmlns="8d8c78c6-bdf7-49b6-96e0-ce96d36cea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076CD9-8C98-45A5-ABD4-6EE6FA858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8c78c6-bdf7-49b6-96e0-ce96d36cea02"/>
    <ds:schemaRef ds:uri="88094275-cc9d-4f5c-95fc-c68dd0c83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D3A293-F9CE-470B-8092-81CA0D277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300F8-E5ED-435F-903A-F11D219E31B3}">
  <ds:schemaRefs>
    <ds:schemaRef ds:uri="http://purl.org/dc/elements/1.1/"/>
    <ds:schemaRef ds:uri="http://purl.org/dc/dcmitype/"/>
    <ds:schemaRef ds:uri="http://schemas.microsoft.com/office/2006/metadata/properties"/>
    <ds:schemaRef ds:uri="8d8c78c6-bdf7-49b6-96e0-ce96d36cea02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8094275-cc9d-4f5c-95fc-c68dd0c83b3e"/>
  </ds:schemaRefs>
</ds:datastoreItem>
</file>

<file path=docMetadata/LabelInfo.xml><?xml version="1.0" encoding="utf-8"?>
<clbl:labelList xmlns:clbl="http://schemas.microsoft.com/office/2020/mipLabelMetadata">
  <clbl:label id="{7f920973-6594-4ab3-af55-0bb85192461e}" enabled="0" method="" siteId="{7f920973-6594-4ab3-af55-0bb8519246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Inschrijving</vt:lpstr>
      <vt:lpstr>Prijzenblad</vt:lpstr>
      <vt:lpstr>Hoeveelheden</vt:lpstr>
      <vt:lpstr>Hoeveelheden!Afdrukbereik</vt:lpstr>
      <vt:lpstr>Inschrijving!Afdrukbereik</vt:lpstr>
      <vt:lpstr>Prijzenblad!Afdrukbereik</vt:lpstr>
      <vt:lpstr>Prijzenblad!Afdruktitels</vt:lpstr>
    </vt:vector>
  </TitlesOfParts>
  <Manager/>
  <Company>HB Technical Service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Alwin van Dalen</dc:creator>
  <cp:keywords>Tariefbladen</cp:keywords>
  <dc:description/>
  <cp:lastModifiedBy>Strien, Mees van</cp:lastModifiedBy>
  <cp:revision/>
  <dcterms:created xsi:type="dcterms:W3CDTF">2013-02-20T07:20:48Z</dcterms:created>
  <dcterms:modified xsi:type="dcterms:W3CDTF">2025-05-22T06:58:34Z</dcterms:modified>
  <cp:category>Tariefbladen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0x0101001726A86FA11A244CA6EA61C316636780</vt:lpwstr>
  </property>
  <property fmtid="{D5CDD505-2E9C-101B-9397-08002B2CF9AE}" pid="3" name="Order">
    <vt:r8>418900</vt:r8>
  </property>
  <property fmtid="{D5CDD505-2E9C-101B-9397-08002B2CF9AE}" pid="4" name="ComplianceAssetId">
    <vt:lpwstr/>
  </property>
  <property fmtid="{D5CDD505-2E9C-101B-9397-08002B2CF9AE}" pid="5" name="_activity">
    <vt:lpwstr>{"FileActivityType":"8","FileActivityTimeStamp":"2024-05-17T07:30:57.137Z","FileActivityUsersOnPage":[{"DisplayName":"Dalen, Alwin van","Id":"av8978@waterschap.org"}],"FileActivityNavigationId":null}</vt:lpwstr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