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codeName="ThisWorkbook" defaultThemeVersion="124226"/>
  <mc:AlternateContent xmlns:mc="http://schemas.openxmlformats.org/markup-compatibility/2006">
    <mc:Choice Requires="x15">
      <x15ac:absPath xmlns:x15ac="http://schemas.microsoft.com/office/spreadsheetml/2010/11/ac" url="https://prorailbv.sharepoint.com/teams/AanbestedingWerkplekhardware998/Gedeelde documenten/General/2b aanbesteding gepubliceerde stukken onder TN 522063/aan te passen stukken voor prijsbepaling/"/>
    </mc:Choice>
  </mc:AlternateContent>
  <xr:revisionPtr revIDLastSave="3" documentId="8_{D43B7209-40FD-40D5-B277-4EDDC58037FF}" xr6:coauthVersionLast="47" xr6:coauthVersionMax="47" xr10:uidLastSave="{16B23C6A-BE1D-4C4C-8147-3784E099A7FD}"/>
  <bookViews>
    <workbookView xWindow="19090" yWindow="-16870" windowWidth="38620" windowHeight="21220" firstSheet="1" activeTab="1" xr2:uid="{00000000-000D-0000-FFFF-FFFF00000000}"/>
  </bookViews>
  <sheets>
    <sheet name="SLDataSheet" sheetId="4" state="veryHidden" r:id="rId1"/>
    <sheet name="Annex 5.1 Aanbiedingsbegroting" sheetId="1" r:id="rId2"/>
  </sheets>
  <definedNames>
    <definedName name="_xlnm.Print_Area" localSheetId="1">'Annex 5.1 Aanbiedingsbegroting'!$A$1:$O$52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5" i="1" l="1"/>
  <c r="M37" i="1" s="1"/>
  <c r="I25" i="1"/>
  <c r="K25" i="1" s="1"/>
  <c r="J30" i="1"/>
  <c r="J39" i="1"/>
  <c r="I29" i="1"/>
  <c r="K29" i="1" s="1"/>
  <c r="M29" i="1" s="1"/>
  <c r="M31" i="1" s="1"/>
  <c r="C16" i="1" l="1"/>
  <c r="I26" i="1"/>
  <c r="K26" i="1" s="1"/>
  <c r="M26" i="1" s="1"/>
  <c r="I27" i="1"/>
  <c r="K27" i="1" s="1"/>
  <c r="M27" i="1" s="1"/>
  <c r="I28" i="1"/>
  <c r="K28" i="1" s="1"/>
  <c r="M28" i="1" s="1"/>
  <c r="M25" i="1"/>
  <c r="M41" i="1" l="1"/>
</calcChain>
</file>

<file path=xl/sharedStrings.xml><?xml version="1.0" encoding="utf-8"?>
<sst xmlns="http://schemas.openxmlformats.org/spreadsheetml/2006/main" count="63" uniqueCount="52">
  <si>
    <t>Raamovereenkomst End-user Hardware                                                                          (werkplekhardware, smartphones en AV-middelen) TN 496858 / TN 522063, Perceel 3</t>
  </si>
  <si>
    <t>- Alle gele cellen dienen door inschrijver te worden ingevuld.</t>
  </si>
  <si>
    <t>(Uw logo hier)</t>
  </si>
  <si>
    <t>- De niet-gele velden mogen niet worden gewijzigd.</t>
  </si>
  <si>
    <t>- Deze aanbiedingsbegroting dient rechtsgeldig te worden ondertekend.</t>
  </si>
  <si>
    <t>- Er mogen geen negatieve bedragen en/of percentages worden ingevuld.</t>
  </si>
  <si>
    <t xml:space="preserve">- De ingevulde bedragen en kortingen dienen afgerond te worden op 2 decimalen </t>
  </si>
  <si>
    <t>- De ingevulde bedragen en kortingen  zijn zonder enig voorbehoud opgegeven.</t>
  </si>
  <si>
    <t>- Alle kosten en verrekeningen om te voldoen aan gestelde eisen en door inschrijver beantwoorde kwaliteitscriteria zijn opgenomen in de bedragen van de aanbiedingsbegroting.</t>
  </si>
  <si>
    <t xml:space="preserve"> - Waarden van de oranje cellen (prijsbepaling van 14 dagen voor inschrijving) worden uiterlijk 10 dagen voor inschrijving opgelevert door ProRail</t>
  </si>
  <si>
    <t xml:space="preserve"> - Verwachten aantallen zijn idicatief en hier kunnen geen rechten aan worden ontleent</t>
  </si>
  <si>
    <r>
      <t xml:space="preserve">- Genoemde prijzen en tarieven zijn opgegeven </t>
    </r>
    <r>
      <rPr>
        <sz val="11"/>
        <rFont val="Calibri"/>
        <family val="2"/>
        <scheme val="minor"/>
      </rPr>
      <t>conform de ARBIT 2022</t>
    </r>
    <r>
      <rPr>
        <sz val="11"/>
        <color theme="1"/>
        <rFont val="Calibri"/>
        <family val="2"/>
        <scheme val="minor"/>
      </rPr>
      <t>, in Euro's, excl. BTW.</t>
    </r>
  </si>
  <si>
    <r>
      <t xml:space="preserve">Duur van de overeenkomst: </t>
    </r>
    <r>
      <rPr>
        <sz val="11"/>
        <rFont val="Calibri"/>
        <family val="2"/>
        <scheme val="minor"/>
      </rPr>
      <t>maximaal 8 jaren waarvan 5 jaar vast en 3 x 1 optiejaren</t>
    </r>
  </si>
  <si>
    <t>Productgroep AV middelen</t>
  </si>
  <si>
    <t>Tweakers prijs     incl. BTW</t>
  </si>
  <si>
    <t>Tweakers prijs     excl. BTW</t>
  </si>
  <si>
    <t>Merk Korting</t>
  </si>
  <si>
    <t>Prijs per stuk</t>
  </si>
  <si>
    <t>Verwachte aantallen</t>
  </si>
  <si>
    <t>Totaal</t>
  </si>
  <si>
    <t xml:space="preserve">Merk </t>
  </si>
  <si>
    <t>Type</t>
  </si>
  <si>
    <t>Samsung</t>
  </si>
  <si>
    <t>░</t>
  </si>
  <si>
    <t>Logitec</t>
  </si>
  <si>
    <t>RallyBar Grafiet</t>
  </si>
  <si>
    <t>Sony</t>
  </si>
  <si>
    <t>FWL-85BZ30L</t>
  </si>
  <si>
    <t>Poly</t>
  </si>
  <si>
    <t>POLY G7500 Video Conferencing System</t>
  </si>
  <si>
    <t>Generieke korting  productgroep AV middelen</t>
  </si>
  <si>
    <t>Subtotaal</t>
  </si>
  <si>
    <t>Werkzaamheden AV middelen</t>
  </si>
  <si>
    <t>Uurtarief</t>
  </si>
  <si>
    <t>Omschrijving</t>
  </si>
  <si>
    <t>All-in Uurtarief voor werkzaamheden t.b.v. AV middelen (het uurtarief dient minimaal € 75 per uur en maximaal € 110 per uur te bedragen) (zie Toelichting Annex 5.1)</t>
  </si>
  <si>
    <t>Generieke korting voor het gehele perceel</t>
  </si>
  <si>
    <t>Totale inschrijfsom:</t>
  </si>
  <si>
    <t>Toelichting uurtarief</t>
  </si>
  <si>
    <t>Voor alle opgegeven uurtarieven geldt: ProRail verwacht hier all-in uurtarieven voor werkzaamheden verbonden met deze overeenkomst en daaruit voorvloeiende opdrachten. Daarmee zijn deze tarieven inclusief onder meer, maar niet uitsluitend, reis- en verblijfskosten, opleidings- en certificeringskosten, tooling-, machine-, materieel-, materiaal-, administratie- en supportkosten, ontwikkel-, test-, simulatie- en overige benodigde hardware- en -softwarekosten, kosten voor PC's, mobiele telefonie en andere hulpmiddelen, kosten voor klantcontact, verkoop, offreren en quoteren, management-, overhead- en risicokosten, winstopslagen. 
Locatie van persoonlijk contact met ProRail is in het algemeen Utrecht. Alleen reistijd op expliciet verzoek ProRail wordt verrekend. Voor bezoek aan ProRail locaties in Utrecht onder kantoortijd wordt geen reistijd en reiskosten verrekend.
De genoemde minimale en maximale uurtarieven mogen niet worden overschreden, de aanbieding is ongeldig bij overschrijding van genoemde bandbreedtes.
Opgegeven uurtarieven zijn fixed-price. Nacalculatie heeft alleen plaats op het in opdracht van ProRail verbruikte aantal uren bij gegadigde, indien het een opdracht op basis van nacalculatie betreft. Op fixed-price opdrachten heeft geen nacalculatie plaats.
De tarieven zijn geldig gedurende gangbare kantooruren, voor werkzaamheden op expliciet verzoek ProRail buiten kantoortijd gelden de volgende opslagen:
Tijdvenster	                                         Opslag  
Maandag t/m vrijdag 18:00-24:00 uur: 30%
Maandag t/m vrijdag 00:00-08:00 uur: 40%
Zaterdag                 08:00-24:00 uur: 50%
Zaterdag                 00:00-08:00 uur: 60%
Zon- en feestdagen  00:00-24:00 uur: 60%</t>
  </si>
  <si>
    <t>Handtekening:</t>
  </si>
  <si>
    <t>Organisatie:</t>
  </si>
  <si>
    <t xml:space="preserve"> </t>
  </si>
  <si>
    <t>Naam:</t>
  </si>
  <si>
    <t>Functie:</t>
  </si>
  <si>
    <t>Plaats:</t>
  </si>
  <si>
    <t>Datum:</t>
  </si>
  <si>
    <t>S95D 77’</t>
  </si>
  <si>
    <t>LG</t>
  </si>
  <si>
    <t>LG OLED evo G3 77" Zwart</t>
  </si>
  <si>
    <t>Versie 1.4</t>
  </si>
  <si>
    <t xml:space="preserve"> Annex 5.1: Aanbiedingsbegroting  v1.4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</si>
</sst>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413]d\ mmmm\ yyyy;@"/>
    <numFmt numFmtId="165" formatCode="_ * #,##0_ ;_ * \-#,##0_ ;_ * &quot;-&quot;??_ ;_ @_ "/>
  </numFmts>
  <fonts count="18" x14ac:knownFonts="1">
    <font>
      <sz val="10"/>
      <color theme="1"/>
      <name val="Arial"/>
      <family val="2"/>
    </font>
    <font>
      <sz val="11"/>
      <color theme="1"/>
      <name val="Calibri"/>
      <family val="2"/>
      <scheme val="minor"/>
    </font>
    <font>
      <sz val="10"/>
      <color theme="1"/>
      <name val="Arial"/>
      <family val="2"/>
    </font>
    <font>
      <sz val="8"/>
      <color theme="1"/>
      <name val="Calibri"/>
      <family val="2"/>
    </font>
    <font>
      <b/>
      <sz val="18"/>
      <color theme="1"/>
      <name val="Calibri"/>
      <family val="2"/>
      <scheme val="minor"/>
    </font>
    <font>
      <sz val="11"/>
      <color theme="1"/>
      <name val="Calibri"/>
      <family val="2"/>
      <scheme val="minor"/>
    </font>
    <font>
      <sz val="10"/>
      <color theme="1"/>
      <name val="Calibri"/>
      <family val="2"/>
      <scheme val="minor"/>
    </font>
    <font>
      <b/>
      <sz val="11"/>
      <color theme="1"/>
      <name val="Calibri"/>
      <family val="2"/>
      <scheme val="minor"/>
    </font>
    <font>
      <sz val="11"/>
      <name val="Calibri"/>
      <family val="2"/>
      <scheme val="minor"/>
    </font>
    <font>
      <b/>
      <sz val="10"/>
      <color theme="1"/>
      <name val="Calibri"/>
      <family val="2"/>
      <scheme val="minor"/>
    </font>
    <font>
      <sz val="10"/>
      <color rgb="FFFF0000"/>
      <name val="Calibri"/>
      <family val="2"/>
      <scheme val="minor"/>
    </font>
    <font>
      <b/>
      <sz val="11"/>
      <color rgb="FF000000"/>
      <name val="Calibri"/>
      <family val="2"/>
    </font>
    <font>
      <sz val="11"/>
      <color rgb="FF000000"/>
      <name val="Calibri"/>
      <family val="2"/>
    </font>
    <font>
      <b/>
      <sz val="11"/>
      <name val="Calibri"/>
      <family val="2"/>
    </font>
    <font>
      <b/>
      <sz val="16"/>
      <name val="Calibri"/>
      <family val="2"/>
      <scheme val="minor"/>
    </font>
    <font>
      <u/>
      <sz val="10"/>
      <color theme="10"/>
      <name val="Arial"/>
      <family val="2"/>
    </font>
    <font>
      <sz val="11"/>
      <color theme="6" tint="0.79998168889431442"/>
      <name val="Calibri"/>
      <family val="2"/>
      <scheme val="minor"/>
    </font>
    <font>
      <sz val="10"/>
      <color theme="1"/>
      <name val="Calibri"/>
      <family val="2"/>
      <scheme val="minor"/>
    </font>
  </fonts>
  <fills count="11">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
      <patternFill patternType="solid">
        <fgColor theme="6"/>
        <bgColor indexed="64"/>
      </patternFill>
    </fill>
    <fill>
      <patternFill patternType="solid">
        <fgColor theme="6" tint="0.39997558519241921"/>
        <bgColor indexed="64"/>
      </patternFill>
    </fill>
    <fill>
      <patternFill patternType="solid">
        <fgColor rgb="FFFFFF00"/>
        <bgColor rgb="FF000000"/>
      </patternFill>
    </fill>
    <fill>
      <patternFill patternType="solid">
        <fgColor theme="6" tint="0.79998168889431442"/>
        <bgColor rgb="FF000000"/>
      </patternFill>
    </fill>
    <fill>
      <patternFill patternType="solid">
        <fgColor theme="6" tint="0.39997558519241921"/>
        <bgColor rgb="FF000000"/>
      </patternFill>
    </fill>
    <fill>
      <patternFill patternType="solid">
        <fgColor theme="9"/>
        <bgColor rgb="FF000000"/>
      </patternFill>
    </fill>
    <fill>
      <patternFill patternType="solid">
        <fgColor rgb="FFFF00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theme="3" tint="-0.24994659260841701"/>
      </left>
      <right/>
      <top style="thick">
        <color theme="3" tint="-0.24994659260841701"/>
      </top>
      <bottom/>
      <diagonal/>
    </border>
    <border>
      <left/>
      <right/>
      <top style="thick">
        <color theme="3" tint="-0.24994659260841701"/>
      </top>
      <bottom/>
      <diagonal/>
    </border>
    <border>
      <left/>
      <right style="thick">
        <color theme="3" tint="-0.24994659260841701"/>
      </right>
      <top style="thick">
        <color theme="3" tint="-0.24994659260841701"/>
      </top>
      <bottom/>
      <diagonal/>
    </border>
    <border>
      <left style="thick">
        <color theme="3" tint="-0.24994659260841701"/>
      </left>
      <right/>
      <top/>
      <bottom/>
      <diagonal/>
    </border>
    <border>
      <left/>
      <right style="thick">
        <color theme="3" tint="-0.24994659260841701"/>
      </right>
      <top/>
      <bottom/>
      <diagonal/>
    </border>
    <border>
      <left style="thick">
        <color theme="3" tint="-0.24994659260841701"/>
      </left>
      <right/>
      <top/>
      <bottom style="thick">
        <color theme="3" tint="-0.24994659260841701"/>
      </bottom>
      <diagonal/>
    </border>
    <border>
      <left/>
      <right/>
      <top/>
      <bottom style="thick">
        <color theme="3" tint="-0.24994659260841701"/>
      </bottom>
      <diagonal/>
    </border>
    <border>
      <left/>
      <right style="thick">
        <color theme="3" tint="-0.24994659260841701"/>
      </right>
      <top/>
      <bottom style="thick">
        <color theme="3" tint="-0.24994659260841701"/>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9">
    <xf numFmtId="0" fontId="0" fillId="0" borderId="0"/>
    <xf numFmtId="44" fontId="5" fillId="3" borderId="1">
      <alignment horizontal="center"/>
    </xf>
    <xf numFmtId="0" fontId="5" fillId="2" borderId="0"/>
    <xf numFmtId="0" fontId="3" fillId="0" borderId="0"/>
    <xf numFmtId="44" fontId="5" fillId="2" borderId="1"/>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15" fillId="0" borderId="0" applyNumberFormat="0" applyFill="0" applyBorder="0" applyAlignment="0" applyProtection="0"/>
  </cellStyleXfs>
  <cellXfs count="101">
    <xf numFmtId="0" fontId="0" fillId="0" borderId="0" xfId="0"/>
    <xf numFmtId="0" fontId="4" fillId="2" borderId="0" xfId="0" applyFont="1" applyFill="1" applyAlignment="1">
      <alignment horizontal="center"/>
    </xf>
    <xf numFmtId="0" fontId="4" fillId="2" borderId="6" xfId="0" applyFont="1" applyFill="1" applyBorder="1" applyAlignment="1">
      <alignment horizontal="left"/>
    </xf>
    <xf numFmtId="0" fontId="4" fillId="2" borderId="0" xfId="0" applyFont="1" applyFill="1" applyAlignment="1">
      <alignment horizontal="left"/>
    </xf>
    <xf numFmtId="0" fontId="5" fillId="2" borderId="0" xfId="2"/>
    <xf numFmtId="0" fontId="6" fillId="2" borderId="0" xfId="0" applyFont="1" applyFill="1"/>
    <xf numFmtId="0" fontId="6" fillId="2" borderId="5" xfId="0" applyFont="1" applyFill="1" applyBorder="1"/>
    <xf numFmtId="0" fontId="6" fillId="2" borderId="7" xfId="0" applyFont="1" applyFill="1" applyBorder="1"/>
    <xf numFmtId="0" fontId="6" fillId="2" borderId="8" xfId="0" applyFont="1" applyFill="1" applyBorder="1"/>
    <xf numFmtId="0" fontId="6" fillId="2" borderId="9" xfId="0" applyFont="1" applyFill="1" applyBorder="1"/>
    <xf numFmtId="0" fontId="6" fillId="2" borderId="10" xfId="0" applyFont="1" applyFill="1" applyBorder="1"/>
    <xf numFmtId="0" fontId="6" fillId="2" borderId="11" xfId="0" applyFont="1" applyFill="1" applyBorder="1"/>
    <xf numFmtId="0" fontId="6" fillId="2" borderId="12" xfId="0" applyFont="1" applyFill="1" applyBorder="1"/>
    <xf numFmtId="0" fontId="5" fillId="2" borderId="0" xfId="0" applyFont="1" applyFill="1"/>
    <xf numFmtId="44" fontId="7" fillId="4" borderId="1" xfId="0" applyNumberFormat="1" applyFont="1" applyFill="1" applyBorder="1"/>
    <xf numFmtId="0" fontId="10" fillId="2" borderId="0" xfId="0" applyFont="1" applyFill="1"/>
    <xf numFmtId="0" fontId="8" fillId="2" borderId="0" xfId="0" quotePrefix="1" applyFont="1" applyFill="1" applyAlignment="1">
      <alignment horizontal="left"/>
    </xf>
    <xf numFmtId="44" fontId="9" fillId="5" borderId="1" xfId="5" applyFont="1" applyFill="1" applyBorder="1" applyAlignment="1">
      <alignment horizontal="center" vertical="center"/>
    </xf>
    <xf numFmtId="0" fontId="1" fillId="2" borderId="0" xfId="0" quotePrefix="1" applyFont="1" applyFill="1" applyAlignment="1">
      <alignment horizontal="left" vertical="top" wrapText="1"/>
    </xf>
    <xf numFmtId="44" fontId="9" fillId="5" borderId="0" xfId="5" applyFont="1" applyFill="1" applyBorder="1" applyAlignment="1">
      <alignment horizontal="center" vertical="center"/>
    </xf>
    <xf numFmtId="0" fontId="12" fillId="7" borderId="0" xfId="0" applyFont="1" applyFill="1" applyAlignment="1">
      <alignment vertical="top"/>
    </xf>
    <xf numFmtId="44" fontId="13" fillId="7" borderId="0" xfId="5" applyFont="1" applyFill="1" applyBorder="1" applyAlignment="1">
      <alignment horizontal="center" vertical="center" wrapText="1"/>
    </xf>
    <xf numFmtId="44" fontId="11" fillId="7" borderId="1" xfId="5" applyFont="1" applyFill="1" applyBorder="1" applyAlignment="1" applyProtection="1">
      <alignment horizontal="center" vertical="center" wrapText="1"/>
      <protection locked="0"/>
    </xf>
    <xf numFmtId="44" fontId="11" fillId="7" borderId="0" xfId="5" applyFont="1" applyFill="1" applyBorder="1" applyAlignment="1" applyProtection="1">
      <alignment horizontal="center" vertical="center" wrapText="1"/>
      <protection locked="0"/>
    </xf>
    <xf numFmtId="0" fontId="9" fillId="5" borderId="1" xfId="0" quotePrefix="1" applyFont="1" applyFill="1" applyBorder="1" applyAlignment="1">
      <alignment horizontal="left" vertical="top"/>
    </xf>
    <xf numFmtId="0" fontId="12" fillId="7" borderId="1" xfId="0" applyFont="1" applyFill="1" applyBorder="1" applyAlignment="1">
      <alignment vertical="top"/>
    </xf>
    <xf numFmtId="0" fontId="15" fillId="2" borderId="1" xfId="8" quotePrefix="1" applyFill="1" applyBorder="1" applyAlignment="1">
      <alignment vertical="top" wrapText="1"/>
    </xf>
    <xf numFmtId="165" fontId="11" fillId="7" borderId="1" xfId="6" applyNumberFormat="1" applyFont="1" applyFill="1" applyBorder="1" applyAlignment="1" applyProtection="1">
      <alignment horizontal="center" vertical="center" wrapText="1"/>
      <protection locked="0"/>
    </xf>
    <xf numFmtId="44" fontId="13" fillId="9" borderId="1" xfId="5" applyFont="1" applyFill="1" applyBorder="1" applyAlignment="1">
      <alignment horizontal="center" vertical="center" wrapText="1"/>
    </xf>
    <xf numFmtId="10" fontId="11" fillId="6" borderId="1" xfId="7" applyNumberFormat="1" applyFont="1" applyFill="1" applyBorder="1" applyAlignment="1" applyProtection="1">
      <alignment horizontal="center" vertical="center" wrapText="1"/>
      <protection locked="0"/>
    </xf>
    <xf numFmtId="10" fontId="9" fillId="5" borderId="0" xfId="7" applyNumberFormat="1" applyFont="1" applyFill="1" applyBorder="1" applyAlignment="1">
      <alignment horizontal="center" vertical="center"/>
    </xf>
    <xf numFmtId="10" fontId="11" fillId="7" borderId="0" xfId="5" applyNumberFormat="1" applyFont="1" applyFill="1" applyBorder="1" applyAlignment="1" applyProtection="1">
      <alignment horizontal="center" vertical="center" wrapText="1"/>
      <protection locked="0"/>
    </xf>
    <xf numFmtId="0" fontId="1" fillId="2" borderId="0" xfId="2" applyFont="1"/>
    <xf numFmtId="9" fontId="16" fillId="2" borderId="0" xfId="2" applyNumberFormat="1" applyFont="1"/>
    <xf numFmtId="0" fontId="17" fillId="10" borderId="0" xfId="0" applyFont="1" applyFill="1"/>
    <xf numFmtId="0" fontId="9" fillId="5" borderId="3" xfId="0" quotePrefix="1" applyFont="1" applyFill="1" applyBorder="1" applyAlignment="1">
      <alignment vertical="top"/>
    </xf>
    <xf numFmtId="0" fontId="9" fillId="5" borderId="4" xfId="0" quotePrefix="1" applyFont="1" applyFill="1" applyBorder="1" applyAlignment="1">
      <alignment vertical="top"/>
    </xf>
    <xf numFmtId="0" fontId="9" fillId="5" borderId="2" xfId="0" quotePrefix="1" applyFont="1" applyFill="1" applyBorder="1" applyAlignment="1">
      <alignment vertical="top"/>
    </xf>
    <xf numFmtId="0" fontId="12" fillId="7" borderId="0" xfId="0" applyFont="1" applyFill="1" applyAlignment="1">
      <alignment horizontal="left" vertical="top" wrapText="1"/>
    </xf>
    <xf numFmtId="0" fontId="12" fillId="7" borderId="0" xfId="0" applyFont="1" applyFill="1" applyAlignment="1">
      <alignment vertical="top" wrapText="1"/>
    </xf>
    <xf numFmtId="44" fontId="11" fillId="6" borderId="1" xfId="5" applyFont="1" applyFill="1" applyBorder="1" applyAlignment="1" applyProtection="1">
      <alignment horizontal="center" vertical="center" wrapText="1"/>
      <protection locked="0"/>
    </xf>
    <xf numFmtId="165" fontId="11" fillId="7" borderId="0" xfId="6" applyNumberFormat="1" applyFont="1" applyFill="1" applyBorder="1" applyAlignment="1" applyProtection="1">
      <alignment horizontal="center" vertical="center" wrapText="1"/>
      <protection locked="0"/>
    </xf>
    <xf numFmtId="0" fontId="1" fillId="2" borderId="0" xfId="0" applyFont="1" applyFill="1" applyAlignment="1">
      <alignment horizontal="left" vertical="top" wrapText="1"/>
    </xf>
    <xf numFmtId="0" fontId="7" fillId="2" borderId="0" xfId="0" quotePrefix="1" applyFont="1" applyFill="1" applyAlignment="1">
      <alignment horizontal="left"/>
    </xf>
    <xf numFmtId="0" fontId="7" fillId="2" borderId="0" xfId="0" applyFont="1" applyFill="1" applyAlignment="1">
      <alignment horizontal="left"/>
    </xf>
    <xf numFmtId="44" fontId="7" fillId="2" borderId="0" xfId="0" applyNumberFormat="1" applyFont="1" applyFill="1"/>
    <xf numFmtId="0" fontId="1" fillId="2" borderId="0" xfId="0" applyFont="1" applyFill="1"/>
    <xf numFmtId="0" fontId="1" fillId="2" borderId="0" xfId="0" applyFont="1" applyFill="1" applyAlignment="1">
      <alignment horizontal="left" wrapText="1"/>
    </xf>
    <xf numFmtId="0" fontId="1" fillId="2" borderId="0" xfId="0" quotePrefix="1" applyFont="1" applyFill="1" applyAlignment="1">
      <alignment horizontal="left"/>
    </xf>
    <xf numFmtId="0" fontId="1" fillId="2" borderId="0" xfId="0" quotePrefix="1" applyFont="1" applyFill="1" applyAlignment="1">
      <alignment horizontal="left" wrapText="1"/>
    </xf>
    <xf numFmtId="165" fontId="1" fillId="2" borderId="0" xfId="6" applyNumberFormat="1" applyFont="1" applyFill="1" applyBorder="1" applyAlignment="1">
      <alignment wrapText="1"/>
    </xf>
    <xf numFmtId="0" fontId="1" fillId="2" borderId="8" xfId="0" applyFont="1" applyFill="1" applyBorder="1"/>
    <xf numFmtId="0" fontId="1" fillId="2" borderId="9" xfId="0" applyFont="1" applyFill="1" applyBorder="1"/>
    <xf numFmtId="0" fontId="7" fillId="5" borderId="22" xfId="0" quotePrefix="1" applyFont="1" applyFill="1" applyBorder="1" applyAlignment="1">
      <alignment horizontal="center" vertical="top" wrapText="1"/>
    </xf>
    <xf numFmtId="0" fontId="7" fillId="5" borderId="21" xfId="0" quotePrefix="1" applyFont="1" applyFill="1" applyBorder="1" applyAlignment="1">
      <alignment horizontal="center" vertical="top" wrapText="1"/>
    </xf>
    <xf numFmtId="0" fontId="1" fillId="2" borderId="0" xfId="0" quotePrefix="1" applyFont="1" applyFill="1" applyAlignment="1">
      <alignment horizontal="left" vertical="top" wrapText="1"/>
    </xf>
    <xf numFmtId="44" fontId="7" fillId="5" borderId="22" xfId="5" applyFont="1" applyFill="1" applyBorder="1" applyAlignment="1">
      <alignment horizontal="center" vertical="top"/>
    </xf>
    <xf numFmtId="44" fontId="7" fillId="5" borderId="21" xfId="5" applyFont="1" applyFill="1" applyBorder="1" applyAlignment="1">
      <alignment horizontal="center" vertical="top"/>
    </xf>
    <xf numFmtId="0" fontId="12" fillId="7" borderId="1" xfId="0" applyFont="1" applyFill="1" applyBorder="1" applyAlignment="1">
      <alignment horizontal="left" vertical="top" wrapText="1"/>
    </xf>
    <xf numFmtId="0" fontId="12" fillId="8" borderId="2" xfId="0" applyFont="1" applyFill="1" applyBorder="1" applyAlignment="1">
      <alignment horizontal="left" vertical="top" wrapText="1"/>
    </xf>
    <xf numFmtId="0" fontId="12" fillId="8" borderId="3" xfId="0" applyFont="1" applyFill="1" applyBorder="1" applyAlignment="1">
      <alignment horizontal="left" vertical="top" wrapText="1"/>
    </xf>
    <xf numFmtId="0" fontId="12" fillId="8" borderId="4" xfId="0" applyFont="1" applyFill="1" applyBorder="1" applyAlignment="1">
      <alignment horizontal="left" vertical="top" wrapText="1"/>
    </xf>
    <xf numFmtId="0" fontId="9" fillId="5" borderId="22" xfId="0" applyFont="1" applyFill="1" applyBorder="1" applyAlignment="1">
      <alignment horizontal="center" vertical="center" wrapText="1"/>
    </xf>
    <xf numFmtId="0" fontId="9" fillId="5" borderId="21" xfId="0" applyFont="1" applyFill="1" applyBorder="1" applyAlignment="1">
      <alignment horizontal="center" vertical="center" wrapText="1"/>
    </xf>
    <xf numFmtId="0" fontId="1" fillId="2" borderId="15" xfId="0" quotePrefix="1" applyFont="1" applyFill="1" applyBorder="1" applyAlignment="1">
      <alignment horizontal="left" vertical="top" wrapText="1"/>
    </xf>
    <xf numFmtId="0" fontId="12" fillId="7" borderId="14" xfId="0" applyFont="1" applyFill="1" applyBorder="1" applyAlignment="1">
      <alignment horizontal="left" vertical="top"/>
    </xf>
    <xf numFmtId="0" fontId="12" fillId="7" borderId="15" xfId="0" applyFont="1" applyFill="1" applyBorder="1" applyAlignment="1">
      <alignment horizontal="left" vertical="top"/>
    </xf>
    <xf numFmtId="0" fontId="12" fillId="7" borderId="19" xfId="0" applyFont="1" applyFill="1" applyBorder="1" applyAlignment="1">
      <alignment horizontal="left" vertical="top"/>
    </xf>
    <xf numFmtId="44" fontId="12" fillId="7" borderId="2" xfId="5" applyFont="1" applyFill="1" applyBorder="1" applyAlignment="1" applyProtection="1">
      <alignment horizontal="left" vertical="center" wrapText="1"/>
      <protection locked="0"/>
    </xf>
    <xf numFmtId="44" fontId="12" fillId="7" borderId="3" xfId="5" applyFont="1" applyFill="1" applyBorder="1" applyAlignment="1" applyProtection="1">
      <alignment horizontal="left" vertical="center" wrapText="1"/>
      <protection locked="0"/>
    </xf>
    <xf numFmtId="44" fontId="12" fillId="7" borderId="4" xfId="5" applyFont="1" applyFill="1" applyBorder="1" applyAlignment="1" applyProtection="1">
      <alignment horizontal="left" vertical="center" wrapText="1"/>
      <protection locked="0"/>
    </xf>
    <xf numFmtId="0" fontId="4" fillId="2" borderId="0" xfId="0" quotePrefix="1" applyFont="1" applyFill="1" applyAlignment="1">
      <alignment horizontal="center" wrapText="1"/>
    </xf>
    <xf numFmtId="0" fontId="1" fillId="3" borderId="14" xfId="0" quotePrefix="1" applyFont="1" applyFill="1" applyBorder="1" applyAlignment="1" applyProtection="1">
      <alignment horizontal="center" vertical="center"/>
      <protection locked="0"/>
    </xf>
    <xf numFmtId="0" fontId="1" fillId="3" borderId="15" xfId="0" applyFont="1" applyFill="1" applyBorder="1" applyAlignment="1" applyProtection="1">
      <alignment horizontal="center" vertical="center"/>
      <protection locked="0"/>
    </xf>
    <xf numFmtId="0" fontId="1" fillId="3" borderId="19" xfId="0" applyFont="1" applyFill="1" applyBorder="1" applyAlignment="1" applyProtection="1">
      <alignment horizontal="center" vertical="center"/>
      <protection locked="0"/>
    </xf>
    <xf numFmtId="0" fontId="1" fillId="3" borderId="18" xfId="0" quotePrefix="1" applyFont="1" applyFill="1" applyBorder="1" applyAlignment="1" applyProtection="1">
      <alignment horizontal="center" vertical="center"/>
      <protection locked="0"/>
    </xf>
    <xf numFmtId="0" fontId="1" fillId="3" borderId="0" xfId="0" applyFont="1" applyFill="1" applyAlignment="1" applyProtection="1">
      <alignment horizontal="center" vertical="center"/>
      <protection locked="0"/>
    </xf>
    <xf numFmtId="0" fontId="1" fillId="3" borderId="13" xfId="0" applyFont="1" applyFill="1" applyBorder="1" applyAlignment="1" applyProtection="1">
      <alignment horizontal="center" vertical="center"/>
      <protection locked="0"/>
    </xf>
    <xf numFmtId="0" fontId="1" fillId="3" borderId="18" xfId="0" applyFont="1" applyFill="1" applyBorder="1" applyAlignment="1" applyProtection="1">
      <alignment horizontal="center" vertical="center"/>
      <protection locked="0"/>
    </xf>
    <xf numFmtId="0" fontId="1" fillId="3" borderId="16" xfId="0" applyFont="1" applyFill="1" applyBorder="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 fillId="3" borderId="20" xfId="0" applyFont="1" applyFill="1" applyBorder="1" applyAlignment="1" applyProtection="1">
      <alignment horizontal="center" vertical="center"/>
      <protection locked="0"/>
    </xf>
    <xf numFmtId="0" fontId="1" fillId="2" borderId="13" xfId="0" quotePrefix="1" applyFont="1" applyFill="1" applyBorder="1" applyAlignment="1">
      <alignment horizontal="left" vertical="top" wrapText="1"/>
    </xf>
    <xf numFmtId="0" fontId="1" fillId="2" borderId="0" xfId="0" quotePrefix="1" applyFont="1" applyFill="1" applyAlignment="1">
      <alignment horizontal="left" vertical="top"/>
    </xf>
    <xf numFmtId="164" fontId="8" fillId="2" borderId="0" xfId="0" applyNumberFormat="1" applyFont="1" applyFill="1" applyAlignment="1">
      <alignment horizontal="left"/>
    </xf>
    <xf numFmtId="164" fontId="8" fillId="2" borderId="0" xfId="0" quotePrefix="1" applyNumberFormat="1" applyFont="1" applyFill="1" applyAlignment="1">
      <alignment horizontal="left"/>
    </xf>
    <xf numFmtId="0" fontId="14" fillId="2" borderId="0" xfId="0" quotePrefix="1" applyFont="1" applyFill="1" applyAlignment="1">
      <alignment horizontal="center"/>
    </xf>
    <xf numFmtId="0" fontId="1" fillId="2" borderId="0" xfId="0" applyFont="1" applyFill="1" applyAlignment="1">
      <alignment horizontal="left" vertical="top" wrapText="1"/>
    </xf>
    <xf numFmtId="0" fontId="7" fillId="5" borderId="2" xfId="0" quotePrefix="1" applyFont="1" applyFill="1" applyBorder="1" applyAlignment="1">
      <alignment horizontal="left"/>
    </xf>
    <xf numFmtId="0" fontId="7" fillId="5" borderId="3" xfId="0" applyFont="1" applyFill="1" applyBorder="1" applyAlignment="1">
      <alignment horizontal="left"/>
    </xf>
    <xf numFmtId="0" fontId="7" fillId="5" borderId="4" xfId="0" applyFont="1" applyFill="1" applyBorder="1" applyAlignment="1">
      <alignment horizontal="left"/>
    </xf>
    <xf numFmtId="0" fontId="7" fillId="5" borderId="2" xfId="0" quotePrefix="1" applyFont="1" applyFill="1" applyBorder="1" applyAlignment="1">
      <alignment horizontal="left" wrapText="1"/>
    </xf>
    <xf numFmtId="0" fontId="7" fillId="5" borderId="3" xfId="0" quotePrefix="1" applyFont="1" applyFill="1" applyBorder="1" applyAlignment="1">
      <alignment horizontal="left" wrapText="1"/>
    </xf>
    <xf numFmtId="0" fontId="7" fillId="5" borderId="4" xfId="0" quotePrefix="1" applyFont="1" applyFill="1" applyBorder="1" applyAlignment="1">
      <alignment horizontal="left" wrapText="1"/>
    </xf>
    <xf numFmtId="0" fontId="1" fillId="3" borderId="1" xfId="0" applyFont="1" applyFill="1" applyBorder="1" applyAlignment="1" applyProtection="1">
      <alignment horizontal="center"/>
      <protection locked="0"/>
    </xf>
    <xf numFmtId="0" fontId="1" fillId="3" borderId="2" xfId="0" applyFont="1" applyFill="1" applyBorder="1" applyAlignment="1" applyProtection="1">
      <alignment horizontal="left"/>
      <protection locked="0"/>
    </xf>
    <xf numFmtId="0" fontId="1" fillId="3" borderId="3" xfId="0" applyFont="1" applyFill="1" applyBorder="1" applyAlignment="1" applyProtection="1">
      <alignment horizontal="left"/>
      <protection locked="0"/>
    </xf>
    <xf numFmtId="0" fontId="1" fillId="3" borderId="4" xfId="0" applyFont="1" applyFill="1" applyBorder="1" applyAlignment="1" applyProtection="1">
      <alignment horizontal="left"/>
      <protection locked="0"/>
    </xf>
    <xf numFmtId="0" fontId="1" fillId="5" borderId="2" xfId="0" quotePrefix="1" applyFont="1" applyFill="1" applyBorder="1" applyAlignment="1">
      <alignment horizontal="left" vertical="top" wrapText="1"/>
    </xf>
    <xf numFmtId="0" fontId="1" fillId="5" borderId="3" xfId="0" quotePrefix="1" applyFont="1" applyFill="1" applyBorder="1" applyAlignment="1">
      <alignment horizontal="left" vertical="top" wrapText="1"/>
    </xf>
    <xf numFmtId="0" fontId="1" fillId="5" borderId="4" xfId="0" quotePrefix="1" applyFont="1" applyFill="1" applyBorder="1" applyAlignment="1">
      <alignment horizontal="left" vertical="top" wrapText="1"/>
    </xf>
  </cellXfs>
  <cellStyles count="9">
    <cellStyle name="Hyperlink" xfId="8" builtinId="8"/>
    <cellStyle name="Invulcel" xfId="1" xr:uid="{00000000-0005-0000-0000-000000000000}"/>
    <cellStyle name="Komma" xfId="6" builtinId="3"/>
    <cellStyle name="Lege cel" xfId="2" xr:uid="{00000000-0005-0000-0000-000002000000}"/>
    <cellStyle name="Procent" xfId="7" builtinId="5"/>
    <cellStyle name="Standaard" xfId="0" builtinId="0"/>
    <cellStyle name="Standaard 2" xfId="3" xr:uid="{00000000-0005-0000-0000-000005000000}"/>
    <cellStyle name="Uitgerekende cel" xfId="4" xr:uid="{00000000-0005-0000-0000-000006000000}"/>
    <cellStyle name="Valuta" xfId="5"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76200</xdr:colOff>
      <xdr:row>2</xdr:row>
      <xdr:rowOff>118010</xdr:rowOff>
    </xdr:from>
    <xdr:to>
      <xdr:col>4</xdr:col>
      <xdr:colOff>206375</xdr:colOff>
      <xdr:row>3</xdr:row>
      <xdr:rowOff>15334</xdr:rowOff>
    </xdr:to>
    <xdr:pic>
      <xdr:nvPicPr>
        <xdr:cNvPr id="10" name="Afbeelding 1">
          <a:extLst>
            <a:ext uri="{FF2B5EF4-FFF2-40B4-BE49-F238E27FC236}">
              <a16:creationId xmlns:a16="http://schemas.microsoft.com/office/drawing/2014/main" id="{00000000-0008-0000-0000-000002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46610"/>
          <a:ext cx="2057400" cy="4465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tweakers.net/pricewatch/1997470/sony-fw-85bz30l-zwart.html" TargetMode="External"/><Relationship Id="rId7" Type="http://schemas.openxmlformats.org/officeDocument/2006/relationships/drawing" Target="../drawings/drawing1.xml"/><Relationship Id="rId2" Type="http://schemas.openxmlformats.org/officeDocument/2006/relationships/hyperlink" Target="https://tweakers.net/pricewatch/2030168/samsung-s95d-77-inch-zwart.html" TargetMode="External"/><Relationship Id="rId1" Type="http://schemas.openxmlformats.org/officeDocument/2006/relationships/hyperlink" Target="https://tweakers.net/pricewatch/1800070/logitech-rally-bar-grafiet.html" TargetMode="External"/><Relationship Id="rId6" Type="http://schemas.openxmlformats.org/officeDocument/2006/relationships/printerSettings" Target="../printerSettings/printerSettings2.bin"/><Relationship Id="rId5" Type="http://schemas.openxmlformats.org/officeDocument/2006/relationships/hyperlink" Target="https://tweakers.net/pricewatch/2056986/poly-g7500-video-conferencing-system-met-studio-e70-en-tc10-controller-kit.html" TargetMode="External"/><Relationship Id="rId4" Type="http://schemas.openxmlformats.org/officeDocument/2006/relationships/hyperlink" Target="https://tweakers.net/pricewatch/1921894/lg-oled-evo-g3-77-inch-zwart.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1E61C-BFC8-4F3E-8F0D-7D3C67AFD18E}">
  <sheetPr codeName="Blad1"/>
  <dimension ref="A1"/>
  <sheetViews>
    <sheetView workbookViewId="0"/>
  </sheetViews>
  <sheetFormatPr defaultRowHeight="12.5" x14ac:dyDescent="0.25"/>
  <sheetData/>
  <pageMargins left="0.7" right="0.7" top="0.75" bottom="0.75" header="0.3" footer="0.3"/>
  <pageSetup paperSize="9" orientation="portrait" verticalDpi="0" r:id="rId1"/>
  <customProperties>
    <customPr name="SLWorkbook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pageSetUpPr fitToPage="1"/>
  </sheetPr>
  <dimension ref="A1:S293"/>
  <sheetViews>
    <sheetView tabSelected="1" zoomScaleNormal="100" zoomScaleSheetLayoutView="110" workbookViewId="0">
      <selection activeCell="H6" sqref="H6:M19"/>
    </sheetView>
  </sheetViews>
  <sheetFormatPr defaultColWidth="0" defaultRowHeight="13" zeroHeight="1" x14ac:dyDescent="0.3"/>
  <cols>
    <col min="1" max="2" width="1.1796875" style="5" customWidth="1"/>
    <col min="3" max="3" width="13.453125" style="5" customWidth="1"/>
    <col min="4" max="4" width="14.453125" style="5" customWidth="1"/>
    <col min="5" max="5" width="31.453125" style="5" customWidth="1"/>
    <col min="6" max="6" width="20.453125" style="5" customWidth="1"/>
    <col min="7" max="7" width="2.1796875" style="5" customWidth="1"/>
    <col min="8" max="8" width="15.1796875" style="5" customWidth="1"/>
    <col min="9" max="9" width="14.453125" style="5" customWidth="1"/>
    <col min="10" max="12" width="10.54296875" style="5" customWidth="1"/>
    <col min="13" max="13" width="15.81640625" style="5" customWidth="1"/>
    <col min="14" max="15" width="1" style="5" customWidth="1"/>
    <col min="16" max="19" width="2.453125" style="5" hidden="1" customWidth="1"/>
    <col min="20" max="22" width="9.453125" style="5" hidden="1" customWidth="1"/>
    <col min="23" max="16384" width="9.453125" style="5" hidden="1"/>
  </cols>
  <sheetData>
    <row r="1" spans="2:14" ht="6.75" customHeight="1" thickBot="1" x14ac:dyDescent="0.35"/>
    <row r="2" spans="2:14" ht="11.25" customHeight="1" thickTop="1" x14ac:dyDescent="0.55000000000000004">
      <c r="B2" s="6"/>
      <c r="C2" s="2"/>
      <c r="D2" s="2"/>
      <c r="E2" s="2"/>
      <c r="F2" s="2"/>
      <c r="G2" s="2"/>
      <c r="H2" s="2"/>
      <c r="I2" s="2"/>
      <c r="J2" s="2"/>
      <c r="K2" s="2"/>
      <c r="L2" s="2"/>
      <c r="M2" s="2"/>
      <c r="N2" s="7"/>
    </row>
    <row r="3" spans="2:14" ht="44.25" customHeight="1" x14ac:dyDescent="0.55000000000000004">
      <c r="B3" s="8"/>
      <c r="C3" s="3"/>
      <c r="D3" s="3"/>
      <c r="E3" s="71" t="s">
        <v>0</v>
      </c>
      <c r="F3" s="71"/>
      <c r="G3" s="71"/>
      <c r="H3" s="71"/>
      <c r="I3" s="71"/>
      <c r="J3" s="71"/>
      <c r="K3" s="71"/>
      <c r="L3" s="71"/>
      <c r="M3" s="71"/>
      <c r="N3" s="9"/>
    </row>
    <row r="4" spans="2:14" ht="23.25" customHeight="1" x14ac:dyDescent="0.55000000000000004">
      <c r="B4" s="8"/>
      <c r="C4" s="1"/>
      <c r="D4" s="1"/>
      <c r="E4" s="86" t="s">
        <v>51</v>
      </c>
      <c r="F4" s="86"/>
      <c r="G4" s="86"/>
      <c r="H4" s="86"/>
      <c r="I4" s="86"/>
      <c r="J4" s="86"/>
      <c r="K4" s="86"/>
      <c r="L4" s="86"/>
      <c r="M4" s="86"/>
      <c r="N4" s="9"/>
    </row>
    <row r="5" spans="2:14" ht="16.5" customHeight="1" x14ac:dyDescent="0.55000000000000004">
      <c r="B5" s="8"/>
      <c r="C5" s="1"/>
      <c r="D5" s="1"/>
      <c r="E5" s="1"/>
      <c r="F5" s="1"/>
      <c r="G5" s="1"/>
      <c r="H5" s="1"/>
      <c r="I5" s="1"/>
      <c r="J5" s="1"/>
      <c r="K5" s="1"/>
      <c r="L5" s="1"/>
      <c r="M5" s="1"/>
      <c r="N5" s="9"/>
    </row>
    <row r="6" spans="2:14" ht="14.5" x14ac:dyDescent="0.3">
      <c r="B6" s="8"/>
      <c r="C6" s="83" t="s">
        <v>1</v>
      </c>
      <c r="D6" s="83"/>
      <c r="E6" s="83"/>
      <c r="F6" s="83"/>
      <c r="G6" s="83"/>
      <c r="H6" s="72" t="s">
        <v>2</v>
      </c>
      <c r="I6" s="73"/>
      <c r="J6" s="73"/>
      <c r="K6" s="73"/>
      <c r="L6" s="73"/>
      <c r="M6" s="74"/>
      <c r="N6" s="9"/>
    </row>
    <row r="7" spans="2:14" ht="14.5" x14ac:dyDescent="0.3">
      <c r="B7" s="8"/>
      <c r="C7" s="55" t="s">
        <v>3</v>
      </c>
      <c r="D7" s="55"/>
      <c r="E7" s="55"/>
      <c r="F7" s="55"/>
      <c r="G7" s="82"/>
      <c r="H7" s="75"/>
      <c r="I7" s="76"/>
      <c r="J7" s="76"/>
      <c r="K7" s="76"/>
      <c r="L7" s="76"/>
      <c r="M7" s="77"/>
      <c r="N7" s="9"/>
    </row>
    <row r="8" spans="2:14" ht="14.5" x14ac:dyDescent="0.3">
      <c r="B8" s="8"/>
      <c r="C8" s="83" t="s">
        <v>4</v>
      </c>
      <c r="D8" s="83"/>
      <c r="E8" s="83"/>
      <c r="F8" s="83"/>
      <c r="G8" s="83"/>
      <c r="H8" s="78"/>
      <c r="I8" s="76"/>
      <c r="J8" s="76"/>
      <c r="K8" s="76"/>
      <c r="L8" s="76"/>
      <c r="M8" s="77"/>
      <c r="N8" s="9"/>
    </row>
    <row r="9" spans="2:14" ht="14.5" x14ac:dyDescent="0.3">
      <c r="B9" s="8"/>
      <c r="C9" s="55" t="s">
        <v>5</v>
      </c>
      <c r="D9" s="55"/>
      <c r="E9" s="55"/>
      <c r="F9" s="55"/>
      <c r="G9" s="55"/>
      <c r="H9" s="78"/>
      <c r="I9" s="76"/>
      <c r="J9" s="76"/>
      <c r="K9" s="76"/>
      <c r="L9" s="76"/>
      <c r="M9" s="77"/>
      <c r="N9" s="9"/>
    </row>
    <row r="10" spans="2:14" ht="14.5" x14ac:dyDescent="0.3">
      <c r="B10" s="8"/>
      <c r="C10" s="55" t="s">
        <v>6</v>
      </c>
      <c r="D10" s="55"/>
      <c r="E10" s="55"/>
      <c r="F10" s="55"/>
      <c r="G10" s="82"/>
      <c r="H10" s="78"/>
      <c r="I10" s="76"/>
      <c r="J10" s="76"/>
      <c r="K10" s="76"/>
      <c r="L10" s="76"/>
      <c r="M10" s="77"/>
      <c r="N10" s="9"/>
    </row>
    <row r="11" spans="2:14" ht="14.5" x14ac:dyDescent="0.3">
      <c r="B11" s="8"/>
      <c r="C11" s="55" t="s">
        <v>7</v>
      </c>
      <c r="D11" s="55"/>
      <c r="E11" s="55"/>
      <c r="F11" s="55"/>
      <c r="G11" s="82"/>
      <c r="H11" s="78"/>
      <c r="I11" s="76"/>
      <c r="J11" s="76"/>
      <c r="K11" s="76"/>
      <c r="L11" s="76"/>
      <c r="M11" s="77"/>
      <c r="N11" s="9"/>
    </row>
    <row r="12" spans="2:14" ht="29.15" customHeight="1" x14ac:dyDescent="0.3">
      <c r="B12" s="8"/>
      <c r="C12" s="55" t="s">
        <v>8</v>
      </c>
      <c r="D12" s="55"/>
      <c r="E12" s="55"/>
      <c r="F12" s="55"/>
      <c r="G12" s="18"/>
      <c r="H12" s="78"/>
      <c r="I12" s="76"/>
      <c r="J12" s="76"/>
      <c r="K12" s="76"/>
      <c r="L12" s="76"/>
      <c r="M12" s="77"/>
      <c r="N12" s="9"/>
    </row>
    <row r="13" spans="2:14" ht="29.15" customHeight="1" x14ac:dyDescent="0.3">
      <c r="B13" s="8"/>
      <c r="C13" s="55" t="s">
        <v>9</v>
      </c>
      <c r="D13" s="55"/>
      <c r="E13" s="55"/>
      <c r="F13" s="55"/>
      <c r="G13" s="18"/>
      <c r="H13" s="78"/>
      <c r="I13" s="76"/>
      <c r="J13" s="76"/>
      <c r="K13" s="76"/>
      <c r="L13" s="76"/>
      <c r="M13" s="77"/>
      <c r="N13" s="9"/>
    </row>
    <row r="14" spans="2:14" ht="14.5" x14ac:dyDescent="0.3">
      <c r="B14" s="8"/>
      <c r="C14" s="55" t="s">
        <v>10</v>
      </c>
      <c r="D14" s="55"/>
      <c r="E14" s="55"/>
      <c r="F14" s="55"/>
      <c r="G14" s="18"/>
      <c r="H14" s="78"/>
      <c r="I14" s="76"/>
      <c r="J14" s="76"/>
      <c r="K14" s="76"/>
      <c r="L14" s="76"/>
      <c r="M14" s="77"/>
      <c r="N14" s="9"/>
    </row>
    <row r="15" spans="2:14" ht="14.5" x14ac:dyDescent="0.3">
      <c r="B15" s="8"/>
      <c r="C15" s="55" t="s">
        <v>11</v>
      </c>
      <c r="D15" s="55"/>
      <c r="E15" s="55"/>
      <c r="F15" s="55"/>
      <c r="G15" s="82"/>
      <c r="H15" s="78"/>
      <c r="I15" s="76"/>
      <c r="J15" s="76"/>
      <c r="K15" s="76"/>
      <c r="L15" s="76"/>
      <c r="M15" s="77"/>
      <c r="N15" s="9"/>
    </row>
    <row r="16" spans="2:14" ht="16" customHeight="1" x14ac:dyDescent="0.3">
      <c r="B16" s="8"/>
      <c r="C16" s="87" t="str">
        <f>"- Toegepast BTW tarief "&amp; (I21*100) &amp; "%"</f>
        <v>- Toegepast BTW tarief 21%</v>
      </c>
      <c r="D16" s="87"/>
      <c r="E16" s="87"/>
      <c r="F16" s="87"/>
      <c r="G16" s="18"/>
      <c r="H16" s="78"/>
      <c r="I16" s="76"/>
      <c r="J16" s="76"/>
      <c r="K16" s="76"/>
      <c r="L16" s="76"/>
      <c r="M16" s="77"/>
      <c r="N16" s="9"/>
    </row>
    <row r="17" spans="2:14" ht="16" customHeight="1" x14ac:dyDescent="0.3">
      <c r="B17" s="8"/>
      <c r="C17" s="42"/>
      <c r="D17" s="42"/>
      <c r="E17" s="42"/>
      <c r="F17" s="42"/>
      <c r="G17" s="18"/>
      <c r="H17" s="78"/>
      <c r="I17" s="76"/>
      <c r="J17" s="76"/>
      <c r="K17" s="76"/>
      <c r="L17" s="76"/>
      <c r="M17" s="77"/>
      <c r="N17" s="9"/>
    </row>
    <row r="18" spans="2:14" ht="14.5" customHeight="1" x14ac:dyDescent="0.35">
      <c r="B18" s="8"/>
      <c r="C18" s="15"/>
      <c r="D18" s="15"/>
      <c r="E18" s="15"/>
      <c r="F18" s="46"/>
      <c r="G18" s="46"/>
      <c r="H18" s="78"/>
      <c r="I18" s="76"/>
      <c r="J18" s="76"/>
      <c r="K18" s="76"/>
      <c r="L18" s="76"/>
      <c r="M18" s="77"/>
      <c r="N18" s="9"/>
    </row>
    <row r="19" spans="2:14" ht="15" customHeight="1" x14ac:dyDescent="0.35">
      <c r="B19" s="8"/>
      <c r="C19" s="16" t="s">
        <v>50</v>
      </c>
      <c r="D19" s="84">
        <v>45803</v>
      </c>
      <c r="E19" s="85"/>
      <c r="F19" s="47"/>
      <c r="G19" s="46"/>
      <c r="H19" s="79"/>
      <c r="I19" s="80"/>
      <c r="J19" s="80"/>
      <c r="K19" s="80"/>
      <c r="L19" s="80"/>
      <c r="M19" s="81"/>
      <c r="N19" s="9"/>
    </row>
    <row r="20" spans="2:14" ht="14.5" x14ac:dyDescent="0.35">
      <c r="B20" s="8"/>
      <c r="C20" s="48"/>
      <c r="D20" s="47"/>
      <c r="E20" s="47"/>
      <c r="F20" s="47"/>
      <c r="G20" s="46"/>
      <c r="H20" s="46"/>
      <c r="I20" s="4"/>
      <c r="J20" s="4"/>
      <c r="K20" s="4"/>
      <c r="L20" s="4"/>
      <c r="M20" s="4"/>
      <c r="N20" s="9"/>
    </row>
    <row r="21" spans="2:14" ht="14.5" x14ac:dyDescent="0.35">
      <c r="B21" s="8"/>
      <c r="C21" s="91" t="s">
        <v>12</v>
      </c>
      <c r="D21" s="92"/>
      <c r="E21" s="92"/>
      <c r="F21" s="93"/>
      <c r="G21" s="46"/>
      <c r="H21" s="46"/>
      <c r="I21" s="33">
        <v>0.21</v>
      </c>
      <c r="J21" s="32"/>
      <c r="K21" s="32"/>
      <c r="L21" s="4"/>
      <c r="M21" s="4"/>
      <c r="N21" s="9"/>
    </row>
    <row r="22" spans="2:14" ht="14.5" x14ac:dyDescent="0.35">
      <c r="B22" s="8"/>
      <c r="C22" s="49"/>
      <c r="D22" s="49"/>
      <c r="E22" s="49"/>
      <c r="F22" s="49"/>
      <c r="H22" s="50"/>
      <c r="I22" s="50"/>
      <c r="J22" s="50"/>
      <c r="K22" s="50"/>
      <c r="L22" s="50"/>
      <c r="M22" s="46"/>
      <c r="N22" s="9"/>
    </row>
    <row r="23" spans="2:14" ht="14.5" customHeight="1" x14ac:dyDescent="0.3">
      <c r="B23" s="8"/>
      <c r="C23" s="59" t="s">
        <v>13</v>
      </c>
      <c r="D23" s="60"/>
      <c r="E23" s="60"/>
      <c r="F23" s="60"/>
      <c r="G23" s="61"/>
      <c r="H23" s="62" t="s">
        <v>14</v>
      </c>
      <c r="I23" s="62" t="s">
        <v>15</v>
      </c>
      <c r="J23" s="53" t="s">
        <v>16</v>
      </c>
      <c r="K23" s="53" t="s">
        <v>17</v>
      </c>
      <c r="L23" s="53" t="s">
        <v>18</v>
      </c>
      <c r="M23" s="56" t="s">
        <v>19</v>
      </c>
      <c r="N23" s="9"/>
    </row>
    <row r="24" spans="2:14" ht="14.5" customHeight="1" x14ac:dyDescent="0.3">
      <c r="B24" s="8"/>
      <c r="C24" s="24" t="s">
        <v>20</v>
      </c>
      <c r="D24" s="98" t="s">
        <v>21</v>
      </c>
      <c r="E24" s="99"/>
      <c r="F24" s="99"/>
      <c r="G24" s="100"/>
      <c r="H24" s="63"/>
      <c r="I24" s="63"/>
      <c r="J24" s="54"/>
      <c r="K24" s="54"/>
      <c r="L24" s="54"/>
      <c r="M24" s="57"/>
      <c r="N24" s="9"/>
    </row>
    <row r="25" spans="2:14" ht="14.5" customHeight="1" x14ac:dyDescent="0.3">
      <c r="B25" s="8"/>
      <c r="C25" s="25" t="s">
        <v>22</v>
      </c>
      <c r="D25" s="65" t="s">
        <v>47</v>
      </c>
      <c r="E25" s="66"/>
      <c r="F25" s="67"/>
      <c r="G25" s="26" t="s">
        <v>23</v>
      </c>
      <c r="H25" s="28">
        <v>2676</v>
      </c>
      <c r="I25" s="22">
        <f>(H25/(1+$I$21))</f>
        <v>2211.5702479338843</v>
      </c>
      <c r="J25" s="29">
        <v>0</v>
      </c>
      <c r="K25" s="22">
        <f>I25*(1-J25)</f>
        <v>2211.5702479338843</v>
      </c>
      <c r="L25" s="27">
        <v>1000</v>
      </c>
      <c r="M25" s="17">
        <f>K25*L25</f>
        <v>2211570.2479338842</v>
      </c>
      <c r="N25" s="9"/>
    </row>
    <row r="26" spans="2:14" ht="14.5" customHeight="1" x14ac:dyDescent="0.3">
      <c r="B26" s="8"/>
      <c r="C26" s="25" t="s">
        <v>24</v>
      </c>
      <c r="D26" s="65" t="s">
        <v>25</v>
      </c>
      <c r="E26" s="66"/>
      <c r="F26" s="67"/>
      <c r="G26" s="26" t="s">
        <v>23</v>
      </c>
      <c r="H26" s="28">
        <v>2304.6999999999998</v>
      </c>
      <c r="I26" s="22">
        <f t="shared" ref="I26:I29" si="0">(H26/(1+$I$21))</f>
        <v>1904.7107438016528</v>
      </c>
      <c r="J26" s="29">
        <v>0</v>
      </c>
      <c r="K26" s="22">
        <f t="shared" ref="K26:K29" si="1">I26*(1-J26)</f>
        <v>1904.7107438016528</v>
      </c>
      <c r="L26" s="27">
        <v>1000</v>
      </c>
      <c r="M26" s="17">
        <f t="shared" ref="M26:M29" si="2">K26*L26</f>
        <v>1904710.7438016529</v>
      </c>
      <c r="N26" s="9"/>
    </row>
    <row r="27" spans="2:14" ht="14.5" customHeight="1" x14ac:dyDescent="0.3">
      <c r="B27" s="8"/>
      <c r="C27" s="25" t="s">
        <v>26</v>
      </c>
      <c r="D27" s="65" t="s">
        <v>27</v>
      </c>
      <c r="E27" s="66"/>
      <c r="F27" s="67"/>
      <c r="G27" s="26" t="s">
        <v>23</v>
      </c>
      <c r="H27" s="28">
        <v>2290.14</v>
      </c>
      <c r="I27" s="22">
        <f t="shared" si="0"/>
        <v>1892.6776859504132</v>
      </c>
      <c r="J27" s="29">
        <v>0</v>
      </c>
      <c r="K27" s="22">
        <f t="shared" si="1"/>
        <v>1892.6776859504132</v>
      </c>
      <c r="L27" s="27">
        <v>1000</v>
      </c>
      <c r="M27" s="17">
        <f t="shared" si="2"/>
        <v>1892677.6859504131</v>
      </c>
      <c r="N27" s="9"/>
    </row>
    <row r="28" spans="2:14" ht="14.5" customHeight="1" x14ac:dyDescent="0.3">
      <c r="B28" s="8"/>
      <c r="C28" s="25" t="s">
        <v>48</v>
      </c>
      <c r="D28" s="65" t="s">
        <v>49</v>
      </c>
      <c r="E28" s="66"/>
      <c r="F28" s="67"/>
      <c r="G28" s="26" t="s">
        <v>23</v>
      </c>
      <c r="H28" s="28">
        <v>2599</v>
      </c>
      <c r="I28" s="22">
        <f t="shared" si="0"/>
        <v>2147.9338842975208</v>
      </c>
      <c r="J28" s="29">
        <v>0</v>
      </c>
      <c r="K28" s="22">
        <f t="shared" si="1"/>
        <v>2147.9338842975208</v>
      </c>
      <c r="L28" s="27">
        <v>1000</v>
      </c>
      <c r="M28" s="17">
        <f t="shared" si="2"/>
        <v>2147933.8842975209</v>
      </c>
      <c r="N28" s="9"/>
    </row>
    <row r="29" spans="2:14" ht="14.5" customHeight="1" x14ac:dyDescent="0.3">
      <c r="B29" s="8"/>
      <c r="C29" s="25" t="s">
        <v>28</v>
      </c>
      <c r="D29" s="68" t="s">
        <v>29</v>
      </c>
      <c r="E29" s="69"/>
      <c r="F29" s="70"/>
      <c r="G29" s="26" t="s">
        <v>23</v>
      </c>
      <c r="H29" s="28">
        <v>1803</v>
      </c>
      <c r="I29" s="22">
        <f t="shared" si="0"/>
        <v>1490.0826446280992</v>
      </c>
      <c r="J29" s="29">
        <v>0</v>
      </c>
      <c r="K29" s="22">
        <f t="shared" si="1"/>
        <v>1490.0826446280992</v>
      </c>
      <c r="L29" s="27">
        <v>1000</v>
      </c>
      <c r="M29" s="17">
        <f t="shared" si="2"/>
        <v>1490082.6446280992</v>
      </c>
      <c r="N29" s="9"/>
    </row>
    <row r="30" spans="2:14" ht="14.5" customHeight="1" x14ac:dyDescent="0.3">
      <c r="B30" s="8"/>
      <c r="C30" s="20"/>
      <c r="D30" s="18"/>
      <c r="E30" s="18"/>
      <c r="F30" s="64" t="s">
        <v>30</v>
      </c>
      <c r="G30" s="64"/>
      <c r="H30" s="64"/>
      <c r="I30" s="64"/>
      <c r="J30" s="30">
        <f>AVERAGE(J25:J29)</f>
        <v>0</v>
      </c>
      <c r="K30" s="23"/>
      <c r="L30" s="23"/>
      <c r="M30" s="23"/>
      <c r="N30" s="9"/>
    </row>
    <row r="31" spans="2:14" ht="14.5" customHeight="1" x14ac:dyDescent="0.3">
      <c r="B31" s="8"/>
      <c r="C31" s="20"/>
      <c r="E31" s="18"/>
      <c r="F31" s="55" t="s">
        <v>31</v>
      </c>
      <c r="G31" s="55"/>
      <c r="H31" s="55"/>
      <c r="I31" s="55"/>
      <c r="J31" s="31"/>
      <c r="K31" s="31"/>
      <c r="L31" s="23"/>
      <c r="M31" s="19">
        <f>SUM(M25:M29)</f>
        <v>9646975.20661157</v>
      </c>
      <c r="N31" s="9"/>
    </row>
    <row r="32" spans="2:14" ht="14.5" customHeight="1" x14ac:dyDescent="0.3">
      <c r="B32" s="8"/>
      <c r="C32" s="20"/>
      <c r="E32" s="18"/>
      <c r="F32" s="18"/>
      <c r="G32" s="18"/>
      <c r="H32" s="18"/>
      <c r="I32" s="18"/>
      <c r="J32" s="31"/>
      <c r="K32" s="31"/>
      <c r="L32" s="23"/>
      <c r="M32" s="23"/>
      <c r="N32" s="9"/>
    </row>
    <row r="33" spans="1:15" ht="14.5" customHeight="1" x14ac:dyDescent="0.3">
      <c r="B33" s="8"/>
      <c r="C33" s="59" t="s">
        <v>32</v>
      </c>
      <c r="D33" s="60"/>
      <c r="E33" s="60"/>
      <c r="F33" s="60"/>
      <c r="G33" s="61"/>
      <c r="H33" s="62" t="s">
        <v>33</v>
      </c>
      <c r="I33" s="18"/>
      <c r="J33" s="31"/>
      <c r="K33" s="31"/>
      <c r="L33" s="53" t="s">
        <v>18</v>
      </c>
      <c r="M33" s="56" t="s">
        <v>19</v>
      </c>
      <c r="N33" s="9"/>
    </row>
    <row r="34" spans="1:15" ht="14.5" customHeight="1" x14ac:dyDescent="0.3">
      <c r="B34" s="8"/>
      <c r="C34" s="37" t="s">
        <v>34</v>
      </c>
      <c r="D34" s="35"/>
      <c r="E34" s="35"/>
      <c r="F34" s="35"/>
      <c r="G34" s="36"/>
      <c r="H34" s="63"/>
      <c r="I34" s="18"/>
      <c r="J34" s="31"/>
      <c r="K34" s="31"/>
      <c r="L34" s="54"/>
      <c r="M34" s="57"/>
      <c r="N34" s="9"/>
    </row>
    <row r="35" spans="1:15" ht="29.5" customHeight="1" x14ac:dyDescent="0.3">
      <c r="B35" s="8"/>
      <c r="C35" s="58" t="s">
        <v>35</v>
      </c>
      <c r="D35" s="58"/>
      <c r="E35" s="58"/>
      <c r="F35" s="58"/>
      <c r="G35" s="58"/>
      <c r="H35" s="40">
        <v>0</v>
      </c>
      <c r="I35" s="18"/>
      <c r="J35" s="31"/>
      <c r="K35" s="31"/>
      <c r="L35" s="27">
        <v>5000</v>
      </c>
      <c r="M35" s="17">
        <f>H35*L35</f>
        <v>0</v>
      </c>
      <c r="N35" s="9"/>
    </row>
    <row r="36" spans="1:15" ht="14.5" x14ac:dyDescent="0.3">
      <c r="B36" s="8"/>
      <c r="C36" s="38"/>
      <c r="D36" s="38"/>
      <c r="E36" s="38"/>
      <c r="F36" s="38"/>
      <c r="G36" s="38"/>
      <c r="H36" s="38"/>
      <c r="I36" s="18"/>
      <c r="J36" s="31"/>
      <c r="K36" s="31"/>
      <c r="L36" s="41"/>
      <c r="M36" s="41"/>
      <c r="N36" s="9"/>
    </row>
    <row r="37" spans="1:15" s="34" customFormat="1" ht="14.5" customHeight="1" x14ac:dyDescent="0.3">
      <c r="A37" s="5"/>
      <c r="B37" s="8"/>
      <c r="C37" s="39"/>
      <c r="D37" s="39"/>
      <c r="E37" s="39"/>
      <c r="F37" s="55" t="s">
        <v>31</v>
      </c>
      <c r="G37" s="55"/>
      <c r="H37" s="55"/>
      <c r="I37" s="55"/>
      <c r="J37" s="31"/>
      <c r="K37" s="31"/>
      <c r="L37" s="23"/>
      <c r="M37" s="19">
        <f>M35</f>
        <v>0</v>
      </c>
      <c r="N37" s="9"/>
      <c r="O37" s="5"/>
    </row>
    <row r="38" spans="1:15" s="34" customFormat="1" ht="14.5" customHeight="1" x14ac:dyDescent="0.3">
      <c r="A38" s="5"/>
      <c r="B38" s="8"/>
      <c r="C38" s="39"/>
      <c r="D38" s="39"/>
      <c r="E38" s="39"/>
      <c r="F38" s="39"/>
      <c r="G38" s="39"/>
      <c r="H38" s="18"/>
      <c r="I38" s="18"/>
      <c r="J38" s="31"/>
      <c r="K38" s="31"/>
      <c r="L38" s="23"/>
      <c r="M38" s="23"/>
      <c r="N38" s="9"/>
      <c r="O38" s="5"/>
    </row>
    <row r="39" spans="1:15" ht="14.5" customHeight="1" x14ac:dyDescent="0.35">
      <c r="B39" s="8"/>
      <c r="C39" s="20"/>
      <c r="D39" s="18"/>
      <c r="E39" s="18"/>
      <c r="F39" s="55" t="s">
        <v>36</v>
      </c>
      <c r="G39" s="55"/>
      <c r="H39" s="55"/>
      <c r="I39" s="55"/>
      <c r="J39" s="30">
        <f>AVERAGE(J25:J29)</f>
        <v>0</v>
      </c>
      <c r="K39" s="30"/>
      <c r="L39" s="46"/>
      <c r="M39" s="23"/>
      <c r="N39" s="9"/>
    </row>
    <row r="40" spans="1:15" ht="14.5" customHeight="1" x14ac:dyDescent="0.3">
      <c r="B40" s="8"/>
      <c r="C40" s="20"/>
      <c r="D40" s="18"/>
      <c r="E40" s="18"/>
      <c r="F40" s="18"/>
      <c r="G40" s="18"/>
      <c r="H40" s="21"/>
      <c r="I40" s="23"/>
      <c r="J40" s="23"/>
      <c r="K40" s="23"/>
      <c r="L40" s="23"/>
      <c r="M40" s="23"/>
      <c r="N40" s="9"/>
    </row>
    <row r="41" spans="1:15" ht="15" customHeight="1" x14ac:dyDescent="0.35">
      <c r="B41" s="8"/>
      <c r="C41" s="88" t="s">
        <v>37</v>
      </c>
      <c r="D41" s="89"/>
      <c r="E41" s="89"/>
      <c r="F41" s="90"/>
      <c r="G41" s="46"/>
      <c r="H41" s="46"/>
      <c r="I41" s="46"/>
      <c r="J41" s="46"/>
      <c r="K41" s="46"/>
      <c r="L41" s="46"/>
      <c r="M41" s="14">
        <f>M31+M37</f>
        <v>9646975.20661157</v>
      </c>
      <c r="N41" s="9"/>
    </row>
    <row r="42" spans="1:15" ht="15" customHeight="1" x14ac:dyDescent="0.35">
      <c r="B42" s="8"/>
      <c r="C42" s="43"/>
      <c r="D42" s="44"/>
      <c r="E42" s="44"/>
      <c r="F42" s="44"/>
      <c r="G42" s="46"/>
      <c r="H42" s="46"/>
      <c r="I42" s="46"/>
      <c r="J42" s="46"/>
      <c r="K42" s="46"/>
      <c r="L42" s="46"/>
      <c r="M42" s="45"/>
      <c r="N42" s="9"/>
    </row>
    <row r="43" spans="1:15" ht="14.5" x14ac:dyDescent="0.35">
      <c r="B43" s="8"/>
      <c r="C43" s="43" t="s">
        <v>38</v>
      </c>
      <c r="D43" s="44"/>
      <c r="E43" s="44"/>
      <c r="F43" s="44"/>
      <c r="G43" s="46"/>
      <c r="H43" s="46"/>
      <c r="I43" s="46"/>
      <c r="J43" s="46"/>
      <c r="K43" s="46"/>
      <c r="L43" s="46"/>
      <c r="M43" s="45"/>
      <c r="N43" s="9"/>
    </row>
    <row r="44" spans="1:15" ht="270" customHeight="1" x14ac:dyDescent="0.35">
      <c r="B44" s="8"/>
      <c r="C44" s="55" t="s">
        <v>39</v>
      </c>
      <c r="D44" s="55"/>
      <c r="E44" s="55"/>
      <c r="F44" s="55"/>
      <c r="G44" s="55"/>
      <c r="H44" s="55"/>
      <c r="I44" s="55"/>
      <c r="J44" s="55"/>
      <c r="K44" s="55"/>
      <c r="L44" s="55"/>
      <c r="M44" s="45"/>
      <c r="N44" s="9"/>
    </row>
    <row r="45" spans="1:15" s="13" customFormat="1" ht="15" customHeight="1" x14ac:dyDescent="0.35">
      <c r="A45" s="46"/>
      <c r="B45" s="51"/>
      <c r="C45" s="46"/>
      <c r="D45" s="46"/>
      <c r="E45" s="46"/>
      <c r="F45" s="46"/>
      <c r="G45" s="46"/>
      <c r="H45" s="46"/>
      <c r="I45" s="46" t="s">
        <v>40</v>
      </c>
      <c r="J45" s="46"/>
      <c r="K45" s="46"/>
      <c r="L45" s="46"/>
      <c r="M45" s="46"/>
      <c r="N45" s="52"/>
      <c r="O45" s="46"/>
    </row>
    <row r="46" spans="1:15" ht="15" customHeight="1" x14ac:dyDescent="0.35">
      <c r="B46" s="8"/>
      <c r="C46" s="46" t="s">
        <v>41</v>
      </c>
      <c r="D46" s="95" t="s">
        <v>42</v>
      </c>
      <c r="E46" s="96"/>
      <c r="F46" s="96"/>
      <c r="G46" s="97"/>
      <c r="H46" s="46"/>
      <c r="I46" s="94"/>
      <c r="J46" s="94"/>
      <c r="K46" s="94"/>
      <c r="L46" s="94"/>
      <c r="M46" s="94"/>
      <c r="N46" s="9"/>
    </row>
    <row r="47" spans="1:15" ht="15" customHeight="1" x14ac:dyDescent="0.35">
      <c r="B47" s="8"/>
      <c r="C47" s="46" t="s">
        <v>43</v>
      </c>
      <c r="D47" s="95" t="s">
        <v>42</v>
      </c>
      <c r="E47" s="96"/>
      <c r="F47" s="96"/>
      <c r="G47" s="97"/>
      <c r="H47" s="46"/>
      <c r="I47" s="94"/>
      <c r="J47" s="94"/>
      <c r="K47" s="94"/>
      <c r="L47" s="94"/>
      <c r="M47" s="94"/>
      <c r="N47" s="9"/>
    </row>
    <row r="48" spans="1:15" ht="15" customHeight="1" x14ac:dyDescent="0.35">
      <c r="B48" s="8"/>
      <c r="C48" s="46" t="s">
        <v>44</v>
      </c>
      <c r="D48" s="95" t="s">
        <v>42</v>
      </c>
      <c r="E48" s="96"/>
      <c r="F48" s="96"/>
      <c r="G48" s="97"/>
      <c r="H48" s="46"/>
      <c r="I48" s="94"/>
      <c r="J48" s="94"/>
      <c r="K48" s="94"/>
      <c r="L48" s="94"/>
      <c r="M48" s="94"/>
      <c r="N48" s="9"/>
    </row>
    <row r="49" spans="2:14" ht="15" customHeight="1" x14ac:dyDescent="0.35">
      <c r="B49" s="8"/>
      <c r="C49" s="46" t="s">
        <v>45</v>
      </c>
      <c r="D49" s="95" t="s">
        <v>42</v>
      </c>
      <c r="E49" s="96"/>
      <c r="F49" s="96"/>
      <c r="G49" s="97"/>
      <c r="H49" s="46"/>
      <c r="I49" s="94"/>
      <c r="J49" s="94"/>
      <c r="K49" s="94"/>
      <c r="L49" s="94"/>
      <c r="M49" s="94"/>
      <c r="N49" s="9"/>
    </row>
    <row r="50" spans="2:14" ht="15" customHeight="1" x14ac:dyDescent="0.35">
      <c r="B50" s="8"/>
      <c r="C50" s="46" t="s">
        <v>46</v>
      </c>
      <c r="D50" s="95" t="s">
        <v>42</v>
      </c>
      <c r="E50" s="96"/>
      <c r="F50" s="96"/>
      <c r="G50" s="97"/>
      <c r="H50" s="46"/>
      <c r="I50" s="94"/>
      <c r="J50" s="94"/>
      <c r="K50" s="94"/>
      <c r="L50" s="94"/>
      <c r="M50" s="94"/>
      <c r="N50" s="9"/>
    </row>
    <row r="51" spans="2:14" ht="7.5" customHeight="1" thickBot="1" x14ac:dyDescent="0.35">
      <c r="B51" s="10"/>
      <c r="C51" s="11"/>
      <c r="D51" s="11"/>
      <c r="E51" s="11"/>
      <c r="F51" s="11"/>
      <c r="G51" s="11"/>
      <c r="H51" s="11"/>
      <c r="I51" s="11"/>
      <c r="J51" s="11"/>
      <c r="K51" s="11"/>
      <c r="L51" s="11"/>
      <c r="M51" s="11"/>
      <c r="N51" s="12"/>
    </row>
    <row r="52" spans="2:14" ht="6.75" customHeight="1" thickTop="1" x14ac:dyDescent="0.3"/>
    <row r="53" spans="2:14" x14ac:dyDescent="0.3"/>
    <row r="54" spans="2:14" x14ac:dyDescent="0.3"/>
    <row r="55" spans="2:14" x14ac:dyDescent="0.3"/>
    <row r="56" spans="2:14" x14ac:dyDescent="0.3"/>
    <row r="57" spans="2:14" x14ac:dyDescent="0.3"/>
    <row r="58" spans="2:14" x14ac:dyDescent="0.3"/>
    <row r="59" spans="2:14" x14ac:dyDescent="0.3"/>
    <row r="60" spans="2:14" x14ac:dyDescent="0.3"/>
    <row r="61" spans="2:14" x14ac:dyDescent="0.3"/>
    <row r="62" spans="2:14" x14ac:dyDescent="0.3"/>
    <row r="63" spans="2:14" x14ac:dyDescent="0.3"/>
    <row r="64" spans="2:14" x14ac:dyDescent="0.3"/>
    <row r="65" x14ac:dyDescent="0.3"/>
    <row r="66" x14ac:dyDescent="0.3"/>
    <row r="67" x14ac:dyDescent="0.3"/>
    <row r="68" x14ac:dyDescent="0.3"/>
    <row r="69" x14ac:dyDescent="0.3"/>
    <row r="70" x14ac:dyDescent="0.3"/>
    <row r="71" x14ac:dyDescent="0.3"/>
    <row r="72" x14ac:dyDescent="0.3"/>
    <row r="73" x14ac:dyDescent="0.3"/>
    <row r="74" x14ac:dyDescent="0.3"/>
    <row r="75" x14ac:dyDescent="0.3"/>
    <row r="76" x14ac:dyDescent="0.3"/>
    <row r="77" x14ac:dyDescent="0.3"/>
    <row r="78" x14ac:dyDescent="0.3"/>
    <row r="79" x14ac:dyDescent="0.3"/>
    <row r="80" x14ac:dyDescent="0.3"/>
    <row r="81" x14ac:dyDescent="0.3"/>
    <row r="82" x14ac:dyDescent="0.3"/>
    <row r="83" x14ac:dyDescent="0.3"/>
    <row r="84" x14ac:dyDescent="0.3"/>
    <row r="85" x14ac:dyDescent="0.3"/>
    <row r="86" x14ac:dyDescent="0.3"/>
    <row r="87" x14ac:dyDescent="0.3"/>
    <row r="88" x14ac:dyDescent="0.3"/>
    <row r="89" x14ac:dyDescent="0.3"/>
    <row r="90" x14ac:dyDescent="0.3"/>
    <row r="91" x14ac:dyDescent="0.3"/>
    <row r="92" x14ac:dyDescent="0.3"/>
    <row r="93" x14ac:dyDescent="0.3"/>
    <row r="94" x14ac:dyDescent="0.3"/>
    <row r="95" x14ac:dyDescent="0.3"/>
    <row r="96" x14ac:dyDescent="0.3"/>
    <row r="97" x14ac:dyDescent="0.3"/>
    <row r="98" x14ac:dyDescent="0.3"/>
    <row r="99" x14ac:dyDescent="0.3"/>
    <row r="100" x14ac:dyDescent="0.3"/>
    <row r="101" x14ac:dyDescent="0.3"/>
    <row r="102" x14ac:dyDescent="0.3"/>
    <row r="103" x14ac:dyDescent="0.3"/>
    <row r="104" x14ac:dyDescent="0.3"/>
    <row r="105" x14ac:dyDescent="0.3"/>
    <row r="106" x14ac:dyDescent="0.3"/>
    <row r="107" x14ac:dyDescent="0.3"/>
    <row r="108" x14ac:dyDescent="0.3"/>
    <row r="109" x14ac:dyDescent="0.3"/>
    <row r="110" x14ac:dyDescent="0.3"/>
    <row r="111" x14ac:dyDescent="0.3"/>
    <row r="112" x14ac:dyDescent="0.3"/>
    <row r="113" x14ac:dyDescent="0.3"/>
    <row r="114" x14ac:dyDescent="0.3"/>
    <row r="115" x14ac:dyDescent="0.3"/>
    <row r="116" x14ac:dyDescent="0.3"/>
    <row r="117" x14ac:dyDescent="0.3"/>
    <row r="118" x14ac:dyDescent="0.3"/>
    <row r="119" x14ac:dyDescent="0.3"/>
    <row r="120" x14ac:dyDescent="0.3"/>
    <row r="121" x14ac:dyDescent="0.3"/>
    <row r="122" x14ac:dyDescent="0.3"/>
    <row r="123" x14ac:dyDescent="0.3"/>
    <row r="124" x14ac:dyDescent="0.3"/>
    <row r="125" x14ac:dyDescent="0.3"/>
    <row r="126" x14ac:dyDescent="0.3"/>
    <row r="127" x14ac:dyDescent="0.3"/>
    <row r="128" x14ac:dyDescent="0.3"/>
    <row r="129" x14ac:dyDescent="0.3"/>
    <row r="130" x14ac:dyDescent="0.3"/>
    <row r="131" x14ac:dyDescent="0.3"/>
    <row r="132" x14ac:dyDescent="0.3"/>
    <row r="133" x14ac:dyDescent="0.3"/>
    <row r="134" x14ac:dyDescent="0.3"/>
    <row r="135" x14ac:dyDescent="0.3"/>
    <row r="136" x14ac:dyDescent="0.3"/>
    <row r="137" x14ac:dyDescent="0.3"/>
    <row r="138" x14ac:dyDescent="0.3"/>
    <row r="139" x14ac:dyDescent="0.3"/>
    <row r="140" x14ac:dyDescent="0.3"/>
    <row r="141" x14ac:dyDescent="0.3"/>
    <row r="142" x14ac:dyDescent="0.3"/>
    <row r="143" x14ac:dyDescent="0.3"/>
    <row r="144" x14ac:dyDescent="0.3"/>
    <row r="145" x14ac:dyDescent="0.3"/>
    <row r="146" x14ac:dyDescent="0.3"/>
    <row r="147" x14ac:dyDescent="0.3"/>
    <row r="148" x14ac:dyDescent="0.3"/>
    <row r="149" x14ac:dyDescent="0.3"/>
    <row r="150" x14ac:dyDescent="0.3"/>
    <row r="151" x14ac:dyDescent="0.3"/>
    <row r="152" x14ac:dyDescent="0.3"/>
    <row r="153" x14ac:dyDescent="0.3"/>
    <row r="154" x14ac:dyDescent="0.3"/>
    <row r="155" x14ac:dyDescent="0.3"/>
    <row r="156" x14ac:dyDescent="0.3"/>
    <row r="157" x14ac:dyDescent="0.3"/>
    <row r="158" x14ac:dyDescent="0.3"/>
    <row r="159" x14ac:dyDescent="0.3"/>
    <row r="160" x14ac:dyDescent="0.3"/>
    <row r="161" x14ac:dyDescent="0.3"/>
    <row r="162" x14ac:dyDescent="0.3"/>
    <row r="163" x14ac:dyDescent="0.3"/>
    <row r="164" x14ac:dyDescent="0.3"/>
    <row r="165" x14ac:dyDescent="0.3"/>
    <row r="166" x14ac:dyDescent="0.3"/>
    <row r="167" x14ac:dyDescent="0.3"/>
    <row r="168" x14ac:dyDescent="0.3"/>
    <row r="169" x14ac:dyDescent="0.3"/>
    <row r="170" x14ac:dyDescent="0.3"/>
    <row r="171" x14ac:dyDescent="0.3"/>
    <row r="172" x14ac:dyDescent="0.3"/>
    <row r="173" x14ac:dyDescent="0.3"/>
    <row r="174" x14ac:dyDescent="0.3"/>
    <row r="175" x14ac:dyDescent="0.3"/>
    <row r="176" x14ac:dyDescent="0.3"/>
    <row r="177" x14ac:dyDescent="0.3"/>
    <row r="178" x14ac:dyDescent="0.3"/>
    <row r="179" x14ac:dyDescent="0.3"/>
    <row r="180" x14ac:dyDescent="0.3"/>
    <row r="181" x14ac:dyDescent="0.3"/>
    <row r="182" x14ac:dyDescent="0.3"/>
    <row r="183" x14ac:dyDescent="0.3"/>
    <row r="184" x14ac:dyDescent="0.3"/>
    <row r="185" x14ac:dyDescent="0.3"/>
    <row r="186" x14ac:dyDescent="0.3"/>
    <row r="187" x14ac:dyDescent="0.3"/>
    <row r="188" x14ac:dyDescent="0.3"/>
    <row r="189" x14ac:dyDescent="0.3"/>
    <row r="190" x14ac:dyDescent="0.3"/>
    <row r="191" x14ac:dyDescent="0.3"/>
    <row r="192" x14ac:dyDescent="0.3"/>
    <row r="193" x14ac:dyDescent="0.3"/>
    <row r="194" x14ac:dyDescent="0.3"/>
    <row r="195" x14ac:dyDescent="0.3"/>
    <row r="196" x14ac:dyDescent="0.3"/>
    <row r="197" x14ac:dyDescent="0.3"/>
    <row r="198" x14ac:dyDescent="0.3"/>
    <row r="199" x14ac:dyDescent="0.3"/>
    <row r="200" x14ac:dyDescent="0.3"/>
    <row r="201" x14ac:dyDescent="0.3"/>
    <row r="202" x14ac:dyDescent="0.3"/>
    <row r="203" x14ac:dyDescent="0.3"/>
    <row r="204" x14ac:dyDescent="0.3"/>
    <row r="205" x14ac:dyDescent="0.3"/>
    <row r="206" x14ac:dyDescent="0.3"/>
    <row r="207" x14ac:dyDescent="0.3"/>
    <row r="208" x14ac:dyDescent="0.3"/>
    <row r="209" x14ac:dyDescent="0.3"/>
    <row r="210" x14ac:dyDescent="0.3"/>
    <row r="211" x14ac:dyDescent="0.3"/>
    <row r="212" x14ac:dyDescent="0.3"/>
    <row r="213" x14ac:dyDescent="0.3"/>
    <row r="214" x14ac:dyDescent="0.3"/>
    <row r="215" x14ac:dyDescent="0.3"/>
    <row r="216" x14ac:dyDescent="0.3"/>
    <row r="217" x14ac:dyDescent="0.3"/>
    <row r="218" x14ac:dyDescent="0.3"/>
    <row r="219" x14ac:dyDescent="0.3"/>
    <row r="220" x14ac:dyDescent="0.3"/>
    <row r="221" x14ac:dyDescent="0.3"/>
    <row r="222" x14ac:dyDescent="0.3"/>
    <row r="223" x14ac:dyDescent="0.3"/>
    <row r="224" x14ac:dyDescent="0.3"/>
    <row r="225" x14ac:dyDescent="0.3"/>
    <row r="226" x14ac:dyDescent="0.3"/>
    <row r="227" x14ac:dyDescent="0.3"/>
    <row r="228" x14ac:dyDescent="0.3"/>
    <row r="229" x14ac:dyDescent="0.3"/>
    <row r="230" x14ac:dyDescent="0.3"/>
    <row r="231" x14ac:dyDescent="0.3"/>
    <row r="232" x14ac:dyDescent="0.3"/>
    <row r="233" x14ac:dyDescent="0.3"/>
    <row r="234" x14ac:dyDescent="0.3"/>
    <row r="235" x14ac:dyDescent="0.3"/>
    <row r="236" x14ac:dyDescent="0.3"/>
    <row r="237" x14ac:dyDescent="0.3"/>
    <row r="238" x14ac:dyDescent="0.3"/>
    <row r="239" x14ac:dyDescent="0.3"/>
    <row r="240" x14ac:dyDescent="0.3"/>
    <row r="241" x14ac:dyDescent="0.3"/>
    <row r="242" x14ac:dyDescent="0.3"/>
    <row r="243" x14ac:dyDescent="0.3"/>
    <row r="244" x14ac:dyDescent="0.3"/>
    <row r="245" x14ac:dyDescent="0.3"/>
    <row r="246" x14ac:dyDescent="0.3"/>
    <row r="247" x14ac:dyDescent="0.3"/>
    <row r="248" x14ac:dyDescent="0.3"/>
    <row r="249" x14ac:dyDescent="0.3"/>
    <row r="250" x14ac:dyDescent="0.3"/>
    <row r="251" x14ac:dyDescent="0.3"/>
    <row r="252" x14ac:dyDescent="0.3"/>
    <row r="253" x14ac:dyDescent="0.3"/>
    <row r="254" x14ac:dyDescent="0.3"/>
    <row r="255" x14ac:dyDescent="0.3"/>
    <row r="256" x14ac:dyDescent="0.3"/>
    <row r="257" x14ac:dyDescent="0.3"/>
    <row r="258" x14ac:dyDescent="0.3"/>
    <row r="259" x14ac:dyDescent="0.3"/>
    <row r="260" x14ac:dyDescent="0.3"/>
    <row r="261" x14ac:dyDescent="0.3"/>
    <row r="262" x14ac:dyDescent="0.3"/>
    <row r="263" x14ac:dyDescent="0.3"/>
    <row r="264" x14ac:dyDescent="0.3"/>
    <row r="265" x14ac:dyDescent="0.3"/>
    <row r="266" x14ac:dyDescent="0.3"/>
    <row r="267" x14ac:dyDescent="0.3"/>
    <row r="268" x14ac:dyDescent="0.3"/>
    <row r="269" x14ac:dyDescent="0.3"/>
    <row r="270" x14ac:dyDescent="0.3"/>
    <row r="271" x14ac:dyDescent="0.3"/>
    <row r="272" x14ac:dyDescent="0.3"/>
    <row r="273" x14ac:dyDescent="0.3"/>
    <row r="274" x14ac:dyDescent="0.3"/>
    <row r="275" x14ac:dyDescent="0.3"/>
    <row r="276" x14ac:dyDescent="0.3"/>
    <row r="277" x14ac:dyDescent="0.3"/>
    <row r="278" x14ac:dyDescent="0.3"/>
    <row r="279" x14ac:dyDescent="0.3"/>
    <row r="280" x14ac:dyDescent="0.3"/>
    <row r="281" x14ac:dyDescent="0.3"/>
    <row r="282" x14ac:dyDescent="0.3"/>
    <row r="283" x14ac:dyDescent="0.3"/>
    <row r="284" x14ac:dyDescent="0.3"/>
    <row r="285" x14ac:dyDescent="0.3"/>
    <row r="286" x14ac:dyDescent="0.3"/>
    <row r="287" x14ac:dyDescent="0.3"/>
    <row r="288" x14ac:dyDescent="0.3"/>
    <row r="289" x14ac:dyDescent="0.3"/>
    <row r="290" x14ac:dyDescent="0.3"/>
    <row r="291" x14ac:dyDescent="0.3"/>
    <row r="292" x14ac:dyDescent="0.3"/>
    <row r="293" x14ac:dyDescent="0.3"/>
  </sheetData>
  <sheetProtection selectLockedCells="1"/>
  <mergeCells count="46">
    <mergeCell ref="C41:F41"/>
    <mergeCell ref="C21:F21"/>
    <mergeCell ref="I46:M50"/>
    <mergeCell ref="D49:G49"/>
    <mergeCell ref="D50:G50"/>
    <mergeCell ref="D46:G46"/>
    <mergeCell ref="D47:G47"/>
    <mergeCell ref="D48:G48"/>
    <mergeCell ref="D24:G24"/>
    <mergeCell ref="M23:M24"/>
    <mergeCell ref="H23:H24"/>
    <mergeCell ref="I23:I24"/>
    <mergeCell ref="J23:J24"/>
    <mergeCell ref="F39:I39"/>
    <mergeCell ref="L23:L24"/>
    <mergeCell ref="C44:L44"/>
    <mergeCell ref="E3:M3"/>
    <mergeCell ref="C12:F12"/>
    <mergeCell ref="H6:M19"/>
    <mergeCell ref="C7:G7"/>
    <mergeCell ref="C10:G10"/>
    <mergeCell ref="C9:G9"/>
    <mergeCell ref="C8:G8"/>
    <mergeCell ref="C6:G6"/>
    <mergeCell ref="D19:E19"/>
    <mergeCell ref="C15:G15"/>
    <mergeCell ref="E4:M4"/>
    <mergeCell ref="C13:F13"/>
    <mergeCell ref="C14:F14"/>
    <mergeCell ref="C11:G11"/>
    <mergeCell ref="C16:F16"/>
    <mergeCell ref="K23:K24"/>
    <mergeCell ref="F37:I37"/>
    <mergeCell ref="M33:M34"/>
    <mergeCell ref="C35:G35"/>
    <mergeCell ref="C33:G33"/>
    <mergeCell ref="H33:H34"/>
    <mergeCell ref="L33:L34"/>
    <mergeCell ref="F30:I30"/>
    <mergeCell ref="F31:I31"/>
    <mergeCell ref="C23:G23"/>
    <mergeCell ref="D25:F25"/>
    <mergeCell ref="D26:F26"/>
    <mergeCell ref="D27:F27"/>
    <mergeCell ref="D28:F28"/>
    <mergeCell ref="D29:F29"/>
  </mergeCells>
  <hyperlinks>
    <hyperlink ref="G26" r:id="rId1" xr:uid="{87F2E184-1AD6-4386-82C9-6160BD84C50E}"/>
    <hyperlink ref="G25" r:id="rId2" xr:uid="{7438356A-89D6-4682-90C6-51F934C5540C}"/>
    <hyperlink ref="G27" r:id="rId3" xr:uid="{EA38DD3E-AFAC-4522-8DDE-2A4AB357FBC8}"/>
    <hyperlink ref="G28" r:id="rId4" xr:uid="{63DA813A-5F0D-4ABD-9E52-EE2F9D33140A}"/>
    <hyperlink ref="G29" r:id="rId5" xr:uid="{5926F76F-7108-4665-9942-81AB3ED87CCC}"/>
  </hyperlinks>
  <printOptions horizontalCentered="1" verticalCentered="1"/>
  <pageMargins left="0" right="0" top="0" bottom="0" header="0" footer="0"/>
  <pageSetup paperSize="9" scale="82" fitToHeight="0" orientation="portrait" r:id="rId6"/>
  <drawing r:id="rId7"/>
  <extLst>
    <ext xmlns:x14="http://schemas.microsoft.com/office/spreadsheetml/2009/9/main" uri="{78C0D931-6437-407d-A8EE-F0AAD7539E65}">
      <x14:conditionalFormattings>
        <x14:conditionalFormatting xmlns:xm="http://schemas.microsoft.com/office/excel/2006/main">
          <x14:cfRule type="iconSet" priority="1" id="{306A67AF-0F55-4E70-8F02-4B8BA04726FD}">
            <x14:iconSet iconSet="3Symbols" custom="1">
              <x14:cfvo type="percent">
                <xm:f>0</xm:f>
              </x14:cfvo>
              <x14:cfvo type="num">
                <xm:f>75</xm:f>
              </x14:cfvo>
              <x14:cfvo type="num" gte="0">
                <xm:f>110</xm:f>
              </x14:cfvo>
              <x14:cfIcon iconSet="3Symbols" iconId="0"/>
              <x14:cfIcon iconSet="3Symbols" iconId="2"/>
              <x14:cfIcon iconSet="3Symbols" iconId="0"/>
            </x14:iconSet>
          </x14:cfRule>
          <xm:sqref>H35</xm:sqref>
        </x14:conditionalFormatting>
        <x14:conditionalFormatting xmlns:xm="http://schemas.microsoft.com/office/excel/2006/main">
          <x14:cfRule type="iconSet" priority="9" id="{2B8C85F3-34C0-4E5C-98FB-E3C48820473A}">
            <x14:iconSet iconSet="3Symbols" custom="1">
              <x14:cfvo type="percent">
                <xm:f>0</xm:f>
              </x14:cfvo>
              <x14:cfvo type="num">
                <xm:f>0</xm:f>
              </x14:cfvo>
              <x14:cfvo type="num">
                <xm:f>0</xm:f>
              </x14:cfvo>
              <x14:cfIcon iconSet="3Symbols" iconId="0"/>
              <x14:cfIcon iconSet="3Symbols" iconId="2"/>
              <x14:cfIcon iconSet="3Symbols" iconId="2"/>
            </x14:iconSet>
          </x14:cfRule>
          <xm:sqref>J25:J29</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DF4DD8BE22D60542985516CF1E6481C0" ma:contentTypeVersion="15" ma:contentTypeDescription="Een nieuw document maken." ma:contentTypeScope="" ma:versionID="fd8bfed257f75e7b55619e27b19df825">
  <xsd:schema xmlns:xsd="http://www.w3.org/2001/XMLSchema" xmlns:xs="http://www.w3.org/2001/XMLSchema" xmlns:p="http://schemas.microsoft.com/office/2006/metadata/properties" xmlns:ns2="fb86068b-6d6b-47fc-8d6a-9b7c2e0e18a1" xmlns:ns3="8e8d85b5-2cf2-456e-a6d2-f91279673fa7" targetNamespace="http://schemas.microsoft.com/office/2006/metadata/properties" ma:root="true" ma:fieldsID="acf5895f82cfa998f0f9cbe3e79e01c7" ns2:_="" ns3:_="">
    <xsd:import namespace="fb86068b-6d6b-47fc-8d6a-9b7c2e0e18a1"/>
    <xsd:import namespace="8e8d85b5-2cf2-456e-a6d2-f91279673fa7"/>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2:SharedWithUsers" minOccurs="0"/>
                <xsd:element ref="ns2:SharedWithDetails" minOccurs="0"/>
                <xsd:element ref="ns3:lcf76f155ced4ddcb4097134ff3c332f" minOccurs="0"/>
                <xsd:element ref="ns2: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86068b-6d6b-47fc-8d6a-9b7c2e0e18a1"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d845a7b-155d-487f-b374-4730ce75c9fd}" ma:internalName="TaxCatchAll" ma:showField="CatchAllData" ma:web="fb86068b-6d6b-47fc-8d6a-9b7c2e0e18a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e8d85b5-2cf2-456e-a6d2-f91279673fa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OCR" ma:index="24"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8e8d85b5-2cf2-456e-a6d2-f91279673fa7">
      <Terms xmlns="http://schemas.microsoft.com/office/infopath/2007/PartnerControls"/>
    </lcf76f155ced4ddcb4097134ff3c332f>
    <TaxCatchAll xmlns="fb86068b-6d6b-47fc-8d6a-9b7c2e0e18a1" xsi:nil="true"/>
    <_dlc_DocId xmlns="fb86068b-6d6b-47fc-8d6a-9b7c2e0e18a1">TS01E930630-185393809-380</_dlc_DocId>
    <_dlc_DocIdUrl xmlns="fb86068b-6d6b-47fc-8d6a-9b7c2e0e18a1">
      <Url>https://prorailbv.sharepoint.com/teams/AanbestedingWerkplekhardware998/_layouts/15/DocIdRedir.aspx?ID=TS01E930630-185393809-380</Url>
      <Description>TS01E930630-185393809-380</Description>
    </_dlc_DocIdUrl>
  </documentManagement>
</p:properties>
</file>

<file path=customXml/itemProps1.xml><?xml version="1.0" encoding="utf-8"?>
<ds:datastoreItem xmlns:ds="http://schemas.openxmlformats.org/officeDocument/2006/customXml" ds:itemID="{5659E899-2814-4FBC-9DC0-91D31BB6A191}">
  <ds:schemaRefs>
    <ds:schemaRef ds:uri="http://schemas.microsoft.com/sharepoint/v3/contenttype/forms"/>
  </ds:schemaRefs>
</ds:datastoreItem>
</file>

<file path=customXml/itemProps2.xml><?xml version="1.0" encoding="utf-8"?>
<ds:datastoreItem xmlns:ds="http://schemas.openxmlformats.org/officeDocument/2006/customXml" ds:itemID="{6DAEB1A6-89C8-48F0-A5AE-5DB7500BA2A3}">
  <ds:schemaRefs>
    <ds:schemaRef ds:uri="http://schemas.microsoft.com/sharepoint/events"/>
  </ds:schemaRefs>
</ds:datastoreItem>
</file>

<file path=customXml/itemProps3.xml><?xml version="1.0" encoding="utf-8"?>
<ds:datastoreItem xmlns:ds="http://schemas.openxmlformats.org/officeDocument/2006/customXml" ds:itemID="{F89D3EEE-B052-4DA8-AE43-8050865C2D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86068b-6d6b-47fc-8d6a-9b7c2e0e18a1"/>
    <ds:schemaRef ds:uri="8e8d85b5-2cf2-456e-a6d2-f91279673f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353BDFE-CBAC-44A1-80FB-B6BD2A0BC037}">
  <ds:schemaRefs>
    <ds:schemaRef ds:uri="http://purl.org/dc/elements/1.1/"/>
    <ds:schemaRef ds:uri="8e8d85b5-2cf2-456e-a6d2-f91279673fa7"/>
    <ds:schemaRef ds:uri="http://purl.org/dc/dcmitype/"/>
    <ds:schemaRef ds:uri="http://schemas.microsoft.com/office/2006/documentManagement/types"/>
    <ds:schemaRef ds:uri="http://www.w3.org/XML/1998/namespace"/>
    <ds:schemaRef ds:uri="fb86068b-6d6b-47fc-8d6a-9b7c2e0e18a1"/>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Annex 5.1 Aanbiedingsbegroting</vt:lpstr>
      <vt:lpstr>'Annex 5.1 Aanbiedingsbegroting'!Afdrukbereik</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Annex 5.1 - Aanbiedingsbegroting</dc:title>
  <dc:subject/>
  <dc:creator>Venema, S. (Stijn)</dc:creator>
  <cp:keywords/>
  <dc:description/>
  <cp:lastModifiedBy>Venema, S. (Stijn)</cp:lastModifiedBy>
  <cp:revision/>
  <dcterms:created xsi:type="dcterms:W3CDTF">2017-01-20T10:16:47Z</dcterms:created>
  <dcterms:modified xsi:type="dcterms:W3CDTF">2025-05-26T15:19:31Z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0x010100DF4DD8BE22D60542985516CF1E6481C0</vt:lpwstr>
  </property>
  <property fmtid="{D5CDD505-2E9C-101B-9397-08002B2CF9AE}" pid="3" name="_dlc_DocIdItemGuid">
    <vt:lpwstr>f9e5e1b2-a33b-450b-b1c8-4bb474fdc8ca</vt:lpwstr>
  </property>
  <property fmtid="{D5CDD505-2E9C-101B-9397-08002B2CF9AE}" pid="4" name="_dlc_policyId">
    <vt:lpwstr/>
  </property>
  <property fmtid="{D5CDD505-2E9C-101B-9397-08002B2CF9AE}" pid="5" name="ItemRetentionFormula">
    <vt:lpwstr/>
  </property>
  <property fmtid="{D5CDD505-2E9C-101B-9397-08002B2CF9AE}" pid="6" name="Vertrouwelijkheid">
    <vt:lpwstr>2;#Intern|8a639747-e233-49a8-819f-e74cd9528f9e</vt:lpwstr>
  </property>
  <property fmtid="{D5CDD505-2E9C-101B-9397-08002B2CF9AE}" pid="7" name="TaxKeyword">
    <vt:lpwstr/>
  </property>
  <property fmtid="{D5CDD505-2E9C-101B-9397-08002B2CF9AE}" pid="8" name="pfc1de68b0bc4286a25a1f006370b9c9">
    <vt:lpwstr/>
  </property>
  <property fmtid="{D5CDD505-2E9C-101B-9397-08002B2CF9AE}" pid="9" name="Type document">
    <vt:lpwstr/>
  </property>
  <property fmtid="{D5CDD505-2E9C-101B-9397-08002B2CF9AE}" pid="10" name="Verantwoordelijke afdeling">
    <vt:lpwstr>39;#Procurement Assets en ICT|4394047b-9246-4a8e-9ae2-2f7f45cabe5c</vt:lpwstr>
  </property>
  <property fmtid="{D5CDD505-2E9C-101B-9397-08002B2CF9AE}" pid="11" name="Documentstatus">
    <vt:lpwstr>3;#Concept|b56e2604-821a-409c-9774-7587ed426a31</vt:lpwstr>
  </property>
  <property fmtid="{D5CDD505-2E9C-101B-9397-08002B2CF9AE}" pid="12" name="Handeling">
    <vt:lpwstr/>
  </property>
  <property fmtid="{D5CDD505-2E9C-101B-9397-08002B2CF9AE}" pid="13" name="MSIP_Label_24e57bac-d225-40fb-8a9e-62b5be587a96_Enabled">
    <vt:lpwstr>true</vt:lpwstr>
  </property>
  <property fmtid="{D5CDD505-2E9C-101B-9397-08002B2CF9AE}" pid="14" name="MSIP_Label_24e57bac-d225-40fb-8a9e-62b5be587a96_SetDate">
    <vt:lpwstr>2021-02-10T07:26:44Z</vt:lpwstr>
  </property>
  <property fmtid="{D5CDD505-2E9C-101B-9397-08002B2CF9AE}" pid="15" name="MSIP_Label_24e57bac-d225-40fb-8a9e-62b5be587a96_Method">
    <vt:lpwstr>Standard</vt:lpwstr>
  </property>
  <property fmtid="{D5CDD505-2E9C-101B-9397-08002B2CF9AE}" pid="16" name="MSIP_Label_24e57bac-d225-40fb-8a9e-62b5be587a96_Name">
    <vt:lpwstr>Internal</vt:lpwstr>
  </property>
  <property fmtid="{D5CDD505-2E9C-101B-9397-08002B2CF9AE}" pid="17" name="MSIP_Label_24e57bac-d225-40fb-8a9e-62b5be587a96_SiteId">
    <vt:lpwstr>a398fcff-8d2b-4930-a7f7-e1c99a108d77</vt:lpwstr>
  </property>
  <property fmtid="{D5CDD505-2E9C-101B-9397-08002B2CF9AE}" pid="18" name="MSIP_Label_24e57bac-d225-40fb-8a9e-62b5be587a96_ActionId">
    <vt:lpwstr>d0c82445-61b4-4e82-87a1-0000cfb79a51</vt:lpwstr>
  </property>
  <property fmtid="{D5CDD505-2E9C-101B-9397-08002B2CF9AE}" pid="19" name="MSIP_Label_24e57bac-d225-40fb-8a9e-62b5be587a96_ContentBits">
    <vt:lpwstr>0</vt:lpwstr>
  </property>
  <property fmtid="{D5CDD505-2E9C-101B-9397-08002B2CF9AE}" pid="20" name="MediaServiceImageTags">
    <vt:lpwstr/>
  </property>
</Properties>
</file>