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mereorbv.sharepoint.com/sites/prj-hnibeveiligingsdiensten/Gedeelde documenten/03. Nota van inlichtingen/Tweede nota van inlichtingen/"/>
    </mc:Choice>
  </mc:AlternateContent>
  <xr:revisionPtr revIDLastSave="0" documentId="8_{3D6205A9-D74E-452A-A38D-BB64DBBE4827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Handleiding" sheetId="1" r:id="rId1"/>
    <sheet name="Prijswens 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2" l="1"/>
  <c r="E19" i="2"/>
  <c r="D37" i="2"/>
  <c r="F37" i="2" s="1"/>
  <c r="D36" i="2"/>
  <c r="F36" i="2" s="1"/>
  <c r="D35" i="2"/>
  <c r="F35" i="2" s="1"/>
  <c r="D34" i="2"/>
  <c r="F34" i="2" s="1"/>
  <c r="D33" i="2"/>
  <c r="F33" i="2" s="1"/>
  <c r="E25" i="2"/>
  <c r="E27" i="2"/>
  <c r="F32" i="2"/>
  <c r="F38" i="2" s="1"/>
  <c r="E20" i="2"/>
  <c r="E14" i="2"/>
  <c r="E13" i="2"/>
  <c r="E15" i="2" s="1"/>
  <c r="E7" i="2"/>
  <c r="E6" i="2"/>
  <c r="E21" i="2" l="1"/>
  <c r="E28" i="2"/>
  <c r="E8" i="2"/>
  <c r="F41" i="2" l="1"/>
</calcChain>
</file>

<file path=xl/sharedStrings.xml><?xml version="1.0" encoding="utf-8"?>
<sst xmlns="http://schemas.openxmlformats.org/spreadsheetml/2006/main" count="90" uniqueCount="68">
  <si>
    <t>Annex III Prijzenblad</t>
  </si>
  <si>
    <t>Algemeen</t>
  </si>
  <si>
    <t>1. De tabbladen van deze spreadsheet, corresponderen met de prijswensen zoals beschreven in de Uitnodiging tot Inschrijving. Inschrijver dient de geel gearceerde cellen van alle tabbladen te voorzien van de gevraagde informatie.</t>
  </si>
  <si>
    <t>2. Niet invullen van prijswensen, of onderdelen van een prijswens, leidt tot ongeldigheid en dus uitsluiting. Ingediende prijzen/opslagen worden afgerond en beoordeeld op de decimalen waarop de prijzen/opslagen worden afgerond in dit Prijzenblad.</t>
  </si>
  <si>
    <t>3. Het verkeerd interpreteren van dit Prijzenblad komt voor verantwoordelijkheid van de Inschrijver. Vragen omtrent dit Prijzenblad kunnen gesteld worden, conform de mogelijkheden die staan beschreven in de Uitnodiging tot Inschrijving.</t>
  </si>
  <si>
    <t xml:space="preserve">4. Wijzigen van het Prijzenblad leidt tot ongeldigverklaring van uw inschrijving en derhalve tot uitsluiting. </t>
  </si>
  <si>
    <t>Prijzen</t>
  </si>
  <si>
    <t>5. Strategisch inschrijven is toegestaan.</t>
  </si>
  <si>
    <t>6. Het indienen van nulprijzen en opslagen die 0 % bedragen is toegestaan. In dat geval zal de ingediende prijs en/of opslag worden gewaardeerd en beoordeeld als respectievelijk € 0,01 of 0,01 %. 
OF: Het indienen van nulprijzen en opslagen die 0 % bedragen is toegestaan op subonderdelen van de prijswens.</t>
  </si>
  <si>
    <t>7. Het indienen van negatieve prijzen en opslagen is toegestaan. In dat geval zal de ingediende prijs en/of opslag worden gewaardeerd en beoordeeld als respectievelijk € 0,01 of 0,01 %. 
OF: Het indienen van negatieve prijzen en opslagen is toegestaan op subonderdelen van de prijswens.</t>
  </si>
  <si>
    <t>Prijswens 1</t>
  </si>
  <si>
    <t>1. Objectbeveiliging en surveillances</t>
  </si>
  <si>
    <t>Nr.</t>
  </si>
  <si>
    <t>Omschrijving</t>
  </si>
  <si>
    <t>Geschat aantal rondes              per jaar</t>
  </si>
  <si>
    <t>Nettoprijs per ronde excl. btw</t>
  </si>
  <si>
    <t>Subtotaal per jaar</t>
  </si>
  <si>
    <t>Pladondbedrag</t>
  </si>
  <si>
    <t>1.1</t>
  </si>
  <si>
    <r>
      <t>Open ronde,</t>
    </r>
    <r>
      <rPr>
        <sz val="11"/>
        <rFont val="Calibri"/>
        <family val="2"/>
        <scheme val="minor"/>
      </rPr>
      <t xml:space="preserve"> 1 medewerker 15 min</t>
    </r>
  </si>
  <si>
    <t>1.2</t>
  </si>
  <si>
    <t>Brand- sluitronde, 1 medewerker 45 min</t>
  </si>
  <si>
    <t>Subtotaal o.b.v. 10 jaren</t>
  </si>
  <si>
    <t>2. Alarmopvolging na alarmmelding</t>
  </si>
  <si>
    <t>Geschatte aantallen per jaar*</t>
  </si>
  <si>
    <t>Nettoprijs per keer excl. btw</t>
  </si>
  <si>
    <t>Plafondbedrag</t>
  </si>
  <si>
    <t>2.1</t>
  </si>
  <si>
    <t>Starttarief inclusief eerste 30 minuten op locatie</t>
  </si>
  <si>
    <t>2.2</t>
  </si>
  <si>
    <t>Opvolgend tarief per 30 minuten op locatie</t>
  </si>
  <si>
    <t>3.  Meldkamerdiensten</t>
  </si>
  <si>
    <t>Aantal objecten</t>
  </si>
  <si>
    <t>Nettoprijs excl. btw</t>
  </si>
  <si>
    <t>3.1</t>
  </si>
  <si>
    <r>
      <t xml:space="preserve">Eenmalige kosten (specifeer onderin) </t>
    </r>
    <r>
      <rPr>
        <sz val="11"/>
        <color rgb="FFFF0000"/>
        <rFont val="Calibri"/>
        <family val="2"/>
        <scheme val="minor"/>
      </rPr>
      <t>*</t>
    </r>
  </si>
  <si>
    <t>3.2</t>
  </si>
  <si>
    <t xml:space="preserve">Jaarabonnement per object </t>
  </si>
  <si>
    <t>4.  Videobeveiliging op afstand</t>
  </si>
  <si>
    <r>
      <t>Aantal camera's</t>
    </r>
    <r>
      <rPr>
        <sz val="11"/>
        <color rgb="FFFF0000"/>
        <rFont val="Calibri"/>
        <family val="2"/>
        <scheme val="minor"/>
      </rPr>
      <t>**</t>
    </r>
    <r>
      <rPr>
        <sz val="11"/>
        <rFont val="Calibri"/>
        <family val="2"/>
        <scheme val="minor"/>
      </rPr>
      <t>/frequentie per jaar</t>
    </r>
    <r>
      <rPr>
        <sz val="11"/>
        <color rgb="FFFF0000"/>
        <rFont val="Calibri"/>
        <family val="2"/>
        <scheme val="minor"/>
      </rPr>
      <t>***</t>
    </r>
  </si>
  <si>
    <r>
      <t xml:space="preserve">Jaarabonnement (all-in) per camera </t>
    </r>
    <r>
      <rPr>
        <sz val="11"/>
        <color rgb="FFFF0000"/>
        <rFont val="Calibri"/>
        <family val="2"/>
        <scheme val="minor"/>
      </rPr>
      <t>**</t>
    </r>
  </si>
  <si>
    <r>
      <t xml:space="preserve">Videosurveillance per 3 minuten </t>
    </r>
    <r>
      <rPr>
        <sz val="11"/>
        <color rgb="FFFF0000"/>
        <rFont val="Calibri"/>
        <family val="2"/>
        <scheme val="minor"/>
      </rPr>
      <t>***</t>
    </r>
  </si>
  <si>
    <t>5.  Aanvullende dienstverlening,  Aanbestedende dienst is niet verplicht deze dienstverlening bij winnende inschrijver af te nemen.</t>
  </si>
  <si>
    <t>Tijdvak</t>
  </si>
  <si>
    <t>Uurtarief excl. btw</t>
  </si>
  <si>
    <t>Fictief aantal uren per jaar</t>
  </si>
  <si>
    <t>4.1</t>
  </si>
  <si>
    <t>Werkdag standaard (basis uurtarief) (=100%)</t>
  </si>
  <si>
    <t>07:00 uur / 18:00 uur</t>
  </si>
  <si>
    <t>4.2</t>
  </si>
  <si>
    <t>Werkdagen avond (=110%)</t>
  </si>
  <si>
    <t>18:00 uur / 24:00 uur</t>
  </si>
  <si>
    <t>4.3</t>
  </si>
  <si>
    <t>Werkdagen nacht (=120%)</t>
  </si>
  <si>
    <t>00:00 uur / 07:00 uur</t>
  </si>
  <si>
    <t>4.4</t>
  </si>
  <si>
    <t>Weekend (=135%)</t>
  </si>
  <si>
    <t>00:00 uur / 24:00 uur</t>
  </si>
  <si>
    <t>4.5</t>
  </si>
  <si>
    <t>Feestdagen (=150%)</t>
  </si>
  <si>
    <t>4.6</t>
  </si>
  <si>
    <t>Oud &amp; nieuw (=200%)</t>
  </si>
  <si>
    <t>16:00 uur / 16:00 uur</t>
  </si>
  <si>
    <t>* Op basis van alarmopvolging 2023</t>
  </si>
  <si>
    <t>Uw Inschrijfprijs</t>
  </si>
  <si>
    <r>
      <rPr>
        <sz val="11"/>
        <color rgb="FFFF0000"/>
        <rFont val="Calibri"/>
      </rPr>
      <t xml:space="preserve">* </t>
    </r>
    <r>
      <rPr>
        <sz val="11"/>
        <color rgb="FF000000"/>
        <rFont val="Calibri"/>
      </rPr>
      <t>Specificatie eenmalige kosten</t>
    </r>
    <r>
      <rPr>
        <sz val="11"/>
        <color rgb="FFFF0000"/>
        <rFont val="Calibri"/>
      </rPr>
      <t xml:space="preserve"> </t>
    </r>
    <r>
      <rPr>
        <sz val="11"/>
        <color rgb="FF000000"/>
        <rFont val="Calibri"/>
      </rPr>
      <t>meldkamer</t>
    </r>
  </si>
  <si>
    <r>
      <rPr>
        <sz val="11"/>
        <color rgb="FFFF0000"/>
        <rFont val="Calibri"/>
      </rPr>
      <t xml:space="preserve">* </t>
    </r>
    <r>
      <rPr>
        <sz val="11"/>
        <color rgb="FF000000"/>
        <rFont val="Calibri"/>
      </rPr>
      <t>Specificatie eenmalige kosten</t>
    </r>
    <r>
      <rPr>
        <sz val="11"/>
        <color rgb="FFFF0000"/>
        <rFont val="Calibri"/>
      </rPr>
      <t xml:space="preserve"> </t>
    </r>
    <r>
      <rPr>
        <sz val="11"/>
        <color rgb="FF000000"/>
        <rFont val="Calibri"/>
      </rPr>
      <t>videobeveliging</t>
    </r>
  </si>
  <si>
    <t>Voorbeeld, aansluitkosten per object € 500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</si>
</sst>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&quot;€&quot;\ * #,##0.0000_ ;_ &quot;€&quot;\ * \-#,##0.0000_ ;_ &quot;€&quot;\ * &quot;-&quot;??_ ;_ @_ "/>
    <numFmt numFmtId="165" formatCode="[$$-409]#,##0.00_ ;\-[$$-409]#,##0.00\ "/>
  </numFmts>
  <fonts count="22">
    <font>
      <sz val="11"/>
      <color theme="1"/>
      <name val="Calibri"/>
      <family val="2"/>
      <scheme val="minor"/>
    </font>
    <font>
      <b/>
      <sz val="24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Lucida Sans Unicode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 "/>
    </font>
    <font>
      <sz val="11"/>
      <color indexed="8"/>
      <name val="Calibri "/>
    </font>
    <font>
      <b/>
      <sz val="11"/>
      <color theme="0"/>
      <name val="Calibri "/>
    </font>
    <font>
      <b/>
      <sz val="14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</font>
    <font>
      <sz val="11"/>
      <color rgb="FF000000"/>
      <name val="Calibri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4" fontId="5" fillId="0" borderId="0" applyFont="0" applyFill="0" applyBorder="0" applyAlignment="0" applyProtection="0"/>
    <xf numFmtId="0" fontId="6" fillId="5" borderId="2" applyNumberFormat="0" applyAlignment="0" applyProtection="0"/>
    <xf numFmtId="0" fontId="7" fillId="6" borderId="2" applyNumberFormat="0" applyAlignment="0" applyProtection="0"/>
    <xf numFmtId="0" fontId="11" fillId="0" borderId="0"/>
    <xf numFmtId="44" fontId="11" fillId="0" borderId="0" applyFont="0" applyFill="0" applyBorder="0" applyAlignment="0" applyProtection="0"/>
  </cellStyleXfs>
  <cellXfs count="81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3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/>
    </xf>
    <xf numFmtId="0" fontId="10" fillId="0" borderId="0" xfId="0" applyFont="1"/>
    <xf numFmtId="0" fontId="5" fillId="0" borderId="1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/>
    <xf numFmtId="0" fontId="9" fillId="0" borderId="0" xfId="0" applyFont="1"/>
    <xf numFmtId="3" fontId="5" fillId="0" borderId="0" xfId="0" applyNumberFormat="1" applyFont="1"/>
    <xf numFmtId="164" fontId="5" fillId="0" borderId="0" xfId="0" applyNumberFormat="1" applyFont="1"/>
    <xf numFmtId="0" fontId="5" fillId="0" borderId="12" xfId="0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12" fillId="0" borderId="0" xfId="1" applyNumberFormat="1" applyFont="1" applyFill="1" applyBorder="1" applyAlignment="1" applyProtection="1">
      <alignment vertical="top"/>
      <protection locked="0"/>
    </xf>
    <xf numFmtId="0" fontId="5" fillId="0" borderId="14" xfId="0" applyFont="1" applyBorder="1"/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4" fontId="12" fillId="0" borderId="0" xfId="1" applyNumberFormat="1" applyFont="1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5" fillId="0" borderId="12" xfId="0" applyFont="1" applyBorder="1" applyAlignment="1">
      <alignment vertical="top"/>
    </xf>
    <xf numFmtId="0" fontId="4" fillId="0" borderId="1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3" applyFont="1" applyFill="1" applyBorder="1" applyAlignment="1">
      <alignment horizontal="center" vertical="center"/>
    </xf>
    <xf numFmtId="44" fontId="8" fillId="0" borderId="0" xfId="0" applyNumberFormat="1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horizontal="left" vertical="center" wrapText="1"/>
    </xf>
    <xf numFmtId="0" fontId="16" fillId="0" borderId="0" xfId="3" applyFont="1" applyFill="1" applyBorder="1" applyAlignment="1">
      <alignment horizontal="center"/>
    </xf>
    <xf numFmtId="44" fontId="16" fillId="0" borderId="0" xfId="0" applyNumberFormat="1" applyFont="1"/>
    <xf numFmtId="44" fontId="12" fillId="3" borderId="1" xfId="1" applyFont="1" applyFill="1" applyBorder="1" applyAlignment="1" applyProtection="1">
      <alignment vertical="top"/>
      <protection locked="0"/>
    </xf>
    <xf numFmtId="44" fontId="12" fillId="3" borderId="15" xfId="1" applyFont="1" applyFill="1" applyBorder="1" applyAlignment="1" applyProtection="1">
      <alignment vertical="top"/>
      <protection locked="0"/>
    </xf>
    <xf numFmtId="0" fontId="12" fillId="7" borderId="6" xfId="2" applyFont="1" applyFill="1" applyBorder="1" applyAlignment="1">
      <alignment horizontal="center" vertical="center" wrapText="1"/>
    </xf>
    <xf numFmtId="0" fontId="12" fillId="7" borderId="7" xfId="2" applyFont="1" applyFill="1" applyBorder="1" applyAlignment="1">
      <alignment horizontal="center" vertical="center" wrapText="1"/>
    </xf>
    <xf numFmtId="164" fontId="12" fillId="7" borderId="8" xfId="2" applyNumberFormat="1" applyFont="1" applyFill="1" applyBorder="1" applyAlignment="1">
      <alignment horizontal="center" vertical="center" wrapText="1"/>
    </xf>
    <xf numFmtId="164" fontId="12" fillId="7" borderId="20" xfId="2" applyNumberFormat="1" applyFont="1" applyFill="1" applyBorder="1" applyAlignment="1">
      <alignment horizontal="center" vertical="center" wrapText="1"/>
    </xf>
    <xf numFmtId="0" fontId="12" fillId="7" borderId="8" xfId="2" applyFont="1" applyFill="1" applyBorder="1" applyAlignment="1">
      <alignment horizontal="center" vertical="center" wrapText="1"/>
    </xf>
    <xf numFmtId="44" fontId="18" fillId="8" borderId="5" xfId="1" applyFont="1" applyFill="1" applyBorder="1" applyAlignment="1" applyProtection="1">
      <alignment vertical="top"/>
      <protection hidden="1"/>
    </xf>
    <xf numFmtId="44" fontId="12" fillId="6" borderId="13" xfId="3" applyNumberFormat="1" applyFont="1" applyBorder="1" applyAlignment="1">
      <alignment horizontal="center"/>
    </xf>
    <xf numFmtId="44" fontId="12" fillId="6" borderId="16" xfId="3" applyNumberFormat="1" applyFont="1" applyBorder="1" applyAlignment="1">
      <alignment horizontal="center"/>
    </xf>
    <xf numFmtId="44" fontId="8" fillId="9" borderId="18" xfId="0" applyNumberFormat="1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44" fontId="8" fillId="9" borderId="19" xfId="0" applyNumberFormat="1" applyFont="1" applyFill="1" applyBorder="1" applyAlignment="1">
      <alignment vertical="center"/>
    </xf>
    <xf numFmtId="0" fontId="0" fillId="3" borderId="1" xfId="0" applyFill="1" applyBorder="1"/>
    <xf numFmtId="0" fontId="20" fillId="0" borderId="0" xfId="0" applyFont="1" applyAlignment="1">
      <alignment wrapText="1"/>
    </xf>
    <xf numFmtId="44" fontId="12" fillId="2" borderId="1" xfId="1" applyFont="1" applyFill="1" applyBorder="1" applyAlignment="1" applyProtection="1">
      <alignment vertical="top"/>
      <protection locked="0"/>
    </xf>
    <xf numFmtId="44" fontId="12" fillId="2" borderId="15" xfId="1" applyFont="1" applyFill="1" applyBorder="1" applyAlignment="1" applyProtection="1">
      <alignment vertical="top"/>
      <protection locked="0"/>
    </xf>
    <xf numFmtId="44" fontId="12" fillId="3" borderId="10" xfId="1" applyFont="1" applyFill="1" applyBorder="1" applyAlignment="1" applyProtection="1">
      <alignment vertical="top"/>
      <protection locked="0"/>
    </xf>
    <xf numFmtId="0" fontId="8" fillId="9" borderId="3" xfId="4" applyFont="1" applyFill="1" applyBorder="1" applyAlignment="1">
      <alignment horizontal="left" vertical="center"/>
    </xf>
    <xf numFmtId="0" fontId="8" fillId="9" borderId="4" xfId="4" applyFont="1" applyFill="1" applyBorder="1" applyAlignment="1">
      <alignment horizontal="left" vertical="center"/>
    </xf>
    <xf numFmtId="0" fontId="8" fillId="9" borderId="5" xfId="4" applyFont="1" applyFill="1" applyBorder="1" applyAlignment="1">
      <alignment horizontal="left" vertical="center"/>
    </xf>
    <xf numFmtId="0" fontId="8" fillId="9" borderId="3" xfId="3" applyFont="1" applyFill="1" applyBorder="1" applyAlignment="1">
      <alignment horizontal="center" vertical="center"/>
    </xf>
    <xf numFmtId="0" fontId="8" fillId="9" borderId="17" xfId="3" applyFont="1" applyFill="1" applyBorder="1" applyAlignment="1">
      <alignment horizontal="center" vertical="center"/>
    </xf>
    <xf numFmtId="0" fontId="12" fillId="7" borderId="6" xfId="2" applyFont="1" applyFill="1" applyBorder="1" applyAlignment="1">
      <alignment horizontal="center" vertical="center" wrapText="1"/>
    </xf>
    <xf numFmtId="0" fontId="12" fillId="7" borderId="9" xfId="2" applyFont="1" applyFill="1" applyBorder="1" applyAlignment="1">
      <alignment horizontal="center" vertical="center" wrapText="1"/>
    </xf>
    <xf numFmtId="0" fontId="12" fillId="7" borderId="7" xfId="2" applyFont="1" applyFill="1" applyBorder="1" applyAlignment="1">
      <alignment horizontal="center" vertical="center" wrapText="1"/>
    </xf>
    <xf numFmtId="0" fontId="12" fillId="7" borderId="10" xfId="2" applyFont="1" applyFill="1" applyBorder="1" applyAlignment="1">
      <alignment horizontal="center" vertical="center" wrapText="1"/>
    </xf>
    <xf numFmtId="164" fontId="12" fillId="7" borderId="20" xfId="2" applyNumberFormat="1" applyFont="1" applyFill="1" applyBorder="1" applyAlignment="1">
      <alignment horizontal="center" vertical="center" wrapText="1"/>
    </xf>
    <xf numFmtId="164" fontId="12" fillId="7" borderId="28" xfId="2" applyNumberFormat="1" applyFont="1" applyFill="1" applyBorder="1" applyAlignment="1">
      <alignment horizontal="center" vertical="center" wrapText="1"/>
    </xf>
    <xf numFmtId="164" fontId="12" fillId="7" borderId="19" xfId="2" applyNumberFormat="1" applyFont="1" applyFill="1" applyBorder="1" applyAlignment="1">
      <alignment horizontal="center" vertical="center" wrapText="1"/>
    </xf>
    <xf numFmtId="164" fontId="12" fillId="7" borderId="11" xfId="2" applyNumberFormat="1" applyFont="1" applyFill="1" applyBorder="1" applyAlignment="1">
      <alignment horizontal="center" vertical="center" wrapText="1"/>
    </xf>
    <xf numFmtId="165" fontId="18" fillId="8" borderId="3" xfId="5" applyNumberFormat="1" applyFont="1" applyFill="1" applyBorder="1" applyAlignment="1" applyProtection="1">
      <alignment horizontal="center" vertical="top"/>
      <protection hidden="1"/>
    </xf>
    <xf numFmtId="165" fontId="18" fillId="8" borderId="4" xfId="5" applyNumberFormat="1" applyFont="1" applyFill="1" applyBorder="1" applyAlignment="1" applyProtection="1">
      <alignment horizontal="center" vertical="top"/>
      <protection hidden="1"/>
    </xf>
    <xf numFmtId="165" fontId="18" fillId="8" borderId="5" xfId="5" applyNumberFormat="1" applyFont="1" applyFill="1" applyBorder="1" applyAlignment="1" applyProtection="1">
      <alignment horizontal="center" vertical="top"/>
      <protection hidden="1"/>
    </xf>
    <xf numFmtId="0" fontId="17" fillId="7" borderId="21" xfId="0" applyFont="1" applyFill="1" applyBorder="1" applyAlignment="1">
      <alignment horizontal="center"/>
    </xf>
    <xf numFmtId="0" fontId="17" fillId="7" borderId="22" xfId="0" applyFont="1" applyFill="1" applyBorder="1" applyAlignment="1">
      <alignment horizontal="center"/>
    </xf>
    <xf numFmtId="0" fontId="17" fillId="7" borderId="23" xfId="0" applyFont="1" applyFill="1" applyBorder="1" applyAlignment="1">
      <alignment horizontal="center"/>
    </xf>
    <xf numFmtId="0" fontId="8" fillId="9" borderId="24" xfId="3" applyFont="1" applyFill="1" applyBorder="1" applyAlignment="1">
      <alignment horizontal="center" vertical="center"/>
    </xf>
    <xf numFmtId="0" fontId="8" fillId="9" borderId="25" xfId="3" applyFont="1" applyFill="1" applyBorder="1" applyAlignment="1">
      <alignment horizontal="center" vertical="center"/>
    </xf>
    <xf numFmtId="164" fontId="12" fillId="7" borderId="26" xfId="2" applyNumberFormat="1" applyFont="1" applyFill="1" applyBorder="1" applyAlignment="1">
      <alignment horizontal="center" vertical="center" wrapText="1"/>
    </xf>
    <xf numFmtId="164" fontId="12" fillId="7" borderId="27" xfId="2" applyNumberFormat="1" applyFont="1" applyFill="1" applyBorder="1" applyAlignment="1">
      <alignment horizontal="center" vertical="center" wrapText="1"/>
    </xf>
  </cellXfs>
  <cellStyles count="6">
    <cellStyle name="Berekening" xfId="3" builtinId="22"/>
    <cellStyle name="Invoer" xfId="2" builtinId="20"/>
    <cellStyle name="Standaard" xfId="0" builtinId="0"/>
    <cellStyle name="Standaard 2" xfId="4" xr:uid="{7850BC82-E077-4EC5-AB2B-D18175AADDA3}"/>
    <cellStyle name="Valuta" xfId="1" builtinId="4"/>
    <cellStyle name="Valuta 2" xfId="5" xr:uid="{84980AAB-AE09-44F6-87A5-8B9B683F84C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zoomScale="85" zoomScaleNormal="85" zoomScalePageLayoutView="85" workbookViewId="0">
      <selection activeCell="A9" sqref="A9"/>
    </sheetView>
  </sheetViews>
  <sheetFormatPr defaultColWidth="9.1796875" defaultRowHeight="14.5"/>
  <cols>
    <col min="1" max="1" width="103.453125" style="1" customWidth="1"/>
    <col min="2" max="16384" width="9.1796875" style="1"/>
  </cols>
  <sheetData>
    <row r="1" spans="1:1" ht="31">
      <c r="A1" s="8" t="s">
        <v>0</v>
      </c>
    </row>
    <row r="2" spans="1:1" s="3" customFormat="1">
      <c r="A2" s="2" t="s">
        <v>1</v>
      </c>
    </row>
    <row r="3" spans="1:1" s="3" customFormat="1" ht="29">
      <c r="A3" s="4" t="s">
        <v>2</v>
      </c>
    </row>
    <row r="4" spans="1:1" s="3" customFormat="1" ht="43.5">
      <c r="A4" s="4" t="s">
        <v>3</v>
      </c>
    </row>
    <row r="5" spans="1:1" s="3" customFormat="1" ht="29">
      <c r="A5" s="5" t="s">
        <v>4</v>
      </c>
    </row>
    <row r="6" spans="1:1" s="3" customFormat="1">
      <c r="A6" s="6" t="s">
        <v>5</v>
      </c>
    </row>
    <row r="7" spans="1:1" s="3" customFormat="1">
      <c r="A7" s="2" t="s">
        <v>6</v>
      </c>
    </row>
    <row r="8" spans="1:1" s="3" customFormat="1">
      <c r="A8" s="5" t="s">
        <v>7</v>
      </c>
    </row>
    <row r="9" spans="1:1" s="3" customFormat="1" ht="58">
      <c r="A9" s="7" t="s">
        <v>8</v>
      </c>
    </row>
    <row r="10" spans="1:1" s="3" customFormat="1" ht="58">
      <c r="A10" s="7" t="s">
        <v>9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3BCBF-24AC-4931-A774-DA7F63DDDF43}">
  <dimension ref="A1:F54"/>
  <sheetViews>
    <sheetView tabSelected="1" workbookViewId="0">
      <selection activeCell="C28" sqref="C28:D28"/>
    </sheetView>
  </sheetViews>
  <sheetFormatPr defaultRowHeight="14.5"/>
  <cols>
    <col min="1" max="1" width="32.453125" customWidth="1"/>
    <col min="2" max="2" width="42.54296875" customWidth="1"/>
    <col min="3" max="3" width="21.453125" customWidth="1"/>
    <col min="4" max="4" width="44" customWidth="1"/>
    <col min="5" max="5" width="16.1796875" bestFit="1" customWidth="1"/>
    <col min="6" max="7" width="15.81640625" customWidth="1"/>
  </cols>
  <sheetData>
    <row r="1" spans="1:6" ht="18.5">
      <c r="A1" s="74" t="s">
        <v>10</v>
      </c>
      <c r="B1" s="75"/>
      <c r="C1" s="75"/>
      <c r="D1" s="75"/>
      <c r="E1" s="76"/>
    </row>
    <row r="2" spans="1:6" ht="15" thickBot="1"/>
    <row r="3" spans="1:6">
      <c r="A3" s="58" t="s">
        <v>11</v>
      </c>
      <c r="B3" s="59"/>
      <c r="C3" s="59"/>
      <c r="D3" s="59"/>
      <c r="E3" s="60"/>
      <c r="F3" s="9"/>
    </row>
    <row r="4" spans="1:6" ht="14.5" customHeight="1">
      <c r="A4" s="63" t="s">
        <v>12</v>
      </c>
      <c r="B4" s="65" t="s">
        <v>13</v>
      </c>
      <c r="C4" s="65" t="s">
        <v>14</v>
      </c>
      <c r="D4" s="65" t="s">
        <v>15</v>
      </c>
      <c r="E4" s="67" t="s">
        <v>16</v>
      </c>
      <c r="F4" s="79" t="s">
        <v>17</v>
      </c>
    </row>
    <row r="5" spans="1:6" ht="23.15" customHeight="1">
      <c r="A5" s="64"/>
      <c r="B5" s="66"/>
      <c r="C5" s="66"/>
      <c r="D5" s="66"/>
      <c r="E5" s="68"/>
      <c r="F5" s="80"/>
    </row>
    <row r="6" spans="1:6">
      <c r="A6" s="10" t="s">
        <v>18</v>
      </c>
      <c r="B6" s="50" t="s">
        <v>19</v>
      </c>
      <c r="C6" s="11">
        <v>362</v>
      </c>
      <c r="D6" s="39">
        <v>0</v>
      </c>
      <c r="E6" s="47">
        <f>C6*D6</f>
        <v>0</v>
      </c>
      <c r="F6" s="57">
        <v>40</v>
      </c>
    </row>
    <row r="7" spans="1:6" ht="15" thickBot="1">
      <c r="A7" s="10" t="s">
        <v>20</v>
      </c>
      <c r="B7" s="51" t="s">
        <v>21</v>
      </c>
      <c r="C7" s="11">
        <v>362</v>
      </c>
      <c r="D7" s="39">
        <v>0</v>
      </c>
      <c r="E7" s="47">
        <f t="shared" ref="E7" si="0">C7*D7</f>
        <v>0</v>
      </c>
      <c r="F7" s="39">
        <v>110</v>
      </c>
    </row>
    <row r="8" spans="1:6" ht="15" thickBot="1">
      <c r="A8" s="12"/>
      <c r="B8" s="12"/>
      <c r="C8" s="61" t="s">
        <v>22</v>
      </c>
      <c r="D8" s="62"/>
      <c r="E8" s="49">
        <f>SUM(E6:E7)*10</f>
        <v>0</v>
      </c>
      <c r="F8" s="13"/>
    </row>
    <row r="9" spans="1:6" ht="15" thickBot="1">
      <c r="A9" s="14"/>
      <c r="B9" s="15"/>
      <c r="C9" s="16"/>
      <c r="D9" s="16"/>
      <c r="E9" s="17"/>
      <c r="F9" s="17"/>
    </row>
    <row r="10" spans="1:6">
      <c r="A10" s="58" t="s">
        <v>23</v>
      </c>
      <c r="B10" s="59"/>
      <c r="C10" s="59"/>
      <c r="D10" s="59"/>
      <c r="E10" s="60"/>
      <c r="F10" s="9"/>
    </row>
    <row r="11" spans="1:6">
      <c r="A11" s="63" t="s">
        <v>12</v>
      </c>
      <c r="B11" s="65" t="s">
        <v>13</v>
      </c>
      <c r="C11" s="65" t="s">
        <v>24</v>
      </c>
      <c r="D11" s="65" t="s">
        <v>25</v>
      </c>
      <c r="E11" s="69" t="s">
        <v>16</v>
      </c>
      <c r="F11" s="69" t="s">
        <v>26</v>
      </c>
    </row>
    <row r="12" spans="1:6">
      <c r="A12" s="64"/>
      <c r="B12" s="66"/>
      <c r="C12" s="66"/>
      <c r="D12" s="66"/>
      <c r="E12" s="70"/>
      <c r="F12" s="70"/>
    </row>
    <row r="13" spans="1:6" ht="17.25" customHeight="1">
      <c r="A13" s="18" t="s">
        <v>27</v>
      </c>
      <c r="B13" s="19" t="s">
        <v>28</v>
      </c>
      <c r="C13" s="20">
        <v>22</v>
      </c>
      <c r="D13" s="39">
        <v>0</v>
      </c>
      <c r="E13" s="47">
        <f>C13*D13</f>
        <v>0</v>
      </c>
      <c r="F13" s="39">
        <v>150</v>
      </c>
    </row>
    <row r="14" spans="1:6">
      <c r="A14" s="22" t="s">
        <v>29</v>
      </c>
      <c r="B14" s="23" t="s">
        <v>30</v>
      </c>
      <c r="C14" s="24">
        <v>2</v>
      </c>
      <c r="D14" s="40">
        <v>0</v>
      </c>
      <c r="E14" s="48">
        <f>C14*D14</f>
        <v>0</v>
      </c>
      <c r="F14" s="40">
        <v>80</v>
      </c>
    </row>
    <row r="15" spans="1:6">
      <c r="A15" s="12"/>
      <c r="B15" s="25"/>
      <c r="C15" s="61" t="s">
        <v>22</v>
      </c>
      <c r="D15" s="62"/>
      <c r="E15" s="49">
        <f>SUM(E13:E14)*10</f>
        <v>0</v>
      </c>
      <c r="F15" s="26"/>
    </row>
    <row r="16" spans="1:6" ht="15" thickBot="1">
      <c r="A16" s="14"/>
      <c r="B16" s="25"/>
      <c r="C16" s="25"/>
      <c r="D16" s="25"/>
      <c r="E16" s="21"/>
      <c r="F16" s="21"/>
    </row>
    <row r="17" spans="1:6" ht="15" thickBot="1">
      <c r="A17" s="58" t="s">
        <v>31</v>
      </c>
      <c r="B17" s="59"/>
      <c r="C17" s="59"/>
      <c r="D17" s="59"/>
      <c r="E17" s="60"/>
      <c r="F17" s="21"/>
    </row>
    <row r="18" spans="1:6">
      <c r="A18" s="41" t="s">
        <v>12</v>
      </c>
      <c r="B18" s="42" t="s">
        <v>13</v>
      </c>
      <c r="C18" s="42" t="s">
        <v>32</v>
      </c>
      <c r="D18" s="42" t="s">
        <v>33</v>
      </c>
      <c r="E18" s="43" t="s">
        <v>16</v>
      </c>
      <c r="F18" s="21"/>
    </row>
    <row r="19" spans="1:6">
      <c r="A19" s="18" t="s">
        <v>34</v>
      </c>
      <c r="B19" s="27" t="s">
        <v>35</v>
      </c>
      <c r="C19" s="20">
        <v>3</v>
      </c>
      <c r="D19" s="39">
        <v>0</v>
      </c>
      <c r="E19" s="47">
        <f>D19/10</f>
        <v>0</v>
      </c>
      <c r="F19" s="21"/>
    </row>
    <row r="20" spans="1:6">
      <c r="A20" s="18" t="s">
        <v>36</v>
      </c>
      <c r="B20" s="27" t="s">
        <v>37</v>
      </c>
      <c r="C20" s="20">
        <v>3</v>
      </c>
      <c r="D20" s="39">
        <v>0</v>
      </c>
      <c r="E20" s="47">
        <f>C20*D20</f>
        <v>0</v>
      </c>
      <c r="F20" s="21"/>
    </row>
    <row r="21" spans="1:6">
      <c r="A21" s="28"/>
      <c r="B21" s="28"/>
      <c r="C21" s="77" t="s">
        <v>22</v>
      </c>
      <c r="D21" s="78"/>
      <c r="E21" s="52">
        <f>SUM(E20+E19)*10</f>
        <v>0</v>
      </c>
      <c r="F21" s="29"/>
    </row>
    <row r="22" spans="1:6" ht="15" thickBot="1">
      <c r="A22" s="28"/>
      <c r="B22" s="28"/>
      <c r="C22" s="29"/>
      <c r="D22" s="29"/>
      <c r="E22" s="29"/>
      <c r="F22" s="29"/>
    </row>
    <row r="23" spans="1:6" ht="15" thickBot="1">
      <c r="A23" s="58" t="s">
        <v>38</v>
      </c>
      <c r="B23" s="59"/>
      <c r="C23" s="59"/>
      <c r="D23" s="59"/>
      <c r="E23" s="60"/>
      <c r="F23" s="29"/>
    </row>
    <row r="24" spans="1:6" ht="43.5">
      <c r="A24" s="41" t="s">
        <v>12</v>
      </c>
      <c r="B24" s="42" t="s">
        <v>13</v>
      </c>
      <c r="C24" s="42" t="s">
        <v>39</v>
      </c>
      <c r="D24" s="42" t="s">
        <v>33</v>
      </c>
      <c r="E24" s="43" t="s">
        <v>16</v>
      </c>
      <c r="F24" s="29"/>
    </row>
    <row r="25" spans="1:6">
      <c r="A25" s="18" t="s">
        <v>34</v>
      </c>
      <c r="B25" s="27" t="s">
        <v>35</v>
      </c>
      <c r="C25" s="20">
        <v>4</v>
      </c>
      <c r="D25" s="39">
        <v>0</v>
      </c>
      <c r="E25" s="47">
        <f>D25/10</f>
        <v>0</v>
      </c>
      <c r="F25" s="29"/>
    </row>
    <row r="26" spans="1:6">
      <c r="A26" s="18" t="s">
        <v>36</v>
      </c>
      <c r="B26" s="27" t="s">
        <v>40</v>
      </c>
      <c r="C26" s="20">
        <v>4</v>
      </c>
      <c r="D26" s="39">
        <v>0</v>
      </c>
      <c r="E26" s="47">
        <f>C26*D26</f>
        <v>0</v>
      </c>
      <c r="F26" s="29"/>
    </row>
    <row r="27" spans="1:6" ht="15" thickBot="1">
      <c r="A27" s="18" t="s">
        <v>36</v>
      </c>
      <c r="B27" s="27" t="s">
        <v>41</v>
      </c>
      <c r="C27" s="20">
        <v>25</v>
      </c>
      <c r="D27" s="39">
        <v>0</v>
      </c>
      <c r="E27" s="47">
        <f>C27*D27</f>
        <v>0</v>
      </c>
      <c r="F27" s="29"/>
    </row>
    <row r="28" spans="1:6" ht="15" thickBot="1">
      <c r="A28" s="28"/>
      <c r="B28" s="28"/>
      <c r="C28" s="61" t="s">
        <v>22</v>
      </c>
      <c r="D28" s="62"/>
      <c r="E28" s="49">
        <f>SUM(E25:E27)*10</f>
        <v>0</v>
      </c>
      <c r="F28" s="29"/>
    </row>
    <row r="29" spans="1:6" ht="15" thickBot="1">
      <c r="A29" s="14"/>
      <c r="B29" s="14"/>
      <c r="C29" s="14"/>
      <c r="D29" s="14"/>
      <c r="E29" s="14"/>
      <c r="F29" s="21"/>
    </row>
    <row r="30" spans="1:6" ht="15" thickBot="1">
      <c r="A30" s="58" t="s">
        <v>42</v>
      </c>
      <c r="B30" s="59"/>
      <c r="C30" s="59"/>
      <c r="D30" s="59"/>
      <c r="E30" s="59"/>
      <c r="F30" s="60"/>
    </row>
    <row r="31" spans="1:6" ht="29.5" customHeight="1">
      <c r="A31" s="41" t="s">
        <v>12</v>
      </c>
      <c r="B31" s="42" t="s">
        <v>13</v>
      </c>
      <c r="C31" s="42" t="s">
        <v>43</v>
      </c>
      <c r="D31" s="42" t="s">
        <v>44</v>
      </c>
      <c r="E31" s="44" t="s">
        <v>45</v>
      </c>
      <c r="F31" s="45" t="s">
        <v>16</v>
      </c>
    </row>
    <row r="32" spans="1:6">
      <c r="A32" s="30" t="s">
        <v>46</v>
      </c>
      <c r="B32" s="27" t="s">
        <v>47</v>
      </c>
      <c r="C32" s="20" t="s">
        <v>48</v>
      </c>
      <c r="D32" s="39">
        <v>0</v>
      </c>
      <c r="E32" s="20">
        <v>20</v>
      </c>
      <c r="F32" s="47">
        <f t="shared" ref="F32:F37" si="1">E32*D32</f>
        <v>0</v>
      </c>
    </row>
    <row r="33" spans="1:6">
      <c r="A33" s="18" t="s">
        <v>49</v>
      </c>
      <c r="B33" s="27" t="s">
        <v>50</v>
      </c>
      <c r="C33" s="20" t="s">
        <v>51</v>
      </c>
      <c r="D33" s="55">
        <f>D32*1.1</f>
        <v>0</v>
      </c>
      <c r="E33" s="20">
        <v>30</v>
      </c>
      <c r="F33" s="47">
        <f t="shared" si="1"/>
        <v>0</v>
      </c>
    </row>
    <row r="34" spans="1:6">
      <c r="A34" s="18" t="s">
        <v>52</v>
      </c>
      <c r="B34" s="27" t="s">
        <v>53</v>
      </c>
      <c r="C34" s="20" t="s">
        <v>54</v>
      </c>
      <c r="D34" s="55">
        <f>D32*1.2</f>
        <v>0</v>
      </c>
      <c r="E34" s="20">
        <v>10</v>
      </c>
      <c r="F34" s="47">
        <f t="shared" si="1"/>
        <v>0</v>
      </c>
    </row>
    <row r="35" spans="1:6">
      <c r="A35" s="18" t="s">
        <v>55</v>
      </c>
      <c r="B35" s="27" t="s">
        <v>56</v>
      </c>
      <c r="C35" s="20" t="s">
        <v>57</v>
      </c>
      <c r="D35" s="55">
        <f>D32*1.35</f>
        <v>0</v>
      </c>
      <c r="E35" s="20">
        <v>20</v>
      </c>
      <c r="F35" s="47">
        <f t="shared" si="1"/>
        <v>0</v>
      </c>
    </row>
    <row r="36" spans="1:6">
      <c r="A36" s="18" t="s">
        <v>58</v>
      </c>
      <c r="B36" s="27" t="s">
        <v>59</v>
      </c>
      <c r="C36" s="20" t="s">
        <v>57</v>
      </c>
      <c r="D36" s="55">
        <f>D32*1.5</f>
        <v>0</v>
      </c>
      <c r="E36" s="20">
        <v>10</v>
      </c>
      <c r="F36" s="47">
        <f t="shared" si="1"/>
        <v>0</v>
      </c>
    </row>
    <row r="37" spans="1:6" ht="15" thickBot="1">
      <c r="A37" s="22" t="s">
        <v>60</v>
      </c>
      <c r="B37" s="31" t="s">
        <v>61</v>
      </c>
      <c r="C37" s="24" t="s">
        <v>62</v>
      </c>
      <c r="D37" s="56">
        <f>D32*2</f>
        <v>0</v>
      </c>
      <c r="E37" s="24">
        <v>4</v>
      </c>
      <c r="F37" s="48">
        <f t="shared" si="1"/>
        <v>0</v>
      </c>
    </row>
    <row r="38" spans="1:6" ht="15" thickBot="1">
      <c r="A38" s="12"/>
      <c r="B38" s="32"/>
      <c r="C38" s="12"/>
      <c r="D38" s="61" t="s">
        <v>22</v>
      </c>
      <c r="E38" s="62"/>
      <c r="F38" s="49">
        <f>SUM(F32:F37)*10</f>
        <v>0</v>
      </c>
    </row>
    <row r="39" spans="1:6">
      <c r="A39" s="12" t="s">
        <v>63</v>
      </c>
      <c r="B39" s="32"/>
      <c r="C39" s="12"/>
      <c r="D39" s="33"/>
      <c r="E39" s="33"/>
      <c r="F39" s="34"/>
    </row>
    <row r="40" spans="1:6" ht="15" thickBot="1">
      <c r="A40" s="35"/>
      <c r="B40" s="36"/>
      <c r="C40" s="35"/>
      <c r="D40" s="37"/>
      <c r="E40" s="37"/>
      <c r="F40" s="38"/>
    </row>
    <row r="41" spans="1:6" ht="16" thickBot="1">
      <c r="A41" s="35"/>
      <c r="B41" s="36"/>
      <c r="C41" s="71" t="s">
        <v>64</v>
      </c>
      <c r="D41" s="72"/>
      <c r="E41" s="73"/>
      <c r="F41" s="46">
        <f>E8+E15+E21+E28</f>
        <v>0</v>
      </c>
    </row>
    <row r="44" spans="1:6">
      <c r="A44" s="54"/>
      <c r="B44" s="54" t="s">
        <v>65</v>
      </c>
      <c r="D44" s="54" t="s">
        <v>66</v>
      </c>
    </row>
    <row r="46" spans="1:6">
      <c r="A46">
        <v>1</v>
      </c>
      <c r="B46" s="53" t="s">
        <v>67</v>
      </c>
      <c r="C46">
        <v>1</v>
      </c>
      <c r="D46" s="53"/>
    </row>
    <row r="47" spans="1:6">
      <c r="A47">
        <v>2</v>
      </c>
      <c r="B47" s="53"/>
      <c r="C47">
        <v>2</v>
      </c>
      <c r="D47" s="53"/>
    </row>
    <row r="48" spans="1:6">
      <c r="A48">
        <v>3</v>
      </c>
      <c r="B48" s="53"/>
      <c r="C48">
        <v>3</v>
      </c>
      <c r="D48" s="53"/>
    </row>
    <row r="49" spans="1:4">
      <c r="A49">
        <v>4</v>
      </c>
      <c r="B49" s="53"/>
      <c r="C49">
        <v>4</v>
      </c>
      <c r="D49" s="53"/>
    </row>
    <row r="50" spans="1:4">
      <c r="A50">
        <v>5</v>
      </c>
      <c r="B50" s="53"/>
      <c r="C50">
        <v>5</v>
      </c>
      <c r="D50" s="53"/>
    </row>
    <row r="51" spans="1:4">
      <c r="A51">
        <v>6</v>
      </c>
      <c r="B51" s="53"/>
      <c r="C51">
        <v>6</v>
      </c>
      <c r="D51" s="53"/>
    </row>
    <row r="52" spans="1:4">
      <c r="A52">
        <v>7</v>
      </c>
      <c r="B52" s="53"/>
      <c r="C52">
        <v>7</v>
      </c>
      <c r="D52" s="53"/>
    </row>
    <row r="53" spans="1:4">
      <c r="A53">
        <v>8</v>
      </c>
      <c r="B53" s="53"/>
      <c r="C53">
        <v>8</v>
      </c>
      <c r="D53" s="53"/>
    </row>
    <row r="54" spans="1:4">
      <c r="A54">
        <v>9</v>
      </c>
      <c r="B54" s="53"/>
      <c r="C54">
        <v>9</v>
      </c>
      <c r="D54" s="53"/>
    </row>
  </sheetData>
  <mergeCells count="24">
    <mergeCell ref="F11:F12"/>
    <mergeCell ref="C41:E41"/>
    <mergeCell ref="A1:E1"/>
    <mergeCell ref="C15:D15"/>
    <mergeCell ref="A17:E17"/>
    <mergeCell ref="C21:D21"/>
    <mergeCell ref="A30:F30"/>
    <mergeCell ref="D38:E38"/>
    <mergeCell ref="F4:F5"/>
    <mergeCell ref="C8:D8"/>
    <mergeCell ref="A10:E10"/>
    <mergeCell ref="A11:A12"/>
    <mergeCell ref="B11:B12"/>
    <mergeCell ref="C11:C12"/>
    <mergeCell ref="D11:D12"/>
    <mergeCell ref="E11:E12"/>
    <mergeCell ref="A23:E23"/>
    <mergeCell ref="C28:D28"/>
    <mergeCell ref="A3:E3"/>
    <mergeCell ref="A4:A5"/>
    <mergeCell ref="B4:B5"/>
    <mergeCell ref="C4:C5"/>
    <mergeCell ref="D4:D5"/>
    <mergeCell ref="E4:E5"/>
  </mergeCells>
  <phoneticPr fontId="19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LongProperties xmlns="http://schemas.microsoft.com/office/2006/metadata/longProperties">
  <LongProp xmlns="" name="MetaInfo"><![CDATA[72;#vti_contentversionisdirty:BW|false
vti_parserversion:SR|14.0.0.4762
vti_lmt:SW|Wed, 31 Oct 2012 10:36:55 GMT
vti_contenttag:SW|{A8FBCF68-8822-4557-9A47-A0D6475985BF},3,2
_Category:SW|
vti_author:SR|PRO-MEREOR\\aharbers
vti_winfileattribs:SW|00000000
vti_approvallevel:SR|
vti_categories:VW|
vti_foldersubfolderitemcount:IR|0
vti_assignedto:SR|
Keywords:SW|
_Status:SW|
vti_cachedcustomprops:VX|vti_approvallevel vti_categories Subject vti_assignedto Keywords _Status vti_title _Author _Category ContentType _Comments
vti_modifiedby:SR|PRO-MEREOR\\aharbers
vti_docstoreversion:IR|3
vti_metainfoversion:IW|3
ContentTypeId:SW|0x010100C80F7F3B55186049819B236ECA2C441C
vti_ct:SW|Wed, 31 Oct 2012 10:36:55 GMT
vti_lat:SW|Fri, 18 Jan 2013 14:04:04 GMT
ContentType:SW|Document
vti_cachedtitle:SR|Prijzenblad
vti_title:SR|Prijzenblad
_Author:SW|Pro Mereor BV
vti_sourcecontrolmultiuserchkoutby:VR|PRO-MEREOR\\\\aharbers
_Comments:SW|
Subject:SW|
vti_folderitemcount:IR|0
]]></LongProp>
</Long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0FA911B86DF74E87C723C56C82E7B4" ma:contentTypeVersion="4" ma:contentTypeDescription="Een nieuw document maken." ma:contentTypeScope="" ma:versionID="dbfd793f20b59a7bec0f4248eadb99a7">
  <xsd:schema xmlns:xsd="http://www.w3.org/2001/XMLSchema" xmlns:xs="http://www.w3.org/2001/XMLSchema" xmlns:p="http://schemas.microsoft.com/office/2006/metadata/properties" xmlns:ns2="a8247347-5967-4d98-b412-c3db93569eb0" targetNamespace="http://schemas.microsoft.com/office/2006/metadata/properties" ma:root="true" ma:fieldsID="81d5fbc56610071a99aec40f838ac62e" ns2:_="">
    <xsd:import namespace="a8247347-5967-4d98-b412-c3db93569e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47347-5967-4d98-b412-c3db93569e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A95D26-435C-4F63-88CA-A20F5064B0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3E18D2-CC62-4CA9-BD92-4B90F2B4FD0A}">
  <ds:schemaRefs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4fc62123-7da2-49b2-a034-229b6e9a4849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0299664-FE9E-416A-B505-5FD2AA5C50D8}">
  <ds:schemaRefs>
    <ds:schemaRef ds:uri="http://schemas.microsoft.com/office/2006/metadata/longProperties"/>
    <ds:schemaRef ds:uri=""/>
  </ds:schemaRefs>
</ds:datastoreItem>
</file>

<file path=customXml/itemProps4.xml><?xml version="1.0" encoding="utf-8"?>
<ds:datastoreItem xmlns:ds="http://schemas.openxmlformats.org/officeDocument/2006/customXml" ds:itemID="{FDD56B1C-58C7-417C-B8EB-610A0AB7AB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47347-5967-4d98-b412-c3db93569e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Handleiding</vt:lpstr>
      <vt:lpstr>Prijswens 1</vt:lpstr>
    </vt:vector>
  </TitlesOfParts>
  <Manager/>
  <Company>Pro Mereor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 Mereor BV</dc:creator>
  <cp:keywords/>
  <dc:description/>
  <cp:lastModifiedBy>Michel Bastiaansen</cp:lastModifiedBy>
  <cp:revision/>
  <dcterms:created xsi:type="dcterms:W3CDTF">2008-11-21T10:07:29Z</dcterms:created>
  <dcterms:modified xsi:type="dcterms:W3CDTF">2025-05-22T12:23:32Z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MetaInfo">
    <vt:lpwstr>72;#vti_contentversionisdirty:BW|false_x000d_
vti_parserversion:SR|14.0.0.4762_x000d_
vti_lmt:SW|Wed, 31 Oct 2012 10:36:55 GMT_x000d_
vti_contenttag:SW|{A8FBCF68-8822-4557-9A47-A0D6475985BF},3,2_x000d_
_Category:SW|_x000d_
vti_author:SR|PRO-MEREOR\\aharbers_x000d_
vti_winfileattribs:SW|0000</vt:lpwstr>
  </property>
  <property fmtid="{D5CDD505-2E9C-101B-9397-08002B2CF9AE}" pid="4" name="Order">
    <vt:lpwstr>7200.00000000000</vt:lpwstr>
  </property>
  <property fmtid="{D5CDD505-2E9C-101B-9397-08002B2CF9AE}" pid="5" name="FSObjType">
    <vt:lpwstr>0</vt:lpwstr>
  </property>
  <property fmtid="{D5CDD505-2E9C-101B-9397-08002B2CF9AE}" pid="6" name="FileDirRef">
    <vt:lpwstr>kennisbank/accountsite/Projectsite/Projectadministratie/Openbaar/02. Uitnodiging tot Inschrijving</vt:lpwstr>
  </property>
  <property fmtid="{D5CDD505-2E9C-101B-9397-08002B2CF9AE}" pid="7" name="FileLeafRef">
    <vt:lpwstr>Prijzenblad.xls</vt:lpwstr>
  </property>
  <property fmtid="{D5CDD505-2E9C-101B-9397-08002B2CF9AE}" pid="8" name="ContentTypeId">
    <vt:lpwstr>0x010100200FA911B86DF74E87C723C56C82E7B4</vt:lpwstr>
  </property>
</Properties>
</file>