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sharepoint.com/sites/InkoopenContractmanagement_SBBVCIPM/Gedeelde documenten/General/01 - Inkoop/01 Aanbestedingen/02 Lopende aanbestedingen/05 Lopende Aanbestedingen IMH/2022SB008 Aanbesteding monostromen/03 aanbesteding/4. Nota van Inlichtingen/"/>
    </mc:Choice>
  </mc:AlternateContent>
  <xr:revisionPtr revIDLastSave="123" documentId="8_{B845D422-C906-48A1-916E-58F00EA4F408}" xr6:coauthVersionLast="47" xr6:coauthVersionMax="47" xr10:uidLastSave="{676421EE-6159-4468-8F97-55DB26F2BA0E}"/>
  <bookViews>
    <workbookView xWindow="28680" yWindow="-120" windowWidth="29040" windowHeight="15840" xr2:uid="{0BBB5A53-9CFF-463E-99F0-81241122A56C}"/>
  </bookViews>
  <sheets>
    <sheet name="Inschrijving" sheetId="4" r:id="rId1"/>
    <sheet name="Duurzaamheid" sheetId="1" r:id="rId2"/>
    <sheet name="Verwijzing" sheetId="5" state="hidden" r:id="rId3"/>
  </sheets>
  <definedNames>
    <definedName name="_Toc41629589" localSheetId="1">Duurzaamheid!$A$1</definedName>
    <definedName name="_xlnm.Print_Area" localSheetId="0">Inschrijving!$A$1:$J$12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5" i="1" l="1"/>
  <c r="A39" i="1"/>
  <c r="A23" i="1"/>
  <c r="N58" i="5"/>
  <c r="M58" i="5"/>
  <c r="N57" i="5"/>
  <c r="M57" i="5"/>
  <c r="N56" i="5"/>
  <c r="M56" i="5"/>
  <c r="N55" i="5"/>
  <c r="M55" i="5"/>
  <c r="N54" i="5"/>
  <c r="M54" i="5"/>
  <c r="N53" i="5"/>
  <c r="M53" i="5"/>
  <c r="N52" i="5"/>
  <c r="M52" i="5"/>
  <c r="N51" i="5"/>
  <c r="M51" i="5"/>
  <c r="N50" i="5"/>
  <c r="M50" i="5"/>
  <c r="N49" i="5"/>
  <c r="M49" i="5"/>
  <c r="N48" i="5"/>
  <c r="M48" i="5"/>
  <c r="N47" i="5"/>
  <c r="M47" i="5"/>
  <c r="N46" i="5"/>
  <c r="M46" i="5"/>
  <c r="N45" i="5"/>
  <c r="M45" i="5"/>
  <c r="N44" i="5"/>
  <c r="M44" i="5"/>
  <c r="N43" i="5"/>
  <c r="M43" i="5"/>
  <c r="N42" i="5"/>
  <c r="M42" i="5"/>
  <c r="N41" i="5"/>
  <c r="M41" i="5"/>
  <c r="N40" i="5"/>
  <c r="M40" i="5"/>
  <c r="N39" i="5"/>
  <c r="M39" i="5"/>
  <c r="N38" i="5"/>
  <c r="M38" i="5"/>
  <c r="N37" i="5"/>
  <c r="M37" i="5"/>
  <c r="N36" i="5"/>
  <c r="M36" i="5"/>
  <c r="N35" i="5"/>
  <c r="M35" i="5"/>
  <c r="N34" i="5"/>
  <c r="M34" i="5"/>
  <c r="N33" i="5"/>
  <c r="M33" i="5"/>
  <c r="N32" i="5"/>
  <c r="M32" i="5"/>
  <c r="N31" i="5"/>
  <c r="M31" i="5"/>
  <c r="N30" i="5"/>
  <c r="M30" i="5"/>
  <c r="N29" i="5"/>
  <c r="M29" i="5"/>
  <c r="N28" i="5"/>
  <c r="M28" i="5"/>
  <c r="N27" i="5"/>
  <c r="M27" i="5"/>
  <c r="N26" i="5"/>
  <c r="M26" i="5"/>
  <c r="N25" i="5"/>
  <c r="M25" i="5"/>
  <c r="N24" i="5"/>
  <c r="M24" i="5"/>
  <c r="N23" i="5"/>
  <c r="M23" i="5"/>
  <c r="N22" i="5"/>
  <c r="M22" i="5"/>
  <c r="N21" i="5"/>
  <c r="M21" i="5"/>
  <c r="N20" i="5"/>
  <c r="M20" i="5"/>
  <c r="N19" i="5"/>
  <c r="M19" i="5"/>
  <c r="N18" i="5"/>
  <c r="M18" i="5"/>
  <c r="N17" i="5"/>
  <c r="M17" i="5"/>
  <c r="N16" i="5"/>
  <c r="M16" i="5"/>
  <c r="N15" i="5"/>
  <c r="M15" i="5"/>
  <c r="N14" i="5"/>
  <c r="M14" i="5"/>
  <c r="N13" i="5"/>
  <c r="M13" i="5"/>
  <c r="N12" i="5"/>
  <c r="M12" i="5"/>
  <c r="N11" i="5"/>
  <c r="M11" i="5"/>
  <c r="N10" i="5"/>
  <c r="M10" i="5"/>
  <c r="N9" i="5"/>
  <c r="M9" i="5"/>
  <c r="N8" i="5"/>
  <c r="M8" i="5"/>
  <c r="N7" i="5"/>
  <c r="M7" i="5"/>
  <c r="N6" i="5"/>
  <c r="M6" i="5"/>
  <c r="N5" i="5"/>
  <c r="M5" i="5"/>
  <c r="N4" i="5"/>
  <c r="M4" i="5"/>
  <c r="N3" i="5"/>
  <c r="M3" i="5"/>
  <c r="B10" i="4"/>
  <c r="B9" i="4"/>
  <c r="A2" i="1"/>
  <c r="B4" i="1"/>
  <c r="B22" i="1" l="1"/>
  <c r="B38" i="1"/>
  <c r="B54" i="1"/>
  <c r="D67" i="1" l="1"/>
  <c r="B11" i="4" s="1"/>
</calcChain>
</file>

<file path=xl/sharedStrings.xml><?xml version="1.0" encoding="utf-8"?>
<sst xmlns="http://schemas.openxmlformats.org/spreadsheetml/2006/main" count="173" uniqueCount="39">
  <si>
    <t xml:space="preserve">Invuldocument bij: Duurzaamheid </t>
  </si>
  <si>
    <t>Bij aanbesteding Monostromen met kenmerk 2022-SB-008</t>
  </si>
  <si>
    <t>Inschrijver</t>
  </si>
  <si>
    <t>Vul hierboven de naam van uw ondermening in en ga verder naar de tabbladen waar u "de grijze" velden in kunt vullen waarna automatisch de score wordt berekend</t>
  </si>
  <si>
    <t>Perceel</t>
  </si>
  <si>
    <t>Weging</t>
  </si>
  <si>
    <t>Punten</t>
  </si>
  <si>
    <t>Inschrijver:</t>
  </si>
  <si>
    <t>De gemeente wenst de hoeveelheid af te voeren afval terug te dringen. Er wordt waarde toegekend voor duurzamere manieren van verwerken. Voor de beoordeling wordt de afvalhiërarchie uit het Landelijk Afvalbeheerplan (LAP3) als uitgangspunt genomen. Hoe duurzamer de verwerkingsmethode volgens de hiërarchie hoe hoger het aantal punten. Voor percelen met meerdere afvalstromen wordt het aantal punten berekend door het totaal aantal punten te verdelen door het aantal
afvalstromen.
Op de inschrijvingstabel dient u aan te geven welke vorm van verwerking wordt toegepast. Storten of lozen is
de laagste vorm van verwerking in de hiërarchie. U scoort daarmee geen punten. Hieronder wordt het aantal te
behalen punten aangegeven bij de andere opties.</t>
  </si>
  <si>
    <t>Vul in hieronder het betreffende perceel en de verwerkingsmethode in:</t>
  </si>
  <si>
    <t>Kies een perceel</t>
  </si>
  <si>
    <t>Verwerkingsmethode</t>
  </si>
  <si>
    <t>Kies een methode</t>
  </si>
  <si>
    <t>Waardering</t>
  </si>
  <si>
    <t>Korte toelichting verwerkeringsmethode</t>
  </si>
  <si>
    <t>Ondertekening inschrijver</t>
  </si>
  <si>
    <t>Naam</t>
  </si>
  <si>
    <t>Plaats</t>
  </si>
  <si>
    <t>Datum</t>
  </si>
  <si>
    <t>Handtekening</t>
  </si>
  <si>
    <t>#</t>
  </si>
  <si>
    <t>x</t>
  </si>
  <si>
    <t>Hout (a, b en c)</t>
  </si>
  <si>
    <t>Voorbereiding voor hergebruik</t>
  </si>
  <si>
    <t>Ferro en Non Ferro</t>
  </si>
  <si>
    <t>Recycling van het oorspronkelijke functionele materiaal in een gelijke of vergelijkbare toepassing</t>
  </si>
  <si>
    <t>Puin</t>
  </si>
  <si>
    <t>Recycling van het oorspronkelijke functionele materiaal in een niet gelijke of vergelijkbare toepassing</t>
  </si>
  <si>
    <t>Gips</t>
  </si>
  <si>
    <t>Chemische recycling</t>
  </si>
  <si>
    <t>Bitumeuze mengsels</t>
  </si>
  <si>
    <t>Andere nuttige toepassing, waaronder energieterugwinning</t>
  </si>
  <si>
    <t xml:space="preserve">Gemengd bouw- en sloopafval </t>
  </si>
  <si>
    <t>Verbranden als vorm van verwijdering</t>
  </si>
  <si>
    <t xml:space="preserve">Harde kunststoffen </t>
  </si>
  <si>
    <t>Storten of lozen</t>
  </si>
  <si>
    <t>(nog) niet bekend</t>
  </si>
  <si>
    <t>Percentage</t>
  </si>
  <si>
    <t>Geef hieronder een korte concrete onderbouwing hoe verwerkingsmethode wordt toegepast en hoe hierover gerapporteerd gaat worden aan de gemeente. Voor ‘(nog) niet bekend’ en voor ‘storten of lozen’ is geen toelichting nodig. Er
geldt een maximum van 100 woorden per toegelichte afvalstroom. De opgegeven informatie dient verifieerbaar te zijn door opgave van de verwerker of het toevoegen van certificaten of andere bewijsmiddelen.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</si>
</sst>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4"/>
      <color rgb="FFCC0000"/>
      <name val="Arial"/>
      <family val="2"/>
    </font>
    <font>
      <b/>
      <sz val="10"/>
      <color rgb="FFCC0000"/>
      <name val="Arial"/>
      <family val="2"/>
    </font>
    <font>
      <sz val="10"/>
      <color theme="1"/>
      <name val="Arial"/>
      <family val="2"/>
    </font>
    <font>
      <sz val="11"/>
      <color theme="1"/>
      <name val="Arial"/>
      <family val="2"/>
    </font>
    <font>
      <b/>
      <sz val="11"/>
      <color theme="0"/>
      <name val="Arial"/>
      <family val="2"/>
    </font>
    <font>
      <sz val="8"/>
      <name val="Calibri"/>
      <family val="2"/>
      <scheme val="minor"/>
    </font>
    <font>
      <b/>
      <sz val="11"/>
      <color theme="1"/>
      <name val="Arial"/>
      <family val="2"/>
    </font>
    <font>
      <b/>
      <sz val="16"/>
      <color rgb="FFCC0000"/>
      <name val="Arial"/>
      <family val="2"/>
    </font>
    <font>
      <sz val="10"/>
      <color theme="1"/>
      <name val="Calibri"/>
      <family val="2"/>
      <scheme val="minor"/>
    </font>
  </fonts>
  <fills count="7">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5" fillId="0" borderId="0" xfId="0" applyFont="1"/>
    <xf numFmtId="0" fontId="5" fillId="4" borderId="0" xfId="0" applyFont="1" applyFill="1"/>
    <xf numFmtId="0" fontId="8" fillId="4" borderId="0" xfId="0" applyFont="1" applyFill="1"/>
    <xf numFmtId="0" fontId="5" fillId="4" borderId="2" xfId="0" applyFont="1" applyFill="1" applyBorder="1"/>
    <xf numFmtId="0" fontId="5" fillId="0" borderId="2" xfId="0" applyFont="1" applyBorder="1"/>
    <xf numFmtId="0" fontId="0" fillId="4" borderId="2" xfId="0" applyFill="1" applyBorder="1"/>
    <xf numFmtId="0" fontId="2" fillId="4" borderId="3" xfId="0" applyFont="1" applyFill="1" applyBorder="1" applyAlignment="1">
      <alignment vertical="center"/>
    </xf>
    <xf numFmtId="0" fontId="2" fillId="4" borderId="4" xfId="0" applyFont="1" applyFill="1" applyBorder="1" applyAlignment="1">
      <alignment vertical="center"/>
    </xf>
    <xf numFmtId="0" fontId="0" fillId="4" borderId="4" xfId="0" applyFill="1" applyBorder="1"/>
    <xf numFmtId="0" fontId="0" fillId="4" borderId="5" xfId="0" applyFill="1" applyBorder="1"/>
    <xf numFmtId="0" fontId="3" fillId="4" borderId="6" xfId="0" applyFont="1" applyFill="1" applyBorder="1" applyAlignment="1">
      <alignment vertical="center"/>
    </xf>
    <xf numFmtId="0" fontId="3" fillId="4" borderId="0" xfId="0" applyFont="1" applyFill="1" applyAlignment="1">
      <alignment vertical="center"/>
    </xf>
    <xf numFmtId="0" fontId="0" fillId="4" borderId="0" xfId="0" applyFill="1"/>
    <xf numFmtId="0" fontId="0" fillId="4" borderId="7" xfId="0" applyFill="1" applyBorder="1"/>
    <xf numFmtId="0" fontId="0" fillId="4" borderId="6" xfId="0" applyFill="1" applyBorder="1"/>
    <xf numFmtId="0" fontId="0" fillId="4" borderId="8" xfId="0" applyFill="1" applyBorder="1"/>
    <xf numFmtId="0" fontId="0" fillId="4" borderId="9" xfId="0" applyFill="1" applyBorder="1"/>
    <xf numFmtId="0" fontId="4" fillId="4" borderId="0" xfId="0" applyFont="1" applyFill="1" applyAlignment="1">
      <alignment horizontal="left" vertical="center" wrapText="1"/>
    </xf>
    <xf numFmtId="0" fontId="5" fillId="4" borderId="1" xfId="0" applyFont="1" applyFill="1" applyBorder="1"/>
    <xf numFmtId="9" fontId="0" fillId="4" borderId="0" xfId="0" applyNumberFormat="1" applyFill="1"/>
    <xf numFmtId="9" fontId="5" fillId="4" borderId="1" xfId="1" applyFont="1" applyFill="1" applyBorder="1"/>
    <xf numFmtId="0" fontId="8" fillId="4" borderId="1" xfId="0" applyFont="1" applyFill="1" applyBorder="1"/>
    <xf numFmtId="0" fontId="10" fillId="0" borderId="0" xfId="0" applyFont="1"/>
    <xf numFmtId="0" fontId="10" fillId="5" borderId="0" xfId="0" applyFont="1" applyFill="1"/>
    <xf numFmtId="0" fontId="10" fillId="6" borderId="0" xfId="0" applyFont="1" applyFill="1"/>
    <xf numFmtId="0" fontId="8" fillId="0" borderId="0" xfId="0" applyFont="1"/>
    <xf numFmtId="0" fontId="5" fillId="4" borderId="0" xfId="0" applyFont="1" applyFill="1" applyBorder="1" applyAlignment="1">
      <alignment horizontal="center" wrapText="1"/>
    </xf>
    <xf numFmtId="0" fontId="0" fillId="4" borderId="6" xfId="0" applyFill="1" applyBorder="1" applyAlignment="1">
      <alignment horizontal="left" vertical="center" wrapText="1"/>
    </xf>
    <xf numFmtId="0" fontId="0" fillId="4" borderId="0" xfId="0" applyFill="1" applyAlignment="1">
      <alignment horizontal="left" vertical="center" wrapText="1"/>
    </xf>
    <xf numFmtId="0" fontId="0" fillId="3" borderId="10" xfId="0" applyFill="1" applyBorder="1" applyAlignment="1">
      <alignment horizontal="center"/>
    </xf>
    <xf numFmtId="0" fontId="0" fillId="3" borderId="11" xfId="0" applyFill="1" applyBorder="1" applyAlignment="1">
      <alignment horizontal="center"/>
    </xf>
    <xf numFmtId="0" fontId="2" fillId="4" borderId="0" xfId="0" applyFont="1" applyFill="1" applyAlignment="1">
      <alignment horizontal="left" vertical="center"/>
    </xf>
    <xf numFmtId="0" fontId="9" fillId="4" borderId="0" xfId="0" applyFont="1" applyFill="1" applyAlignment="1">
      <alignment horizontal="left" vertical="center"/>
    </xf>
    <xf numFmtId="0" fontId="5" fillId="4" borderId="0" xfId="0" applyFont="1" applyFill="1" applyAlignment="1">
      <alignment horizontal="center"/>
    </xf>
    <xf numFmtId="0" fontId="4" fillId="4" borderId="0" xfId="0" applyFont="1" applyFill="1" applyAlignment="1">
      <alignment horizontal="left" vertical="center"/>
    </xf>
    <xf numFmtId="0" fontId="4" fillId="4" borderId="0" xfId="0" applyFont="1" applyFill="1" applyAlignment="1">
      <alignment horizontal="left" vertical="center" wrapText="1"/>
    </xf>
    <xf numFmtId="0" fontId="4" fillId="4" borderId="0" xfId="0" applyFont="1" applyFill="1" applyAlignment="1">
      <alignment horizontal="left" wrapText="1"/>
    </xf>
    <xf numFmtId="0" fontId="4" fillId="4" borderId="0" xfId="0" applyFont="1" applyFill="1" applyAlignment="1">
      <alignment horizontal="left"/>
    </xf>
    <xf numFmtId="0" fontId="6" fillId="2" borderId="1" xfId="0" applyFont="1" applyFill="1" applyBorder="1" applyAlignment="1">
      <alignment horizontal="center"/>
    </xf>
    <xf numFmtId="0" fontId="5" fillId="3" borderId="1" xfId="0" applyFont="1" applyFill="1" applyBorder="1" applyAlignment="1">
      <alignment horizontal="center" wrapText="1"/>
    </xf>
    <xf numFmtId="0" fontId="5" fillId="4" borderId="1" xfId="0" applyFont="1" applyFill="1" applyBorder="1" applyAlignment="1">
      <alignment horizontal="center"/>
    </xf>
    <xf numFmtId="0" fontId="8" fillId="4" borderId="10" xfId="0" applyFont="1" applyFill="1" applyBorder="1" applyAlignment="1">
      <alignment horizontal="center"/>
    </xf>
    <xf numFmtId="0" fontId="8" fillId="4" borderId="12" xfId="0" applyFont="1" applyFill="1" applyBorder="1" applyAlignment="1">
      <alignment horizontal="center"/>
    </xf>
    <xf numFmtId="0" fontId="8" fillId="4" borderId="11" xfId="0" applyFont="1" applyFill="1" applyBorder="1" applyAlignment="1">
      <alignment horizontal="center"/>
    </xf>
    <xf numFmtId="10" fontId="5" fillId="3" borderId="12" xfId="1" applyNumberFormat="1" applyFont="1" applyFill="1" applyBorder="1" applyAlignment="1">
      <alignment horizontal="center"/>
    </xf>
    <xf numFmtId="0" fontId="6" fillId="2" borderId="14" xfId="0" applyFont="1" applyFill="1" applyBorder="1" applyAlignment="1">
      <alignment horizontal="center"/>
    </xf>
    <xf numFmtId="0" fontId="5" fillId="3" borderId="13" xfId="0" applyFont="1" applyFill="1" applyBorder="1" applyAlignment="1">
      <alignment horizontal="center" wrapText="1"/>
    </xf>
    <xf numFmtId="0" fontId="6" fillId="2" borderId="1" xfId="0" applyFont="1" applyFill="1" applyBorder="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97E30-EFBD-4F6C-A524-9AFAE3141349}">
  <dimension ref="A1:J12"/>
  <sheetViews>
    <sheetView tabSelected="1" view="pageBreakPreview" zoomScale="120" zoomScaleNormal="100" zoomScaleSheetLayoutView="120" workbookViewId="0">
      <selection activeCell="A10" sqref="A10:XFD11"/>
    </sheetView>
  </sheetViews>
  <sheetFormatPr defaultColWidth="9.109375" defaultRowHeight="14.4" x14ac:dyDescent="0.3"/>
  <cols>
    <col min="1" max="1" width="14.44140625" customWidth="1"/>
    <col min="2" max="2" width="16.6640625" bestFit="1" customWidth="1"/>
  </cols>
  <sheetData>
    <row r="1" spans="1:10" ht="17.399999999999999" x14ac:dyDescent="0.3">
      <c r="A1" s="7" t="s">
        <v>0</v>
      </c>
      <c r="B1" s="8"/>
      <c r="C1" s="8"/>
      <c r="D1" s="8"/>
      <c r="E1" s="9"/>
      <c r="F1" s="9"/>
      <c r="G1" s="9"/>
      <c r="H1" s="9"/>
      <c r="I1" s="9"/>
      <c r="J1" s="10"/>
    </row>
    <row r="2" spans="1:10" x14ac:dyDescent="0.3">
      <c r="A2" s="11" t="s">
        <v>1</v>
      </c>
      <c r="B2" s="12"/>
      <c r="C2" s="12"/>
      <c r="D2" s="12"/>
      <c r="E2" s="13"/>
      <c r="F2" s="13"/>
      <c r="G2" s="13"/>
      <c r="H2" s="13"/>
      <c r="I2" s="13"/>
      <c r="J2" s="14"/>
    </row>
    <row r="3" spans="1:10" x14ac:dyDescent="0.3">
      <c r="A3" s="15"/>
      <c r="B3" s="13"/>
      <c r="C3" s="13"/>
      <c r="D3" s="13"/>
      <c r="E3" s="13"/>
      <c r="F3" s="13"/>
      <c r="G3" s="13"/>
      <c r="H3" s="13"/>
      <c r="I3" s="13"/>
      <c r="J3" s="14"/>
    </row>
    <row r="4" spans="1:10" x14ac:dyDescent="0.3">
      <c r="A4" s="15" t="s">
        <v>2</v>
      </c>
      <c r="B4" s="30"/>
      <c r="C4" s="31"/>
      <c r="D4" s="13"/>
      <c r="E4" s="13"/>
      <c r="F4" s="13"/>
      <c r="G4" s="13"/>
      <c r="H4" s="13"/>
      <c r="I4" s="13"/>
      <c r="J4" s="14"/>
    </row>
    <row r="5" spans="1:10" x14ac:dyDescent="0.3">
      <c r="A5" s="15"/>
      <c r="B5" s="13"/>
      <c r="C5" s="13"/>
      <c r="D5" s="13"/>
      <c r="E5" s="13"/>
      <c r="F5" s="13"/>
      <c r="G5" s="13"/>
      <c r="H5" s="13"/>
      <c r="I5" s="13"/>
      <c r="J5" s="14"/>
    </row>
    <row r="6" spans="1:10" x14ac:dyDescent="0.3">
      <c r="A6" s="28" t="s">
        <v>3</v>
      </c>
      <c r="B6" s="29"/>
      <c r="C6" s="29"/>
      <c r="D6" s="29"/>
      <c r="E6" s="29"/>
      <c r="F6" s="29"/>
      <c r="G6" s="29"/>
      <c r="H6" s="29"/>
      <c r="I6" s="13"/>
      <c r="J6" s="14"/>
    </row>
    <row r="7" spans="1:10" x14ac:dyDescent="0.3">
      <c r="A7" s="28"/>
      <c r="B7" s="29"/>
      <c r="C7" s="29"/>
      <c r="D7" s="29"/>
      <c r="E7" s="29"/>
      <c r="F7" s="29"/>
      <c r="G7" s="29"/>
      <c r="H7" s="29"/>
      <c r="I7" s="13"/>
      <c r="J7" s="14"/>
    </row>
    <row r="8" spans="1:10" x14ac:dyDescent="0.3">
      <c r="A8" s="15"/>
      <c r="B8" s="13"/>
      <c r="C8" s="13"/>
      <c r="D8" s="13"/>
      <c r="E8" s="13"/>
      <c r="F8" s="13"/>
      <c r="G8" s="13"/>
      <c r="H8" s="13"/>
      <c r="I8" s="13"/>
      <c r="J8" s="14"/>
    </row>
    <row r="9" spans="1:10" x14ac:dyDescent="0.3">
      <c r="A9" s="15" t="s">
        <v>4</v>
      </c>
      <c r="B9" s="13" t="str">
        <f>Duurzaamheid!A18</f>
        <v>Kies een perceel</v>
      </c>
      <c r="C9" s="13"/>
      <c r="D9" s="13"/>
      <c r="E9" s="13"/>
      <c r="F9" s="13"/>
      <c r="G9" s="13"/>
      <c r="H9" s="13"/>
      <c r="I9" s="13"/>
      <c r="J9" s="14"/>
    </row>
    <row r="10" spans="1:10" x14ac:dyDescent="0.3">
      <c r="A10" s="15" t="s">
        <v>5</v>
      </c>
      <c r="B10" s="20">
        <f>Duurzaamheid!B67</f>
        <v>0.4</v>
      </c>
      <c r="C10" s="13"/>
      <c r="D10" s="13"/>
      <c r="E10" s="13"/>
      <c r="F10" s="13"/>
      <c r="G10" s="13"/>
      <c r="H10" s="13"/>
      <c r="I10" s="13"/>
      <c r="J10" s="14"/>
    </row>
    <row r="11" spans="1:10" x14ac:dyDescent="0.3">
      <c r="A11" s="15" t="s">
        <v>6</v>
      </c>
      <c r="B11" s="13">
        <f>Duurzaamheid!D67</f>
        <v>0</v>
      </c>
      <c r="C11" s="13"/>
      <c r="D11" s="13"/>
      <c r="E11" s="13"/>
      <c r="F11" s="13"/>
      <c r="G11" s="13"/>
      <c r="H11" s="13"/>
      <c r="I11" s="13"/>
      <c r="J11" s="14"/>
    </row>
    <row r="12" spans="1:10" x14ac:dyDescent="0.3">
      <c r="A12" s="16"/>
      <c r="B12" s="6"/>
      <c r="C12" s="6"/>
      <c r="D12" s="6"/>
      <c r="E12" s="6"/>
      <c r="F12" s="6"/>
      <c r="G12" s="6"/>
      <c r="H12" s="6"/>
      <c r="I12" s="6"/>
      <c r="J12" s="17"/>
    </row>
  </sheetData>
  <sheetProtection algorithmName="SHA-512" hashValue="3By7yW2FKUAlloP1fXXsx2Mt9OSAjaGOkpr8Bl1vGHrBMj9W2SkIi1g5oN/R/M9+rMRRkcum2AVzyxbHGCMb5w==" saltValue="VQ+PiVBm7zEfVDJ808JXqg==" spinCount="100000" sheet="1" objects="1" scenarios="1"/>
  <protectedRanges>
    <protectedRange sqref="B4:C4" name="Bereik1"/>
  </protectedRanges>
  <mergeCells count="2">
    <mergeCell ref="A6:H7"/>
    <mergeCell ref="B4:C4"/>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7D299-1F57-45BA-890B-824E87ED9463}">
  <dimension ref="A1:F84"/>
  <sheetViews>
    <sheetView view="pageBreakPreview" zoomScaleNormal="100" zoomScaleSheetLayoutView="100" workbookViewId="0">
      <selection activeCell="A18" sqref="A18:D18"/>
    </sheetView>
  </sheetViews>
  <sheetFormatPr defaultColWidth="9.109375" defaultRowHeight="13.8" x14ac:dyDescent="0.25"/>
  <cols>
    <col min="1" max="1" width="14.33203125" style="1" customWidth="1"/>
    <col min="2" max="2" width="58.88671875" style="1" customWidth="1"/>
    <col min="3" max="3" width="10" style="1" customWidth="1"/>
    <col min="4" max="4" width="20.109375" style="1" bestFit="1" customWidth="1"/>
    <col min="5" max="5" width="0" style="1" hidden="1" customWidth="1"/>
    <col min="6" max="6" width="13.5546875" style="1" hidden="1" customWidth="1"/>
    <col min="7" max="16384" width="9.109375" style="1"/>
  </cols>
  <sheetData>
    <row r="1" spans="1:4" ht="17.399999999999999" x14ac:dyDescent="0.25">
      <c r="A1" s="32" t="s">
        <v>0</v>
      </c>
      <c r="B1" s="32"/>
      <c r="C1" s="32"/>
      <c r="D1" s="32"/>
    </row>
    <row r="2" spans="1:4" ht="21" x14ac:dyDescent="0.25">
      <c r="A2" s="33" t="str">
        <f>Inschrijving!A2</f>
        <v>Bij aanbesteding Monostromen met kenmerk 2022-SB-008</v>
      </c>
      <c r="B2" s="33"/>
      <c r="C2" s="33"/>
      <c r="D2" s="33"/>
    </row>
    <row r="3" spans="1:4" x14ac:dyDescent="0.25">
      <c r="A3" s="2"/>
      <c r="B3" s="2"/>
      <c r="C3" s="2"/>
      <c r="D3" s="2"/>
    </row>
    <row r="4" spans="1:4" x14ac:dyDescent="0.25">
      <c r="A4" s="3" t="s">
        <v>7</v>
      </c>
      <c r="B4" s="34">
        <f>Inschrijving!B2</f>
        <v>0</v>
      </c>
      <c r="C4" s="34"/>
      <c r="D4" s="34"/>
    </row>
    <row r="5" spans="1:4" ht="14.25" customHeight="1" x14ac:dyDescent="0.25">
      <c r="A5" s="36" t="s">
        <v>8</v>
      </c>
      <c r="B5" s="36"/>
      <c r="C5" s="36"/>
      <c r="D5" s="36"/>
    </row>
    <row r="6" spans="1:4" x14ac:dyDescent="0.25">
      <c r="A6" s="36"/>
      <c r="B6" s="36"/>
      <c r="C6" s="36"/>
      <c r="D6" s="36"/>
    </row>
    <row r="7" spans="1:4" x14ac:dyDescent="0.25">
      <c r="A7" s="36"/>
      <c r="B7" s="36"/>
      <c r="C7" s="36"/>
      <c r="D7" s="36"/>
    </row>
    <row r="8" spans="1:4" x14ac:dyDescent="0.25">
      <c r="A8" s="36"/>
      <c r="B8" s="36"/>
      <c r="C8" s="36"/>
      <c r="D8" s="36"/>
    </row>
    <row r="9" spans="1:4" x14ac:dyDescent="0.25">
      <c r="A9" s="36"/>
      <c r="B9" s="36"/>
      <c r="C9" s="36"/>
      <c r="D9" s="36"/>
    </row>
    <row r="10" spans="1:4" x14ac:dyDescent="0.25">
      <c r="A10" s="36"/>
      <c r="B10" s="36"/>
      <c r="C10" s="36"/>
      <c r="D10" s="36"/>
    </row>
    <row r="11" spans="1:4" x14ac:dyDescent="0.25">
      <c r="A11" s="36"/>
      <c r="B11" s="36"/>
      <c r="C11" s="36"/>
      <c r="D11" s="36"/>
    </row>
    <row r="12" spans="1:4" x14ac:dyDescent="0.25">
      <c r="A12" s="36"/>
      <c r="B12" s="36"/>
      <c r="C12" s="36"/>
      <c r="D12" s="36"/>
    </row>
    <row r="13" spans="1:4" x14ac:dyDescent="0.25">
      <c r="A13" s="36"/>
      <c r="B13" s="36"/>
      <c r="C13" s="36"/>
      <c r="D13" s="36"/>
    </row>
    <row r="14" spans="1:4" x14ac:dyDescent="0.25">
      <c r="A14" s="18"/>
      <c r="B14" s="18"/>
      <c r="C14" s="18"/>
      <c r="D14" s="18"/>
    </row>
    <row r="15" spans="1:4" x14ac:dyDescent="0.25">
      <c r="A15" s="35" t="s">
        <v>9</v>
      </c>
      <c r="B15" s="35"/>
      <c r="C15" s="35"/>
      <c r="D15" s="2"/>
    </row>
    <row r="16" spans="1:4" x14ac:dyDescent="0.25">
      <c r="A16" s="2"/>
      <c r="B16" s="2"/>
      <c r="C16" s="2"/>
      <c r="D16" s="2"/>
    </row>
    <row r="17" spans="1:4" x14ac:dyDescent="0.25">
      <c r="A17" s="39" t="s">
        <v>4</v>
      </c>
      <c r="B17" s="39"/>
      <c r="C17" s="39"/>
      <c r="D17" s="39"/>
    </row>
    <row r="18" spans="1:4" ht="14.25" customHeight="1" x14ac:dyDescent="0.25">
      <c r="A18" s="40" t="s">
        <v>10</v>
      </c>
      <c r="B18" s="40"/>
      <c r="C18" s="40"/>
      <c r="D18" s="40"/>
    </row>
    <row r="19" spans="1:4" x14ac:dyDescent="0.25">
      <c r="A19" s="2"/>
      <c r="B19" s="2"/>
      <c r="C19" s="2"/>
      <c r="D19" s="2"/>
    </row>
    <row r="20" spans="1:4" x14ac:dyDescent="0.25">
      <c r="A20" s="39" t="s">
        <v>11</v>
      </c>
      <c r="B20" s="39"/>
      <c r="C20" s="39"/>
      <c r="D20" s="39"/>
    </row>
    <row r="21" spans="1:4" x14ac:dyDescent="0.25">
      <c r="A21" s="40" t="s">
        <v>12</v>
      </c>
      <c r="B21" s="40"/>
      <c r="C21" s="40"/>
      <c r="D21" s="40"/>
    </row>
    <row r="22" spans="1:4" x14ac:dyDescent="0.25">
      <c r="A22" s="22" t="s">
        <v>13</v>
      </c>
      <c r="B22" s="41" t="str">
        <f>_xlfn.IFNA(VLOOKUP(A23,Verwijzing!M:N,2,0),"0")</f>
        <v>0</v>
      </c>
      <c r="C22" s="41"/>
      <c r="D22" s="41"/>
    </row>
    <row r="23" spans="1:4" hidden="1" x14ac:dyDescent="0.25">
      <c r="A23" s="42" t="str">
        <f>_xlfn.CONCAT($A$18," ","-"," ",A21)</f>
        <v>Kies een perceel - Kies een methode</v>
      </c>
      <c r="B23" s="43"/>
      <c r="C23" s="43"/>
      <c r="D23" s="44"/>
    </row>
    <row r="24" spans="1:4" x14ac:dyDescent="0.25">
      <c r="A24" s="26" t="s">
        <v>37</v>
      </c>
      <c r="B24" s="45">
        <v>0</v>
      </c>
      <c r="C24" s="45"/>
      <c r="D24" s="45"/>
    </row>
    <row r="25" spans="1:4" x14ac:dyDescent="0.25">
      <c r="A25" s="48" t="s">
        <v>14</v>
      </c>
      <c r="B25" s="48"/>
      <c r="C25" s="48"/>
      <c r="D25" s="48"/>
    </row>
    <row r="26" spans="1:4" x14ac:dyDescent="0.25">
      <c r="A26" s="40"/>
      <c r="B26" s="40"/>
      <c r="C26" s="40"/>
      <c r="D26" s="40"/>
    </row>
    <row r="27" spans="1:4" x14ac:dyDescent="0.25">
      <c r="A27" s="40"/>
      <c r="B27" s="40"/>
      <c r="C27" s="40"/>
      <c r="D27" s="40"/>
    </row>
    <row r="28" spans="1:4" x14ac:dyDescent="0.25">
      <c r="A28" s="40"/>
      <c r="B28" s="40"/>
      <c r="C28" s="40"/>
      <c r="D28" s="40"/>
    </row>
    <row r="29" spans="1:4" x14ac:dyDescent="0.25">
      <c r="A29" s="40"/>
      <c r="B29" s="40"/>
      <c r="C29" s="40"/>
      <c r="D29" s="40"/>
    </row>
    <row r="30" spans="1:4" x14ac:dyDescent="0.25">
      <c r="A30" s="40"/>
      <c r="B30" s="40"/>
      <c r="C30" s="40"/>
      <c r="D30" s="40"/>
    </row>
    <row r="31" spans="1:4" x14ac:dyDescent="0.25">
      <c r="A31" s="40"/>
      <c r="B31" s="40"/>
      <c r="C31" s="40"/>
      <c r="D31" s="40"/>
    </row>
    <row r="32" spans="1:4" x14ac:dyDescent="0.25">
      <c r="A32" s="40"/>
      <c r="B32" s="40"/>
      <c r="C32" s="40"/>
      <c r="D32" s="40"/>
    </row>
    <row r="33" spans="1:4" x14ac:dyDescent="0.25">
      <c r="A33" s="40"/>
      <c r="B33" s="40"/>
      <c r="C33" s="40"/>
      <c r="D33" s="40"/>
    </row>
    <row r="34" spans="1:4" x14ac:dyDescent="0.25">
      <c r="A34" s="47"/>
      <c r="B34" s="47"/>
      <c r="C34" s="47"/>
      <c r="D34" s="47"/>
    </row>
    <row r="35" spans="1:4" x14ac:dyDescent="0.25">
      <c r="A35" s="27"/>
      <c r="B35" s="27"/>
      <c r="C35" s="27"/>
      <c r="D35" s="27"/>
    </row>
    <row r="36" spans="1:4" x14ac:dyDescent="0.25">
      <c r="A36" s="46" t="s">
        <v>11</v>
      </c>
      <c r="B36" s="46"/>
      <c r="C36" s="46"/>
      <c r="D36" s="46"/>
    </row>
    <row r="37" spans="1:4" x14ac:dyDescent="0.25">
      <c r="A37" s="40" t="s">
        <v>12</v>
      </c>
      <c r="B37" s="40"/>
      <c r="C37" s="40"/>
      <c r="D37" s="40"/>
    </row>
    <row r="38" spans="1:4" x14ac:dyDescent="0.25">
      <c r="A38" s="22" t="s">
        <v>13</v>
      </c>
      <c r="B38" s="41" t="str">
        <f>_xlfn.IFNA(VLOOKUP(A39,Verwijzing!M:N,2,0),"0")</f>
        <v>0</v>
      </c>
      <c r="C38" s="41"/>
      <c r="D38" s="41"/>
    </row>
    <row r="39" spans="1:4" hidden="1" x14ac:dyDescent="0.25">
      <c r="A39" s="42" t="str">
        <f>_xlfn.CONCAT($A$18," ","-"," ",A37)</f>
        <v>Kies een perceel - Kies een methode</v>
      </c>
      <c r="B39" s="43"/>
      <c r="C39" s="43"/>
      <c r="D39" s="44"/>
    </row>
    <row r="40" spans="1:4" x14ac:dyDescent="0.25">
      <c r="A40" s="26" t="s">
        <v>37</v>
      </c>
      <c r="B40" s="45">
        <v>0</v>
      </c>
      <c r="C40" s="45"/>
      <c r="D40" s="45"/>
    </row>
    <row r="41" spans="1:4" x14ac:dyDescent="0.25">
      <c r="A41" s="48" t="s">
        <v>14</v>
      </c>
      <c r="B41" s="48"/>
      <c r="C41" s="48"/>
      <c r="D41" s="48"/>
    </row>
    <row r="42" spans="1:4" x14ac:dyDescent="0.25">
      <c r="A42" s="40"/>
      <c r="B42" s="40"/>
      <c r="C42" s="40"/>
      <c r="D42" s="40"/>
    </row>
    <row r="43" spans="1:4" x14ac:dyDescent="0.25">
      <c r="A43" s="40"/>
      <c r="B43" s="40"/>
      <c r="C43" s="40"/>
      <c r="D43" s="40"/>
    </row>
    <row r="44" spans="1:4" x14ac:dyDescent="0.25">
      <c r="A44" s="40"/>
      <c r="B44" s="40"/>
      <c r="C44" s="40"/>
      <c r="D44" s="40"/>
    </row>
    <row r="45" spans="1:4" x14ac:dyDescent="0.25">
      <c r="A45" s="40"/>
      <c r="B45" s="40"/>
      <c r="C45" s="40"/>
      <c r="D45" s="40"/>
    </row>
    <row r="46" spans="1:4" x14ac:dyDescent="0.25">
      <c r="A46" s="40"/>
      <c r="B46" s="40"/>
      <c r="C46" s="40"/>
      <c r="D46" s="40"/>
    </row>
    <row r="47" spans="1:4" x14ac:dyDescent="0.25">
      <c r="A47" s="40"/>
      <c r="B47" s="40"/>
      <c r="C47" s="40"/>
      <c r="D47" s="40"/>
    </row>
    <row r="48" spans="1:4" x14ac:dyDescent="0.25">
      <c r="A48" s="40"/>
      <c r="B48" s="40"/>
      <c r="C48" s="40"/>
      <c r="D48" s="40"/>
    </row>
    <row r="49" spans="1:4" x14ac:dyDescent="0.25">
      <c r="A49" s="40"/>
      <c r="B49" s="40"/>
      <c r="C49" s="40"/>
      <c r="D49" s="40"/>
    </row>
    <row r="50" spans="1:4" x14ac:dyDescent="0.25">
      <c r="A50" s="47"/>
      <c r="B50" s="47"/>
      <c r="C50" s="47"/>
      <c r="D50" s="47"/>
    </row>
    <row r="51" spans="1:4" x14ac:dyDescent="0.25">
      <c r="A51" s="27"/>
      <c r="B51" s="27"/>
      <c r="C51" s="27"/>
      <c r="D51" s="27"/>
    </row>
    <row r="52" spans="1:4" x14ac:dyDescent="0.25">
      <c r="A52" s="39" t="s">
        <v>11</v>
      </c>
      <c r="B52" s="39"/>
      <c r="C52" s="39"/>
      <c r="D52" s="39"/>
    </row>
    <row r="53" spans="1:4" x14ac:dyDescent="0.25">
      <c r="A53" s="40" t="s">
        <v>12</v>
      </c>
      <c r="B53" s="40"/>
      <c r="C53" s="40"/>
      <c r="D53" s="40"/>
    </row>
    <row r="54" spans="1:4" x14ac:dyDescent="0.25">
      <c r="A54" s="22" t="s">
        <v>13</v>
      </c>
      <c r="B54" s="41" t="str">
        <f>_xlfn.IFNA(VLOOKUP(A55,Verwijzing!M:N,2,0),"0")</f>
        <v>0</v>
      </c>
      <c r="C54" s="41"/>
      <c r="D54" s="41"/>
    </row>
    <row r="55" spans="1:4" hidden="1" x14ac:dyDescent="0.25">
      <c r="A55" s="42" t="str">
        <f>_xlfn.CONCAT($A$18," ","-"," ",A53)</f>
        <v>Kies een perceel - Kies een methode</v>
      </c>
      <c r="B55" s="43"/>
      <c r="C55" s="43"/>
      <c r="D55" s="44"/>
    </row>
    <row r="56" spans="1:4" x14ac:dyDescent="0.25">
      <c r="A56" s="26" t="s">
        <v>37</v>
      </c>
      <c r="B56" s="45">
        <v>0</v>
      </c>
      <c r="C56" s="45"/>
      <c r="D56" s="45"/>
    </row>
    <row r="57" spans="1:4" x14ac:dyDescent="0.25">
      <c r="A57" s="48" t="s">
        <v>14</v>
      </c>
      <c r="B57" s="48"/>
      <c r="C57" s="48"/>
      <c r="D57" s="48"/>
    </row>
    <row r="58" spans="1:4" x14ac:dyDescent="0.25">
      <c r="A58" s="40"/>
      <c r="B58" s="40"/>
      <c r="C58" s="40"/>
      <c r="D58" s="40"/>
    </row>
    <row r="59" spans="1:4" x14ac:dyDescent="0.25">
      <c r="A59" s="40"/>
      <c r="B59" s="40"/>
      <c r="C59" s="40"/>
      <c r="D59" s="40"/>
    </row>
    <row r="60" spans="1:4" x14ac:dyDescent="0.25">
      <c r="A60" s="40"/>
      <c r="B60" s="40"/>
      <c r="C60" s="40"/>
      <c r="D60" s="40"/>
    </row>
    <row r="61" spans="1:4" x14ac:dyDescent="0.25">
      <c r="A61" s="40"/>
      <c r="B61" s="40"/>
      <c r="C61" s="40"/>
      <c r="D61" s="40"/>
    </row>
    <row r="62" spans="1:4" x14ac:dyDescent="0.25">
      <c r="A62" s="40"/>
      <c r="B62" s="40"/>
      <c r="C62" s="40"/>
      <c r="D62" s="40"/>
    </row>
    <row r="63" spans="1:4" x14ac:dyDescent="0.25">
      <c r="A63" s="40"/>
      <c r="B63" s="40"/>
      <c r="C63" s="40"/>
      <c r="D63" s="40"/>
    </row>
    <row r="64" spans="1:4" x14ac:dyDescent="0.25">
      <c r="A64" s="40"/>
      <c r="B64" s="40"/>
      <c r="C64" s="40"/>
      <c r="D64" s="40"/>
    </row>
    <row r="65" spans="1:4" x14ac:dyDescent="0.25">
      <c r="A65" s="40"/>
      <c r="B65" s="40"/>
      <c r="C65" s="40"/>
      <c r="D65" s="40"/>
    </row>
    <row r="66" spans="1:4" x14ac:dyDescent="0.25">
      <c r="A66" s="47"/>
      <c r="B66" s="47"/>
      <c r="C66" s="47"/>
      <c r="D66" s="47"/>
    </row>
    <row r="67" spans="1:4" x14ac:dyDescent="0.25">
      <c r="A67" s="22" t="s">
        <v>5</v>
      </c>
      <c r="B67" s="21">
        <v>0.4</v>
      </c>
      <c r="C67" s="22" t="s">
        <v>6</v>
      </c>
      <c r="D67" s="19">
        <f>((B22*B24)+(B38*B40)+B54*B56)*B67</f>
        <v>0</v>
      </c>
    </row>
    <row r="68" spans="1:4" x14ac:dyDescent="0.25">
      <c r="A68" s="37" t="s">
        <v>38</v>
      </c>
      <c r="B68" s="38"/>
      <c r="C68" s="38"/>
      <c r="D68" s="38"/>
    </row>
    <row r="69" spans="1:4" x14ac:dyDescent="0.25">
      <c r="A69" s="37"/>
      <c r="B69" s="38"/>
      <c r="C69" s="38"/>
      <c r="D69" s="38"/>
    </row>
    <row r="70" spans="1:4" x14ac:dyDescent="0.25">
      <c r="A70" s="37"/>
      <c r="B70" s="38"/>
      <c r="C70" s="38"/>
      <c r="D70" s="38"/>
    </row>
    <row r="71" spans="1:4" x14ac:dyDescent="0.25">
      <c r="A71" s="37"/>
      <c r="B71" s="38"/>
      <c r="C71" s="38"/>
      <c r="D71" s="38"/>
    </row>
    <row r="72" spans="1:4" x14ac:dyDescent="0.25">
      <c r="A72" s="2"/>
      <c r="B72" s="2"/>
      <c r="C72" s="2"/>
      <c r="D72" s="2"/>
    </row>
    <row r="73" spans="1:4" x14ac:dyDescent="0.25">
      <c r="A73" s="3" t="s">
        <v>15</v>
      </c>
      <c r="B73" s="2"/>
      <c r="C73" s="2"/>
      <c r="D73" s="2"/>
    </row>
    <row r="74" spans="1:4" x14ac:dyDescent="0.25">
      <c r="A74" s="2"/>
      <c r="B74" s="2"/>
      <c r="C74" s="2"/>
      <c r="D74" s="2"/>
    </row>
    <row r="75" spans="1:4" x14ac:dyDescent="0.25">
      <c r="A75" s="2" t="s">
        <v>16</v>
      </c>
      <c r="B75" s="4"/>
      <c r="C75" s="2"/>
      <c r="D75" s="2"/>
    </row>
    <row r="76" spans="1:4" x14ac:dyDescent="0.25">
      <c r="A76" s="2"/>
      <c r="B76" s="2"/>
      <c r="C76" s="2"/>
      <c r="D76" s="2"/>
    </row>
    <row r="77" spans="1:4" x14ac:dyDescent="0.25">
      <c r="A77" s="2" t="s">
        <v>17</v>
      </c>
      <c r="B77" s="5"/>
      <c r="C77" s="2"/>
      <c r="D77" s="2"/>
    </row>
    <row r="78" spans="1:4" x14ac:dyDescent="0.25">
      <c r="A78" s="2"/>
      <c r="C78" s="2"/>
      <c r="D78" s="2"/>
    </row>
    <row r="79" spans="1:4" x14ac:dyDescent="0.25">
      <c r="A79" s="2" t="s">
        <v>18</v>
      </c>
      <c r="B79" s="4"/>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t="s">
        <v>19</v>
      </c>
      <c r="B83" s="4"/>
      <c r="C83" s="2"/>
      <c r="D83" s="2"/>
    </row>
    <row r="84" spans="1:4" x14ac:dyDescent="0.25">
      <c r="A84" s="2"/>
      <c r="B84" s="2"/>
      <c r="C84" s="2"/>
      <c r="D84" s="2"/>
    </row>
  </sheetData>
  <sheetProtection algorithmName="SHA-512" hashValue="bJ2NSxYU26Jf886c1pYIshM5+gBJ7tR6wPUW4LwPzn3SU+rd/k1jNBbARtBVbyJv5D3EbVfOCmpO3xKgj9xxuw==" saltValue="KS+eAwczl2MR9ryR0fhTog==" spinCount="100000" sheet="1" objects="1" scenarios="1"/>
  <protectedRanges>
    <protectedRange sqref="B24 B40 B56" name="Bereik3"/>
    <protectedRange sqref="A42:D51 B75 B77 B79 B83 A26:D35 A58:D66" name="Bereik1"/>
    <protectedRange sqref="A18:D18 A21:D21 A42:D51 B75:B79 B82:B83 A37:D37 A53:D53 A26:D35 A58:D66" name="Bereik2"/>
  </protectedRanges>
  <mergeCells count="29">
    <mergeCell ref="A41:D41"/>
    <mergeCell ref="A42:D50"/>
    <mergeCell ref="A57:D57"/>
    <mergeCell ref="A52:D52"/>
    <mergeCell ref="A53:D53"/>
    <mergeCell ref="B54:D54"/>
    <mergeCell ref="A55:D55"/>
    <mergeCell ref="B56:D56"/>
    <mergeCell ref="A68:D71"/>
    <mergeCell ref="A17:D17"/>
    <mergeCell ref="A18:D18"/>
    <mergeCell ref="A20:D20"/>
    <mergeCell ref="A21:D21"/>
    <mergeCell ref="B22:D22"/>
    <mergeCell ref="A23:D23"/>
    <mergeCell ref="A37:D37"/>
    <mergeCell ref="B38:D38"/>
    <mergeCell ref="A39:D39"/>
    <mergeCell ref="B24:D24"/>
    <mergeCell ref="B40:D40"/>
    <mergeCell ref="A36:D36"/>
    <mergeCell ref="A58:D66"/>
    <mergeCell ref="A25:D25"/>
    <mergeCell ref="A26:D34"/>
    <mergeCell ref="A1:D1"/>
    <mergeCell ref="A2:D2"/>
    <mergeCell ref="B4:D4"/>
    <mergeCell ref="A15:C15"/>
    <mergeCell ref="A5:D13"/>
  </mergeCells>
  <phoneticPr fontId="7" type="noConversion"/>
  <dataValidations count="1">
    <dataValidation type="decimal" allowBlank="1" showInputMessage="1" showErrorMessage="1" sqref="B56:D56 B24:D24 B40:D40" xr:uid="{6B50168E-5F5B-4B08-93B9-32E252231950}">
      <formula1>0</formula1>
      <formula2>100</formula2>
    </dataValidation>
  </dataValidations>
  <pageMargins left="0.7" right="0.7" top="0.75" bottom="0.75" header="0.3" footer="0.3"/>
  <pageSetup paperSize="9" scale="61"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694D49D-AAE3-4743-A1F7-47EF4AB25B51}">
          <x14:formula1>
            <xm:f>Verwijzing!$C$2:$C$10</xm:f>
          </x14:formula1>
          <xm:sqref>A21:D21 A37:D37 A53:D53</xm:sqref>
        </x14:dataValidation>
        <x14:dataValidation type="list" allowBlank="1" showInputMessage="1" showErrorMessage="1" xr:uid="{11DB872A-58D8-4059-B147-6BFD7350742A}">
          <x14:formula1>
            <xm:f>Verwijzing!$B$2:$B$10</xm:f>
          </x14:formula1>
          <xm:sqref>A18:D18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1507-D87A-4905-8E74-7FD9EB3C3548}">
  <dimension ref="A1:N58"/>
  <sheetViews>
    <sheetView topLeftCell="C1" zoomScaleNormal="100" workbookViewId="0">
      <selection activeCell="B3" sqref="B3:B8"/>
    </sheetView>
  </sheetViews>
  <sheetFormatPr defaultColWidth="9.109375" defaultRowHeight="13.8" x14ac:dyDescent="0.3"/>
  <cols>
    <col min="1" max="1" width="2" style="23" customWidth="1"/>
    <col min="2" max="2" width="15.88671875" style="23" customWidth="1"/>
    <col min="3" max="3" width="84.109375" style="23" customWidth="1"/>
    <col min="4" max="4" width="4.6640625" style="23" bestFit="1" customWidth="1"/>
    <col min="5" max="5" width="4.5546875" style="23" customWidth="1"/>
    <col min="6" max="6" width="4.6640625" style="23" bestFit="1" customWidth="1"/>
    <col min="7" max="8" width="4.88671875" style="23" customWidth="1"/>
    <col min="9" max="9" width="4.6640625" style="23" bestFit="1" customWidth="1"/>
    <col min="10" max="10" width="9.109375" style="23"/>
    <col min="11" max="11" width="18" style="23" bestFit="1" customWidth="1"/>
    <col min="12" max="12" width="83.109375" style="23" bestFit="1" customWidth="1"/>
    <col min="13" max="13" width="94" style="23" customWidth="1"/>
    <col min="14" max="16384" width="9.109375" style="23"/>
  </cols>
  <sheetData>
    <row r="1" spans="1:14" x14ac:dyDescent="0.3">
      <c r="A1" s="23" t="s">
        <v>20</v>
      </c>
      <c r="B1" s="23" t="s">
        <v>4</v>
      </c>
      <c r="C1" s="23" t="s">
        <v>11</v>
      </c>
      <c r="D1" s="23">
        <v>2</v>
      </c>
      <c r="E1" s="23">
        <v>3</v>
      </c>
      <c r="F1" s="23">
        <v>4</v>
      </c>
      <c r="G1" s="23">
        <v>5</v>
      </c>
      <c r="H1" s="23">
        <v>6</v>
      </c>
      <c r="I1" s="23">
        <v>7</v>
      </c>
    </row>
    <row r="2" spans="1:14" x14ac:dyDescent="0.3">
      <c r="B2" s="23" t="s">
        <v>10</v>
      </c>
      <c r="C2" s="23" t="s">
        <v>12</v>
      </c>
      <c r="D2" s="23" t="s">
        <v>21</v>
      </c>
      <c r="E2" s="23" t="s">
        <v>21</v>
      </c>
      <c r="F2" s="23" t="s">
        <v>21</v>
      </c>
      <c r="G2" s="23" t="s">
        <v>21</v>
      </c>
      <c r="H2" s="23" t="s">
        <v>21</v>
      </c>
      <c r="I2" s="23" t="s">
        <v>21</v>
      </c>
    </row>
    <row r="3" spans="1:14" x14ac:dyDescent="0.3">
      <c r="A3" s="23">
        <v>1</v>
      </c>
      <c r="B3" s="23" t="s">
        <v>24</v>
      </c>
      <c r="C3" s="23" t="s">
        <v>23</v>
      </c>
      <c r="D3" s="24">
        <v>100</v>
      </c>
      <c r="E3" s="24">
        <v>0</v>
      </c>
      <c r="F3" s="24">
        <v>100</v>
      </c>
      <c r="G3" s="24">
        <v>0</v>
      </c>
      <c r="H3" s="24">
        <v>100</v>
      </c>
      <c r="I3" s="24">
        <v>100</v>
      </c>
      <c r="K3" s="23" t="s">
        <v>22</v>
      </c>
      <c r="L3" s="23" t="s">
        <v>23</v>
      </c>
      <c r="M3" s="23" t="str">
        <f>_xlfn.CONCAT(K3," ","-"," ",L3)</f>
        <v>Hout (a, b en c) - Voorbereiding voor hergebruik</v>
      </c>
      <c r="N3" s="23" t="e">
        <f>#REF!</f>
        <v>#REF!</v>
      </c>
    </row>
    <row r="4" spans="1:14" x14ac:dyDescent="0.3">
      <c r="A4" s="23">
        <v>2</v>
      </c>
      <c r="B4" s="23" t="s">
        <v>26</v>
      </c>
      <c r="C4" s="23" t="s">
        <v>25</v>
      </c>
      <c r="D4" s="24">
        <v>50</v>
      </c>
      <c r="E4" s="25">
        <v>100</v>
      </c>
      <c r="F4" s="24">
        <v>50</v>
      </c>
      <c r="G4" s="25">
        <v>100</v>
      </c>
      <c r="H4" s="25">
        <v>50</v>
      </c>
      <c r="I4" s="24">
        <v>50</v>
      </c>
      <c r="K4" s="23" t="s">
        <v>22</v>
      </c>
      <c r="L4" s="23" t="s">
        <v>25</v>
      </c>
      <c r="M4" s="23" t="str">
        <f t="shared" ref="M4:M58" si="0">_xlfn.CONCAT(K4," ","-"," ",L4)</f>
        <v>Hout (a, b en c) - Recycling van het oorspronkelijke functionele materiaal in een gelijke of vergelijkbare toepassing</v>
      </c>
      <c r="N4" s="23" t="e">
        <f>#REF!</f>
        <v>#REF!</v>
      </c>
    </row>
    <row r="5" spans="1:14" x14ac:dyDescent="0.3">
      <c r="A5" s="23">
        <v>3</v>
      </c>
      <c r="B5" s="23" t="s">
        <v>28</v>
      </c>
      <c r="C5" s="23" t="s">
        <v>27</v>
      </c>
      <c r="D5" s="24">
        <v>0</v>
      </c>
      <c r="E5" s="25">
        <v>50</v>
      </c>
      <c r="F5" s="24">
        <v>0</v>
      </c>
      <c r="G5" s="25">
        <v>50</v>
      </c>
      <c r="H5" s="25">
        <v>0</v>
      </c>
      <c r="I5" s="24">
        <v>0</v>
      </c>
      <c r="K5" s="23" t="s">
        <v>22</v>
      </c>
      <c r="L5" s="23" t="s">
        <v>27</v>
      </c>
      <c r="M5" s="23" t="str">
        <f t="shared" si="0"/>
        <v>Hout (a, b en c) - Recycling van het oorspronkelijke functionele materiaal in een niet gelijke of vergelijkbare toepassing</v>
      </c>
      <c r="N5" s="23" t="e">
        <f>#REF!</f>
        <v>#REF!</v>
      </c>
    </row>
    <row r="6" spans="1:14" x14ac:dyDescent="0.3">
      <c r="A6" s="23">
        <v>4</v>
      </c>
      <c r="B6" s="23" t="s">
        <v>30</v>
      </c>
      <c r="C6" s="23" t="s">
        <v>29</v>
      </c>
      <c r="D6" s="24">
        <v>-25</v>
      </c>
      <c r="E6" s="25">
        <v>0</v>
      </c>
      <c r="F6" s="24">
        <v>-25</v>
      </c>
      <c r="G6" s="25">
        <v>0</v>
      </c>
      <c r="H6" s="25">
        <v>-25</v>
      </c>
      <c r="I6" s="24">
        <v>-25</v>
      </c>
      <c r="K6" s="23" t="s">
        <v>22</v>
      </c>
      <c r="L6" s="23" t="s">
        <v>29</v>
      </c>
      <c r="M6" s="23" t="str">
        <f t="shared" si="0"/>
        <v>Hout (a, b en c) - Chemische recycling</v>
      </c>
      <c r="N6" s="23" t="e">
        <f>#REF!</f>
        <v>#REF!</v>
      </c>
    </row>
    <row r="7" spans="1:14" x14ac:dyDescent="0.3">
      <c r="A7" s="23">
        <v>5</v>
      </c>
      <c r="B7" s="23" t="s">
        <v>32</v>
      </c>
      <c r="C7" s="23" t="s">
        <v>31</v>
      </c>
      <c r="D7" s="24">
        <v>-50</v>
      </c>
      <c r="E7" s="25">
        <v>-50</v>
      </c>
      <c r="F7" s="24">
        <v>-50</v>
      </c>
      <c r="G7" s="25">
        <v>-50</v>
      </c>
      <c r="H7" s="25">
        <v>-50</v>
      </c>
      <c r="I7" s="24">
        <v>-50</v>
      </c>
      <c r="K7" s="23" t="s">
        <v>22</v>
      </c>
      <c r="L7" s="23" t="s">
        <v>31</v>
      </c>
      <c r="M7" s="23" t="str">
        <f t="shared" si="0"/>
        <v>Hout (a, b en c) - Andere nuttige toepassing, waaronder energieterugwinning</v>
      </c>
      <c r="N7" s="23" t="e">
        <f>#REF!</f>
        <v>#REF!</v>
      </c>
    </row>
    <row r="8" spans="1:14" x14ac:dyDescent="0.3">
      <c r="A8" s="23">
        <v>6</v>
      </c>
      <c r="B8" s="23" t="s">
        <v>34</v>
      </c>
      <c r="C8" s="23" t="s">
        <v>33</v>
      </c>
      <c r="D8" s="24">
        <v>-75</v>
      </c>
      <c r="E8" s="25">
        <v>-75</v>
      </c>
      <c r="F8" s="24">
        <v>-75</v>
      </c>
      <c r="G8" s="25">
        <v>-75</v>
      </c>
      <c r="H8" s="25">
        <v>-75</v>
      </c>
      <c r="I8" s="24">
        <v>-75</v>
      </c>
      <c r="K8" s="23" t="s">
        <v>22</v>
      </c>
      <c r="L8" s="23" t="s">
        <v>33</v>
      </c>
      <c r="M8" s="23" t="str">
        <f t="shared" si="0"/>
        <v>Hout (a, b en c) - Verbranden als vorm van verwijdering</v>
      </c>
      <c r="N8" s="23" t="e">
        <f>#REF!</f>
        <v>#REF!</v>
      </c>
    </row>
    <row r="9" spans="1:14" x14ac:dyDescent="0.3">
      <c r="A9" s="23">
        <v>7</v>
      </c>
      <c r="C9" s="23" t="s">
        <v>35</v>
      </c>
      <c r="D9" s="24">
        <v>-100</v>
      </c>
      <c r="E9" s="25">
        <v>-100</v>
      </c>
      <c r="F9" s="24">
        <v>-100</v>
      </c>
      <c r="G9" s="25">
        <v>-100</v>
      </c>
      <c r="H9" s="25">
        <v>-100</v>
      </c>
      <c r="I9" s="24">
        <v>-100</v>
      </c>
      <c r="K9" s="23" t="s">
        <v>22</v>
      </c>
      <c r="L9" s="23" t="s">
        <v>35</v>
      </c>
      <c r="M9" s="23" t="str">
        <f t="shared" si="0"/>
        <v>Hout (a, b en c) - Storten of lozen</v>
      </c>
      <c r="N9" s="23" t="e">
        <f>#REF!</f>
        <v>#REF!</v>
      </c>
    </row>
    <row r="10" spans="1:14" x14ac:dyDescent="0.3">
      <c r="C10" s="23" t="s">
        <v>36</v>
      </c>
      <c r="D10" s="24">
        <v>-250</v>
      </c>
      <c r="E10" s="25">
        <v>-250</v>
      </c>
      <c r="F10" s="24">
        <v>-250</v>
      </c>
      <c r="G10" s="25">
        <v>-250</v>
      </c>
      <c r="H10" s="25">
        <v>-250</v>
      </c>
      <c r="I10" s="24">
        <v>-250</v>
      </c>
      <c r="K10" s="23" t="s">
        <v>22</v>
      </c>
      <c r="L10" s="23" t="s">
        <v>36</v>
      </c>
      <c r="M10" s="23" t="str">
        <f t="shared" si="0"/>
        <v>Hout (a, b en c) - (nog) niet bekend</v>
      </c>
      <c r="N10" s="23" t="e">
        <f>#REF!</f>
        <v>#REF!</v>
      </c>
    </row>
    <row r="11" spans="1:14" x14ac:dyDescent="0.3">
      <c r="K11" s="23" t="s">
        <v>24</v>
      </c>
      <c r="L11" s="23" t="s">
        <v>23</v>
      </c>
      <c r="M11" s="23" t="str">
        <f t="shared" si="0"/>
        <v>Ferro en Non Ferro - Voorbereiding voor hergebruik</v>
      </c>
      <c r="N11" s="23">
        <f>D3</f>
        <v>100</v>
      </c>
    </row>
    <row r="12" spans="1:14" x14ac:dyDescent="0.3">
      <c r="K12" s="23" t="s">
        <v>24</v>
      </c>
      <c r="L12" s="23" t="s">
        <v>25</v>
      </c>
      <c r="M12" s="23" t="str">
        <f t="shared" si="0"/>
        <v>Ferro en Non Ferro - Recycling van het oorspronkelijke functionele materiaal in een gelijke of vergelijkbare toepassing</v>
      </c>
      <c r="N12" s="23">
        <f t="shared" ref="N12:N18" si="1">D4</f>
        <v>50</v>
      </c>
    </row>
    <row r="13" spans="1:14" x14ac:dyDescent="0.3">
      <c r="K13" s="23" t="s">
        <v>24</v>
      </c>
      <c r="L13" s="23" t="s">
        <v>27</v>
      </c>
      <c r="M13" s="23" t="str">
        <f t="shared" si="0"/>
        <v>Ferro en Non Ferro - Recycling van het oorspronkelijke functionele materiaal in een niet gelijke of vergelijkbare toepassing</v>
      </c>
      <c r="N13" s="23">
        <f t="shared" si="1"/>
        <v>0</v>
      </c>
    </row>
    <row r="14" spans="1:14" x14ac:dyDescent="0.3">
      <c r="K14" s="23" t="s">
        <v>24</v>
      </c>
      <c r="L14" s="23" t="s">
        <v>29</v>
      </c>
      <c r="M14" s="23" t="str">
        <f t="shared" si="0"/>
        <v>Ferro en Non Ferro - Chemische recycling</v>
      </c>
      <c r="N14" s="23">
        <f t="shared" si="1"/>
        <v>-25</v>
      </c>
    </row>
    <row r="15" spans="1:14" x14ac:dyDescent="0.3">
      <c r="K15" s="23" t="s">
        <v>24</v>
      </c>
      <c r="L15" s="23" t="s">
        <v>31</v>
      </c>
      <c r="M15" s="23" t="str">
        <f t="shared" si="0"/>
        <v>Ferro en Non Ferro - Andere nuttige toepassing, waaronder energieterugwinning</v>
      </c>
      <c r="N15" s="23">
        <f t="shared" si="1"/>
        <v>-50</v>
      </c>
    </row>
    <row r="16" spans="1:14" x14ac:dyDescent="0.3">
      <c r="K16" s="23" t="s">
        <v>24</v>
      </c>
      <c r="L16" s="23" t="s">
        <v>33</v>
      </c>
      <c r="M16" s="23" t="str">
        <f t="shared" si="0"/>
        <v>Ferro en Non Ferro - Verbranden als vorm van verwijdering</v>
      </c>
      <c r="N16" s="23">
        <f t="shared" si="1"/>
        <v>-75</v>
      </c>
    </row>
    <row r="17" spans="11:14" x14ac:dyDescent="0.3">
      <c r="K17" s="23" t="s">
        <v>24</v>
      </c>
      <c r="L17" s="23" t="s">
        <v>35</v>
      </c>
      <c r="M17" s="23" t="str">
        <f t="shared" si="0"/>
        <v>Ferro en Non Ferro - Storten of lozen</v>
      </c>
      <c r="N17" s="23">
        <f t="shared" si="1"/>
        <v>-100</v>
      </c>
    </row>
    <row r="18" spans="11:14" x14ac:dyDescent="0.3">
      <c r="K18" s="23" t="s">
        <v>24</v>
      </c>
      <c r="L18" s="23" t="s">
        <v>36</v>
      </c>
      <c r="M18" s="23" t="str">
        <f t="shared" si="0"/>
        <v>Ferro en Non Ferro - (nog) niet bekend</v>
      </c>
      <c r="N18" s="23">
        <f t="shared" si="1"/>
        <v>-250</v>
      </c>
    </row>
    <row r="19" spans="11:14" x14ac:dyDescent="0.3">
      <c r="K19" s="23" t="s">
        <v>26</v>
      </c>
      <c r="L19" s="23" t="s">
        <v>23</v>
      </c>
      <c r="M19" s="23" t="str">
        <f t="shared" si="0"/>
        <v>Puin - Voorbereiding voor hergebruik</v>
      </c>
      <c r="N19" s="23">
        <f>E3</f>
        <v>0</v>
      </c>
    </row>
    <row r="20" spans="11:14" x14ac:dyDescent="0.3">
      <c r="K20" s="23" t="s">
        <v>26</v>
      </c>
      <c r="L20" s="23" t="s">
        <v>25</v>
      </c>
      <c r="M20" s="23" t="str">
        <f t="shared" si="0"/>
        <v>Puin - Recycling van het oorspronkelijke functionele materiaal in een gelijke of vergelijkbare toepassing</v>
      </c>
      <c r="N20" s="23">
        <f t="shared" ref="N20:N26" si="2">E4</f>
        <v>100</v>
      </c>
    </row>
    <row r="21" spans="11:14" x14ac:dyDescent="0.3">
      <c r="K21" s="23" t="s">
        <v>26</v>
      </c>
      <c r="L21" s="23" t="s">
        <v>27</v>
      </c>
      <c r="M21" s="23" t="str">
        <f t="shared" si="0"/>
        <v>Puin - Recycling van het oorspronkelijke functionele materiaal in een niet gelijke of vergelijkbare toepassing</v>
      </c>
      <c r="N21" s="23">
        <f t="shared" si="2"/>
        <v>50</v>
      </c>
    </row>
    <row r="22" spans="11:14" x14ac:dyDescent="0.3">
      <c r="K22" s="23" t="s">
        <v>26</v>
      </c>
      <c r="L22" s="23" t="s">
        <v>29</v>
      </c>
      <c r="M22" s="23" t="str">
        <f t="shared" si="0"/>
        <v>Puin - Chemische recycling</v>
      </c>
      <c r="N22" s="23">
        <f t="shared" si="2"/>
        <v>0</v>
      </c>
    </row>
    <row r="23" spans="11:14" x14ac:dyDescent="0.3">
      <c r="K23" s="23" t="s">
        <v>26</v>
      </c>
      <c r="L23" s="23" t="s">
        <v>31</v>
      </c>
      <c r="M23" s="23" t="str">
        <f t="shared" si="0"/>
        <v>Puin - Andere nuttige toepassing, waaronder energieterugwinning</v>
      </c>
      <c r="N23" s="23">
        <f t="shared" si="2"/>
        <v>-50</v>
      </c>
    </row>
    <row r="24" spans="11:14" x14ac:dyDescent="0.3">
      <c r="K24" s="23" t="s">
        <v>26</v>
      </c>
      <c r="L24" s="23" t="s">
        <v>33</v>
      </c>
      <c r="M24" s="23" t="str">
        <f t="shared" si="0"/>
        <v>Puin - Verbranden als vorm van verwijdering</v>
      </c>
      <c r="N24" s="23">
        <f t="shared" si="2"/>
        <v>-75</v>
      </c>
    </row>
    <row r="25" spans="11:14" x14ac:dyDescent="0.3">
      <c r="K25" s="23" t="s">
        <v>26</v>
      </c>
      <c r="L25" s="23" t="s">
        <v>35</v>
      </c>
      <c r="M25" s="23" t="str">
        <f t="shared" si="0"/>
        <v>Puin - Storten of lozen</v>
      </c>
      <c r="N25" s="23">
        <f t="shared" si="2"/>
        <v>-100</v>
      </c>
    </row>
    <row r="26" spans="11:14" x14ac:dyDescent="0.3">
      <c r="K26" s="23" t="s">
        <v>26</v>
      </c>
      <c r="L26" s="23" t="s">
        <v>36</v>
      </c>
      <c r="M26" s="23" t="str">
        <f t="shared" si="0"/>
        <v>Puin - (nog) niet bekend</v>
      </c>
      <c r="N26" s="23">
        <f t="shared" si="2"/>
        <v>-250</v>
      </c>
    </row>
    <row r="27" spans="11:14" x14ac:dyDescent="0.3">
      <c r="K27" s="23" t="s">
        <v>28</v>
      </c>
      <c r="L27" s="23" t="s">
        <v>23</v>
      </c>
      <c r="M27" s="23" t="str">
        <f t="shared" si="0"/>
        <v>Gips - Voorbereiding voor hergebruik</v>
      </c>
      <c r="N27" s="23">
        <f>F3</f>
        <v>100</v>
      </c>
    </row>
    <row r="28" spans="11:14" x14ac:dyDescent="0.3">
      <c r="K28" s="23" t="s">
        <v>28</v>
      </c>
      <c r="L28" s="23" t="s">
        <v>25</v>
      </c>
      <c r="M28" s="23" t="str">
        <f t="shared" si="0"/>
        <v>Gips - Recycling van het oorspronkelijke functionele materiaal in een gelijke of vergelijkbare toepassing</v>
      </c>
      <c r="N28" s="23">
        <f t="shared" ref="N28:N34" si="3">F4</f>
        <v>50</v>
      </c>
    </row>
    <row r="29" spans="11:14" x14ac:dyDescent="0.3">
      <c r="K29" s="23" t="s">
        <v>28</v>
      </c>
      <c r="L29" s="23" t="s">
        <v>27</v>
      </c>
      <c r="M29" s="23" t="str">
        <f t="shared" si="0"/>
        <v>Gips - Recycling van het oorspronkelijke functionele materiaal in een niet gelijke of vergelijkbare toepassing</v>
      </c>
      <c r="N29" s="23">
        <f t="shared" si="3"/>
        <v>0</v>
      </c>
    </row>
    <row r="30" spans="11:14" x14ac:dyDescent="0.3">
      <c r="K30" s="23" t="s">
        <v>28</v>
      </c>
      <c r="L30" s="23" t="s">
        <v>29</v>
      </c>
      <c r="M30" s="23" t="str">
        <f t="shared" si="0"/>
        <v>Gips - Chemische recycling</v>
      </c>
      <c r="N30" s="23">
        <f t="shared" si="3"/>
        <v>-25</v>
      </c>
    </row>
    <row r="31" spans="11:14" x14ac:dyDescent="0.3">
      <c r="K31" s="23" t="s">
        <v>28</v>
      </c>
      <c r="L31" s="23" t="s">
        <v>31</v>
      </c>
      <c r="M31" s="23" t="str">
        <f t="shared" si="0"/>
        <v>Gips - Andere nuttige toepassing, waaronder energieterugwinning</v>
      </c>
      <c r="N31" s="23">
        <f t="shared" si="3"/>
        <v>-50</v>
      </c>
    </row>
    <row r="32" spans="11:14" x14ac:dyDescent="0.3">
      <c r="K32" s="23" t="s">
        <v>28</v>
      </c>
      <c r="L32" s="23" t="s">
        <v>33</v>
      </c>
      <c r="M32" s="23" t="str">
        <f t="shared" si="0"/>
        <v>Gips - Verbranden als vorm van verwijdering</v>
      </c>
      <c r="N32" s="23">
        <f t="shared" si="3"/>
        <v>-75</v>
      </c>
    </row>
    <row r="33" spans="11:14" x14ac:dyDescent="0.3">
      <c r="K33" s="23" t="s">
        <v>28</v>
      </c>
      <c r="L33" s="23" t="s">
        <v>35</v>
      </c>
      <c r="M33" s="23" t="str">
        <f t="shared" si="0"/>
        <v>Gips - Storten of lozen</v>
      </c>
      <c r="N33" s="23">
        <f t="shared" si="3"/>
        <v>-100</v>
      </c>
    </row>
    <row r="34" spans="11:14" x14ac:dyDescent="0.3">
      <c r="K34" s="23" t="s">
        <v>28</v>
      </c>
      <c r="L34" s="23" t="s">
        <v>36</v>
      </c>
      <c r="M34" s="23" t="str">
        <f t="shared" si="0"/>
        <v>Gips - (nog) niet bekend</v>
      </c>
      <c r="N34" s="23">
        <f t="shared" si="3"/>
        <v>-250</v>
      </c>
    </row>
    <row r="35" spans="11:14" x14ac:dyDescent="0.3">
      <c r="K35" s="23" t="s">
        <v>30</v>
      </c>
      <c r="L35" s="23" t="s">
        <v>23</v>
      </c>
      <c r="M35" s="23" t="str">
        <f t="shared" si="0"/>
        <v>Bitumeuze mengsels - Voorbereiding voor hergebruik</v>
      </c>
      <c r="N35" s="23">
        <f>G3</f>
        <v>0</v>
      </c>
    </row>
    <row r="36" spans="11:14" x14ac:dyDescent="0.3">
      <c r="K36" s="23" t="s">
        <v>30</v>
      </c>
      <c r="L36" s="23" t="s">
        <v>25</v>
      </c>
      <c r="M36" s="23" t="str">
        <f t="shared" si="0"/>
        <v>Bitumeuze mengsels - Recycling van het oorspronkelijke functionele materiaal in een gelijke of vergelijkbare toepassing</v>
      </c>
      <c r="N36" s="23">
        <f t="shared" ref="N36:N42" si="4">G4</f>
        <v>100</v>
      </c>
    </row>
    <row r="37" spans="11:14" x14ac:dyDescent="0.3">
      <c r="K37" s="23" t="s">
        <v>30</v>
      </c>
      <c r="L37" s="23" t="s">
        <v>27</v>
      </c>
      <c r="M37" s="23" t="str">
        <f t="shared" si="0"/>
        <v>Bitumeuze mengsels - Recycling van het oorspronkelijke functionele materiaal in een niet gelijke of vergelijkbare toepassing</v>
      </c>
      <c r="N37" s="23">
        <f t="shared" si="4"/>
        <v>50</v>
      </c>
    </row>
    <row r="38" spans="11:14" x14ac:dyDescent="0.3">
      <c r="K38" s="23" t="s">
        <v>30</v>
      </c>
      <c r="L38" s="23" t="s">
        <v>29</v>
      </c>
      <c r="M38" s="23" t="str">
        <f t="shared" si="0"/>
        <v>Bitumeuze mengsels - Chemische recycling</v>
      </c>
      <c r="N38" s="23">
        <f t="shared" si="4"/>
        <v>0</v>
      </c>
    </row>
    <row r="39" spans="11:14" x14ac:dyDescent="0.3">
      <c r="K39" s="23" t="s">
        <v>30</v>
      </c>
      <c r="L39" s="23" t="s">
        <v>31</v>
      </c>
      <c r="M39" s="23" t="str">
        <f t="shared" si="0"/>
        <v>Bitumeuze mengsels - Andere nuttige toepassing, waaronder energieterugwinning</v>
      </c>
      <c r="N39" s="23">
        <f t="shared" si="4"/>
        <v>-50</v>
      </c>
    </row>
    <row r="40" spans="11:14" x14ac:dyDescent="0.3">
      <c r="K40" s="23" t="s">
        <v>30</v>
      </c>
      <c r="L40" s="23" t="s">
        <v>33</v>
      </c>
      <c r="M40" s="23" t="str">
        <f t="shared" si="0"/>
        <v>Bitumeuze mengsels - Verbranden als vorm van verwijdering</v>
      </c>
      <c r="N40" s="23">
        <f t="shared" si="4"/>
        <v>-75</v>
      </c>
    </row>
    <row r="41" spans="11:14" x14ac:dyDescent="0.3">
      <c r="K41" s="23" t="s">
        <v>30</v>
      </c>
      <c r="L41" s="23" t="s">
        <v>35</v>
      </c>
      <c r="M41" s="23" t="str">
        <f t="shared" si="0"/>
        <v>Bitumeuze mengsels - Storten of lozen</v>
      </c>
      <c r="N41" s="23">
        <f t="shared" si="4"/>
        <v>-100</v>
      </c>
    </row>
    <row r="42" spans="11:14" x14ac:dyDescent="0.3">
      <c r="K42" s="23" t="s">
        <v>30</v>
      </c>
      <c r="L42" s="23" t="s">
        <v>36</v>
      </c>
      <c r="M42" s="23" t="str">
        <f t="shared" si="0"/>
        <v>Bitumeuze mengsels - (nog) niet bekend</v>
      </c>
      <c r="N42" s="23">
        <f t="shared" si="4"/>
        <v>-250</v>
      </c>
    </row>
    <row r="43" spans="11:14" x14ac:dyDescent="0.3">
      <c r="K43" s="23" t="s">
        <v>32</v>
      </c>
      <c r="L43" s="23" t="s">
        <v>23</v>
      </c>
      <c r="M43" s="23" t="str">
        <f t="shared" si="0"/>
        <v>Gemengd bouw- en sloopafval  - Voorbereiding voor hergebruik</v>
      </c>
      <c r="N43" s="23">
        <f>H3</f>
        <v>100</v>
      </c>
    </row>
    <row r="44" spans="11:14" x14ac:dyDescent="0.3">
      <c r="K44" s="23" t="s">
        <v>32</v>
      </c>
      <c r="L44" s="23" t="s">
        <v>25</v>
      </c>
      <c r="M44" s="23" t="str">
        <f t="shared" si="0"/>
        <v>Gemengd bouw- en sloopafval  - Recycling van het oorspronkelijke functionele materiaal in een gelijke of vergelijkbare toepassing</v>
      </c>
      <c r="N44" s="23">
        <f t="shared" ref="N44:N50" si="5">H4</f>
        <v>50</v>
      </c>
    </row>
    <row r="45" spans="11:14" x14ac:dyDescent="0.3">
      <c r="K45" s="23" t="s">
        <v>32</v>
      </c>
      <c r="L45" s="23" t="s">
        <v>27</v>
      </c>
      <c r="M45" s="23" t="str">
        <f t="shared" si="0"/>
        <v>Gemengd bouw- en sloopafval  - Recycling van het oorspronkelijke functionele materiaal in een niet gelijke of vergelijkbare toepassing</v>
      </c>
      <c r="N45" s="23">
        <f t="shared" si="5"/>
        <v>0</v>
      </c>
    </row>
    <row r="46" spans="11:14" x14ac:dyDescent="0.3">
      <c r="K46" s="23" t="s">
        <v>32</v>
      </c>
      <c r="L46" s="23" t="s">
        <v>29</v>
      </c>
      <c r="M46" s="23" t="str">
        <f t="shared" si="0"/>
        <v>Gemengd bouw- en sloopafval  - Chemische recycling</v>
      </c>
      <c r="N46" s="23">
        <f t="shared" si="5"/>
        <v>-25</v>
      </c>
    </row>
    <row r="47" spans="11:14" x14ac:dyDescent="0.3">
      <c r="K47" s="23" t="s">
        <v>32</v>
      </c>
      <c r="L47" s="23" t="s">
        <v>31</v>
      </c>
      <c r="M47" s="23" t="str">
        <f t="shared" si="0"/>
        <v>Gemengd bouw- en sloopafval  - Andere nuttige toepassing, waaronder energieterugwinning</v>
      </c>
      <c r="N47" s="23">
        <f t="shared" si="5"/>
        <v>-50</v>
      </c>
    </row>
    <row r="48" spans="11:14" x14ac:dyDescent="0.3">
      <c r="K48" s="23" t="s">
        <v>32</v>
      </c>
      <c r="L48" s="23" t="s">
        <v>33</v>
      </c>
      <c r="M48" s="23" t="str">
        <f t="shared" si="0"/>
        <v>Gemengd bouw- en sloopafval  - Verbranden als vorm van verwijdering</v>
      </c>
      <c r="N48" s="23">
        <f t="shared" si="5"/>
        <v>-75</v>
      </c>
    </row>
    <row r="49" spans="11:14" x14ac:dyDescent="0.3">
      <c r="K49" s="23" t="s">
        <v>32</v>
      </c>
      <c r="L49" s="23" t="s">
        <v>35</v>
      </c>
      <c r="M49" s="23" t="str">
        <f t="shared" si="0"/>
        <v>Gemengd bouw- en sloopafval  - Storten of lozen</v>
      </c>
      <c r="N49" s="23">
        <f t="shared" si="5"/>
        <v>-100</v>
      </c>
    </row>
    <row r="50" spans="11:14" x14ac:dyDescent="0.3">
      <c r="K50" s="23" t="s">
        <v>32</v>
      </c>
      <c r="L50" s="23" t="s">
        <v>36</v>
      </c>
      <c r="M50" s="23" t="str">
        <f t="shared" si="0"/>
        <v>Gemengd bouw- en sloopafval  - (nog) niet bekend</v>
      </c>
      <c r="N50" s="23">
        <f t="shared" si="5"/>
        <v>-250</v>
      </c>
    </row>
    <row r="51" spans="11:14" x14ac:dyDescent="0.3">
      <c r="K51" s="23" t="s">
        <v>34</v>
      </c>
      <c r="L51" s="23" t="s">
        <v>23</v>
      </c>
      <c r="M51" s="23" t="str">
        <f t="shared" si="0"/>
        <v>Harde kunststoffen  - Voorbereiding voor hergebruik</v>
      </c>
      <c r="N51" s="23">
        <f>I3</f>
        <v>100</v>
      </c>
    </row>
    <row r="52" spans="11:14" x14ac:dyDescent="0.3">
      <c r="K52" s="23" t="s">
        <v>34</v>
      </c>
      <c r="L52" s="23" t="s">
        <v>25</v>
      </c>
      <c r="M52" s="23" t="str">
        <f t="shared" si="0"/>
        <v>Harde kunststoffen  - Recycling van het oorspronkelijke functionele materiaal in een gelijke of vergelijkbare toepassing</v>
      </c>
      <c r="N52" s="23">
        <f t="shared" ref="N52:N58" si="6">I4</f>
        <v>50</v>
      </c>
    </row>
    <row r="53" spans="11:14" x14ac:dyDescent="0.3">
      <c r="K53" s="23" t="s">
        <v>34</v>
      </c>
      <c r="L53" s="23" t="s">
        <v>27</v>
      </c>
      <c r="M53" s="23" t="str">
        <f t="shared" si="0"/>
        <v>Harde kunststoffen  - Recycling van het oorspronkelijke functionele materiaal in een niet gelijke of vergelijkbare toepassing</v>
      </c>
      <c r="N53" s="23">
        <f t="shared" si="6"/>
        <v>0</v>
      </c>
    </row>
    <row r="54" spans="11:14" x14ac:dyDescent="0.3">
      <c r="K54" s="23" t="s">
        <v>34</v>
      </c>
      <c r="L54" s="23" t="s">
        <v>29</v>
      </c>
      <c r="M54" s="23" t="str">
        <f t="shared" si="0"/>
        <v>Harde kunststoffen  - Chemische recycling</v>
      </c>
      <c r="N54" s="23">
        <f t="shared" si="6"/>
        <v>-25</v>
      </c>
    </row>
    <row r="55" spans="11:14" x14ac:dyDescent="0.3">
      <c r="K55" s="23" t="s">
        <v>34</v>
      </c>
      <c r="L55" s="23" t="s">
        <v>31</v>
      </c>
      <c r="M55" s="23" t="str">
        <f t="shared" si="0"/>
        <v>Harde kunststoffen  - Andere nuttige toepassing, waaronder energieterugwinning</v>
      </c>
      <c r="N55" s="23">
        <f t="shared" si="6"/>
        <v>-50</v>
      </c>
    </row>
    <row r="56" spans="11:14" x14ac:dyDescent="0.3">
      <c r="K56" s="23" t="s">
        <v>34</v>
      </c>
      <c r="L56" s="23" t="s">
        <v>33</v>
      </c>
      <c r="M56" s="23" t="str">
        <f t="shared" si="0"/>
        <v>Harde kunststoffen  - Verbranden als vorm van verwijdering</v>
      </c>
      <c r="N56" s="23">
        <f t="shared" si="6"/>
        <v>-75</v>
      </c>
    </row>
    <row r="57" spans="11:14" x14ac:dyDescent="0.3">
      <c r="K57" s="23" t="s">
        <v>34</v>
      </c>
      <c r="L57" s="23" t="s">
        <v>35</v>
      </c>
      <c r="M57" s="23" t="str">
        <f t="shared" si="0"/>
        <v>Harde kunststoffen  - Storten of lozen</v>
      </c>
      <c r="N57" s="23">
        <f t="shared" si="6"/>
        <v>-100</v>
      </c>
    </row>
    <row r="58" spans="11:14" x14ac:dyDescent="0.3">
      <c r="K58" s="23" t="s">
        <v>34</v>
      </c>
      <c r="L58" s="23" t="s">
        <v>36</v>
      </c>
      <c r="M58" s="23" t="str">
        <f t="shared" si="0"/>
        <v>Harde kunststoffen  - (nog) niet bekend</v>
      </c>
      <c r="N58" s="23">
        <f t="shared" si="6"/>
        <v>-250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20" ma:contentTypeDescription="Een nieuw document maken." ma:contentTypeScope="" ma:versionID="289c5badf5cd6d6faf48c53e3c834080">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275dbdea828985944b368d651dd900fa"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everancier" minOccurs="0"/>
                <xsd:element ref="ns2:Leveranciersnummer" minOccurs="0"/>
                <xsd:element ref="ns2:MediaServiceObjectDetectorVersions" minOccurs="0"/>
                <xsd:element ref="ns2:Contractnummer" minOccurs="0"/>
                <xsd:element ref="ns2:Geldigvan" minOccurs="0"/>
                <xsd:element ref="ns2:Geldigtot"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Leverancier" ma:index="20" nillable="true" ma:displayName="Leverancier" ma:format="Dropdown" ma:internalName="Leverancier">
      <xsd:simpleType>
        <xsd:restriction base="dms:Text">
          <xsd:maxLength value="255"/>
        </xsd:restriction>
      </xsd:simpleType>
    </xsd:element>
    <xsd:element name="Leveranciersnummer" ma:index="21" nillable="true" ma:displayName="Leveranciersnummer" ma:decimals="0" ma:format="Dropdown" ma:internalName="Leveranciersnummer" ma:percentage="FALSE">
      <xsd:simpleType>
        <xsd:restriction base="dms:Number"/>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nummer" ma:index="23" nillable="true" ma:displayName="Contractnummer" ma:format="Dropdown" ma:internalName="Contractnummer">
      <xsd:simpleType>
        <xsd:restriction base="dms:Text">
          <xsd:maxLength value="255"/>
        </xsd:restriction>
      </xsd:simpleType>
    </xsd:element>
    <xsd:element name="Geldigvan" ma:index="24" nillable="true" ma:displayName="Geldig van " ma:format="Dropdown" ma:internalName="Geldigvan">
      <xsd:simpleType>
        <xsd:restriction base="dms:Text">
          <xsd:maxLength value="255"/>
        </xsd:restriction>
      </xsd:simpleType>
    </xsd:element>
    <xsd:element name="Geldigtot" ma:index="25" nillable="true" ma:displayName="Geldig tot" ma:format="Dropdown" ma:internalName="Geldigtot">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635dbda-6b3d-40aa-b2df-3f3938e62b0f}"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F1AFAF-FE60-4F6A-8B17-ACB32C487CC5}">
  <ds:schemaRefs>
    <ds:schemaRef ds:uri="http://schemas.microsoft.com/sharepoint/v3/contenttype/forms"/>
  </ds:schemaRefs>
</ds:datastoreItem>
</file>

<file path=customXml/itemProps2.xml><?xml version="1.0" encoding="utf-8"?>
<ds:datastoreItem xmlns:ds="http://schemas.openxmlformats.org/officeDocument/2006/customXml" ds:itemID="{9EA3EDE4-CA6F-4CD0-BA7F-5EF7B7783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Inschrijving</vt:lpstr>
      <vt:lpstr>Duurzaamheid</vt:lpstr>
      <vt:lpstr>Verwijzing</vt:lpstr>
      <vt:lpstr>Duurzaamheid!_Toc41629589</vt:lpstr>
      <vt:lpstr>Inschrijving!Afdrukbereik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Nas, Roy de</cp:lastModifiedBy>
  <cp:revision/>
  <dcterms:created xsi:type="dcterms:W3CDTF">2023-11-20T11:57:04Z</dcterms:created>
  <dcterms:modified xsi:type="dcterms:W3CDTF">2025-01-09T08:36:43Z</dcterms:modified>
  <cp:category/>
  <cp:contentStatus/>
</cp:coreProperties>
</file>