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mdb-my.sharepoint.com/personal/y_vanboxmeer_s-hertogenbosch_nl/Documents/MV Werktuigbouwkundig onderhoud/NvI/"/>
    </mc:Choice>
  </mc:AlternateContent>
  <xr:revisionPtr revIDLastSave="3" documentId="8_{CDAADE21-5DC3-482D-B43B-104D6983E030}" xr6:coauthVersionLast="47" xr6:coauthVersionMax="47" xr10:uidLastSave="{A1972E9E-C878-49A5-B868-9A6F4A85C615}"/>
  <bookViews>
    <workbookView xWindow="28680" yWindow="-120" windowWidth="29040" windowHeight="15990" activeTab="2" xr2:uid="{524BB5D9-0F0B-40BD-841F-F9CC2F3BC3DE}"/>
  </bookViews>
  <sheets>
    <sheet name="Invulinstructies" sheetId="5" r:id="rId1"/>
    <sheet name="Eenheidstarieven" sheetId="1" r:id="rId2"/>
    <sheet name="Urenbesteding contractonderhoud" sheetId="3" r:id="rId3"/>
  </sheets>
  <definedNames>
    <definedName name="_xlnm.Print_Area" localSheetId="1">Eenheidstarieven!$A$1:$F$24</definedName>
    <definedName name="_xlnm.Print_Area" localSheetId="2">'Urenbesteding contractonderhoud'!$A$1:$L$33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3" l="1"/>
  <c r="H29" i="3"/>
  <c r="E29" i="3"/>
  <c r="K28" i="3"/>
  <c r="H28" i="3"/>
  <c r="E28" i="3"/>
  <c r="L29" i="3" l="1"/>
  <c r="L28" i="3"/>
  <c r="F24" i="1" l="1"/>
  <c r="F21" i="1" l="1"/>
  <c r="F20" i="1"/>
  <c r="F9" i="1"/>
  <c r="F10" i="1"/>
  <c r="F11" i="1"/>
  <c r="F12" i="1"/>
  <c r="F13" i="1"/>
  <c r="F14" i="1"/>
  <c r="F15" i="1"/>
  <c r="F16" i="1"/>
  <c r="F17" i="1"/>
  <c r="F8" i="1"/>
  <c r="F26" i="1" l="1"/>
  <c r="E8" i="3" l="1"/>
  <c r="K8" i="3" l="1"/>
  <c r="K9" i="3"/>
  <c r="K10" i="3"/>
  <c r="K11" i="3"/>
  <c r="K12" i="3"/>
  <c r="K13" i="3"/>
  <c r="K14" i="3"/>
  <c r="K15" i="3"/>
  <c r="K16" i="3"/>
  <c r="K17" i="3"/>
  <c r="K18" i="3"/>
  <c r="K19" i="3"/>
  <c r="K20" i="3"/>
  <c r="K21" i="3"/>
  <c r="K22" i="3"/>
  <c r="K23" i="3"/>
  <c r="K24" i="3"/>
  <c r="K25" i="3"/>
  <c r="K26" i="3"/>
  <c r="K27" i="3"/>
  <c r="K7" i="3"/>
  <c r="H8" i="3"/>
  <c r="H9" i="3"/>
  <c r="H10" i="3"/>
  <c r="H11" i="3"/>
  <c r="H12" i="3"/>
  <c r="H13" i="3"/>
  <c r="H14" i="3"/>
  <c r="H15" i="3"/>
  <c r="H16" i="3"/>
  <c r="H17" i="3"/>
  <c r="H18" i="3"/>
  <c r="H19" i="3"/>
  <c r="H20" i="3"/>
  <c r="H21" i="3"/>
  <c r="H22" i="3"/>
  <c r="H23" i="3"/>
  <c r="H24" i="3"/>
  <c r="H25" i="3"/>
  <c r="H26" i="3"/>
  <c r="H27" i="3"/>
  <c r="H7" i="3"/>
  <c r="E9" i="3"/>
  <c r="E10" i="3"/>
  <c r="E11" i="3"/>
  <c r="E12" i="3"/>
  <c r="E13" i="3"/>
  <c r="E14" i="3"/>
  <c r="E15" i="3"/>
  <c r="E16" i="3"/>
  <c r="E17" i="3"/>
  <c r="E18" i="3"/>
  <c r="E19" i="3"/>
  <c r="E20" i="3"/>
  <c r="E21" i="3"/>
  <c r="E22" i="3"/>
  <c r="E23" i="3"/>
  <c r="E24" i="3"/>
  <c r="E25" i="3"/>
  <c r="E26" i="3"/>
  <c r="E27" i="3"/>
  <c r="E7" i="3"/>
  <c r="L7" i="3" l="1"/>
  <c r="L10" i="3"/>
  <c r="L21" i="3"/>
  <c r="L13" i="3"/>
  <c r="L25" i="3"/>
  <c r="L17" i="3"/>
  <c r="L9" i="3"/>
  <c r="L8" i="3"/>
  <c r="L27" i="3"/>
  <c r="L19" i="3"/>
  <c r="L11" i="3"/>
  <c r="L32" i="3"/>
  <c r="L23" i="3"/>
  <c r="L15" i="3"/>
  <c r="L31" i="3"/>
  <c r="L26" i="3"/>
  <c r="L24" i="3"/>
  <c r="L22" i="3"/>
  <c r="L20" i="3"/>
  <c r="L18" i="3"/>
  <c r="L16" i="3"/>
  <c r="L14" i="3"/>
  <c r="L12" i="3"/>
  <c r="L34" i="3" l="1"/>
</calcChain>
</file>

<file path=xl/sharedStrings.xml><?xml version="1.0" encoding="utf-8"?>
<sst xmlns="http://schemas.openxmlformats.org/spreadsheetml/2006/main" count="102" uniqueCount="88">
  <si>
    <t>WTB 1 (Klein)</t>
  </si>
  <si>
    <t>WTB 2 (Middel)</t>
  </si>
  <si>
    <t>WTB 3 (Groot)</t>
  </si>
  <si>
    <t>Uurtarieven per functie</t>
  </si>
  <si>
    <t>Uurtarief</t>
  </si>
  <si>
    <t>Minimaal uurtarief</t>
  </si>
  <si>
    <t>Maximaal uurtarief</t>
  </si>
  <si>
    <t>Maxmaal aantal punten</t>
  </si>
  <si>
    <t>Project / onderhoudsmonteur</t>
  </si>
  <si>
    <t>Servicemonteur</t>
  </si>
  <si>
    <t>Servicetechnicus</t>
  </si>
  <si>
    <t>Specialist service</t>
  </si>
  <si>
    <t xml:space="preserve">Expert bijzondere installaties  </t>
  </si>
  <si>
    <t xml:space="preserve">Expert plus bijzondere installaties  </t>
  </si>
  <si>
    <t xml:space="preserve">Inspecteur </t>
  </si>
  <si>
    <t>Werkvoorbereider - calculator</t>
  </si>
  <si>
    <t>Projectleider</t>
  </si>
  <si>
    <t>Onderhoudsadviseur</t>
  </si>
  <si>
    <t>Toeslag op uurtarief buiten kantooruren</t>
  </si>
  <si>
    <t>%</t>
  </si>
  <si>
    <t>Minimaal percentage</t>
  </si>
  <si>
    <t>Maximaal percentage</t>
  </si>
  <si>
    <t>Toeslag op uurtarief zondag en feestdagen</t>
  </si>
  <si>
    <t>Opslagpercentage netto materiaalkosten</t>
  </si>
  <si>
    <t>Bijlage VI: Invulformulier urenbesteding contractonderhoud (versie 1)</t>
  </si>
  <si>
    <t>Indicatie tijdsbesteding contractonderhoud</t>
  </si>
  <si>
    <t>functie 1</t>
  </si>
  <si>
    <t>functie 2</t>
  </si>
  <si>
    <t>functie 3</t>
  </si>
  <si>
    <t>totaal</t>
  </si>
  <si>
    <t>Aantal</t>
  </si>
  <si>
    <t xml:space="preserve">Installatiedeel </t>
  </si>
  <si>
    <t>uren</t>
  </si>
  <si>
    <t>functie</t>
  </si>
  <si>
    <t>bedrag</t>
  </si>
  <si>
    <t xml:space="preserve">uren </t>
  </si>
  <si>
    <t>Atmosf. (combi) gasketel HR &lt;50kW service</t>
  </si>
  <si>
    <t xml:space="preserve">Atmosf. (combi) gasketel HR 50-100kW service </t>
  </si>
  <si>
    <t>Atmosf. (combi) gasketel HR &gt;100kW service</t>
  </si>
  <si>
    <t>Cascade 2x Atmosf. gasketel HR &gt;100kW service</t>
  </si>
  <si>
    <t>Voorraadboiler direct verwarmd service</t>
  </si>
  <si>
    <t>Voorraadboiler direct verwarmd + zonnecollector service</t>
  </si>
  <si>
    <t>Voorraadboiler indirect verwarmd service</t>
  </si>
  <si>
    <t>Luchtverh. direct gestookt &lt;30kW service</t>
  </si>
  <si>
    <t>Luchtverh. direct gestookt 30-60kW service</t>
  </si>
  <si>
    <t>Luchtverh. direct gestookt 60-130kW service</t>
  </si>
  <si>
    <t>Luchtverh. direct gestookt &gt;130kW service</t>
  </si>
  <si>
    <t>Heater indirect gestookt service</t>
  </si>
  <si>
    <t>LBK toevoer/afvoer V+WTW 1,4-2,8m3/s service</t>
  </si>
  <si>
    <t>LBK toevoer/afvoer V+WTW 2,8-5,6m3/s service</t>
  </si>
  <si>
    <t>LBK toevoer/afvoer V+WTW 5,6-8,4m3/s service</t>
  </si>
  <si>
    <t>LBK toevoer/afvoer V+WTW 8,4-11,2m3/s service</t>
  </si>
  <si>
    <t>LBK toevoer/afvoer V+WTW &gt;11,2m3/s service</t>
  </si>
  <si>
    <t xml:space="preserve">Split systeem binnenunit </t>
  </si>
  <si>
    <t xml:space="preserve">split systeem buitenunit </t>
  </si>
  <si>
    <t>Drukverhoging hydrofoorinst. 1 pomp service</t>
  </si>
  <si>
    <t>Drukverhoging hydrofoorinst. 2 pomp service</t>
  </si>
  <si>
    <t>Koelmachine scroll &lt;30kW service</t>
  </si>
  <si>
    <t>Warmtepomp &lt;60kW service</t>
  </si>
  <si>
    <t>Gemeente 'S-Hertogenbosch</t>
  </si>
  <si>
    <t xml:space="preserve">Ten behoeve van de prijsopgave wordt van de volgende randvoorwaarden uitgegaan:  </t>
  </si>
  <si>
    <t>- Alle tarieven zijn in euro en exclusief BTW.</t>
  </si>
  <si>
    <t xml:space="preserve">- U dient alle blauwgekleurde velden in te vullen. </t>
  </si>
  <si>
    <t>- Indien u een veld niet heeft ingevuld dan betekent dit automatisch dat hier €0,00 staat.</t>
  </si>
  <si>
    <t>Bijlage 6a - Prijzenblad</t>
  </si>
  <si>
    <t>Aanbesteding: Werktuigbouwkundig onderhoud</t>
  </si>
  <si>
    <t>Kenmerk: PMSW - 1157</t>
  </si>
  <si>
    <t>Dit ingevulde prijsformulier maakt onderdeel uit van de inschrijvingsdocumenten en dient op het tijdstip van de aanbesteding ingediend te zijn. Door indienen van dit prijsformulier verklaart de inschrijver een inschrijving te doen conform de uitvraag “Werktuigbouwkundig onderhoud”, inclusief de bijbehorende nota van inlichtingen (indien van toepassing).</t>
  </si>
  <si>
    <t>Eenheidstarieven</t>
  </si>
  <si>
    <t>Voorkeursperceel</t>
  </si>
  <si>
    <t>Behaalde aantal punten</t>
  </si>
  <si>
    <t>Toeslag op uurtarief maandag t/m vrijdag
van 18.00 tot 06.00 uur en zaterdag</t>
  </si>
  <si>
    <t xml:space="preserve">- Uurtarieven zijn inclusief alle bijkomende bedrijfskosten, verzekeringen, reiskosten en kosten voor administratieve en ondersteunende werkzaamheden. </t>
  </si>
  <si>
    <t xml:space="preserve">- Uurtarieven gelden voor reguliere werktijden (ma t/m vrij van 6.00 - 18.00 uur). </t>
  </si>
  <si>
    <t>- Netto materiaal en materieelkosten worden als separaat bedrag in toekomstige offertes opgenomen.</t>
  </si>
  <si>
    <t>Berekening Score Eenheidstarieven</t>
  </si>
  <si>
    <t xml:space="preserve">Totaal behaalde score  </t>
  </si>
  <si>
    <t>De score wordt lineair berekend per uurtarief / percentage op basis van de genoemde bandbreedte. Dit getal wordt vermenigvuldigd met het maximaal te behalen aantal punten.</t>
  </si>
  <si>
    <t>In Cel F26 staat de totaal behaalde score op dit onderdeel.</t>
  </si>
  <si>
    <t>Berekening Score Urenbesteding contractonderhoud</t>
  </si>
  <si>
    <t xml:space="preserve">De score wordt op basis van de totale kosten onderhoud zoals opgeteld in Cel L41. Hierbij geldt dat de inschrijver met de laagste totale kosten 20 punten krijgt en de inschrijver met de hoogste totale kosten 0 punten. Voor de overige inschrijvers worden de punten lineair verdeeld.  </t>
  </si>
  <si>
    <t xml:space="preserve">Totale kosten Onderhoud  </t>
  </si>
  <si>
    <t>Contractbeheer per servicelocatie</t>
  </si>
  <si>
    <t>Inventarisatie &amp; implementatie per servicelocatie</t>
  </si>
  <si>
    <t>Opslagpercentage materiaalkosten</t>
  </si>
  <si>
    <t>Onderdeel</t>
  </si>
  <si>
    <t>Bedrag per systeem/locatie</t>
  </si>
  <si>
    <t xml:space="preserve">In onderstaande tabel geeft Inschrijver inzicht in de verwachte tijdsbesteding per installatiedeel voor het jaarlijks terugkerend contractonderhoud. 
Onderstaande lijst is een beperkte selectie van de te onderhouden installaties. 
Aanvullende installaties dienen bij de inventarisatie inzichtelijk gemaakt te worden. 
- Per functie dient de gemiddelde tijdsbesteding ingevuld te worden voor het onderhouden van één keer de aangegeven installatie.
- Tijdsbesteding is inclusief reistijd en algemene kosten.  
- Een overzicht van de installaties per locatie is separaat bijgevoegd. 
- Kolom A geeft een fictieve hoeveelheid van de aanwezige installaties.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</si>
</sst>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Calibri"/>
      <family val="2"/>
      <scheme val="minor"/>
    </font>
    <font>
      <sz val="10"/>
      <color theme="1"/>
      <name val="Arial"/>
      <family val="2"/>
    </font>
    <font>
      <b/>
      <sz val="10"/>
      <color theme="1"/>
      <name val="Arial"/>
      <family val="2"/>
    </font>
    <font>
      <sz val="11"/>
      <color theme="1"/>
      <name val="Arial"/>
      <family val="2"/>
    </font>
    <font>
      <b/>
      <sz val="14"/>
      <color theme="1"/>
      <name val="Arial"/>
      <family val="2"/>
    </font>
    <font>
      <b/>
      <sz val="12"/>
      <color theme="1"/>
      <name val="Arial"/>
      <family val="2"/>
    </font>
    <font>
      <b/>
      <sz val="14"/>
      <color theme="1"/>
      <name val="Calibri"/>
      <family val="2"/>
      <scheme val="minor"/>
    </font>
    <font>
      <sz val="11"/>
      <name val="Arial"/>
      <family val="2"/>
    </font>
    <font>
      <sz val="10"/>
      <name val="Calibri"/>
      <family val="2"/>
      <scheme val="minor"/>
    </font>
    <font>
      <sz val="11"/>
      <color rgb="FFFF0000"/>
      <name val="Arial"/>
      <family val="2"/>
    </font>
    <font>
      <sz val="11"/>
      <color theme="0"/>
      <name val="Arial"/>
      <family val="2"/>
    </font>
    <font>
      <sz val="8"/>
      <color theme="1"/>
      <name val="Arial"/>
      <family val="2"/>
    </font>
    <font>
      <sz val="9"/>
      <color theme="1"/>
      <name val="Arial"/>
      <family val="2"/>
    </font>
    <font>
      <sz val="9"/>
      <color indexed="63"/>
      <name val="Arial"/>
      <family val="2"/>
    </font>
    <font>
      <sz val="10"/>
      <color rgb="FF000000"/>
      <name val="Calibri"/>
      <family val="2"/>
      <scheme val="minor"/>
    </font>
    <font>
      <b/>
      <sz val="16"/>
      <color theme="1"/>
      <name val="Calibri"/>
      <family val="2"/>
    </font>
    <font>
      <sz val="11"/>
      <color rgb="FF000000"/>
      <name val="Calibri"/>
      <family val="2"/>
    </font>
    <font>
      <b/>
      <sz val="11"/>
      <color theme="1"/>
      <name val="Calibri"/>
      <family val="2"/>
    </font>
    <font>
      <b/>
      <sz val="11"/>
      <color rgb="FF000000"/>
      <name val="Calibri"/>
      <family val="2"/>
    </font>
    <font>
      <b/>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14" fillId="0" borderId="0"/>
  </cellStyleXfs>
  <cellXfs count="159">
    <xf numFmtId="0" fontId="0" fillId="0" borderId="0" xfId="0"/>
    <xf numFmtId="0" fontId="3" fillId="0" borderId="0" xfId="0" applyFont="1"/>
    <xf numFmtId="49" fontId="4" fillId="0" borderId="0" xfId="0" applyNumberFormat="1" applyFont="1"/>
    <xf numFmtId="0" fontId="3" fillId="0" borderId="0" xfId="0" applyFont="1" applyAlignment="1">
      <alignment vertical="center"/>
    </xf>
    <xf numFmtId="0" fontId="3" fillId="0" borderId="0" xfId="0" applyFont="1" applyAlignment="1">
      <alignment horizontal="center"/>
    </xf>
    <xf numFmtId="0" fontId="3" fillId="0" borderId="2" xfId="0" applyFont="1" applyBorder="1" applyAlignment="1">
      <alignment horizontal="center" vertical="center"/>
    </xf>
    <xf numFmtId="44" fontId="3" fillId="0" borderId="0" xfId="0" applyNumberFormat="1" applyFont="1"/>
    <xf numFmtId="0" fontId="3" fillId="0" borderId="17" xfId="0" applyFont="1" applyBorder="1" applyAlignment="1">
      <alignment horizontal="center"/>
    </xf>
    <xf numFmtId="0" fontId="3" fillId="0" borderId="15" xfId="0" applyFont="1" applyBorder="1" applyAlignment="1">
      <alignment horizontal="center"/>
    </xf>
    <xf numFmtId="0" fontId="12" fillId="0" borderId="51" xfId="0" applyFont="1" applyBorder="1" applyAlignment="1">
      <alignment horizontal="center" vertical="center" wrapText="1"/>
    </xf>
    <xf numFmtId="0" fontId="12" fillId="0" borderId="50" xfId="0" applyFont="1" applyBorder="1" applyAlignment="1">
      <alignment horizontal="left" vertical="center" wrapText="1"/>
    </xf>
    <xf numFmtId="0" fontId="12" fillId="3" borderId="50" xfId="0" applyFont="1" applyFill="1" applyBorder="1" applyAlignment="1">
      <alignment horizontal="left" vertical="center" wrapText="1"/>
    </xf>
    <xf numFmtId="0" fontId="12" fillId="0" borderId="52" xfId="0" applyFont="1" applyBorder="1" applyAlignment="1">
      <alignment horizontal="center" vertical="center" wrapText="1"/>
    </xf>
    <xf numFmtId="0" fontId="12" fillId="0" borderId="38" xfId="0" applyFont="1" applyBorder="1" applyAlignment="1">
      <alignment horizontal="left" vertical="center" wrapText="1"/>
    </xf>
    <xf numFmtId="0" fontId="12" fillId="0" borderId="45" xfId="0" applyFont="1" applyBorder="1" applyAlignment="1">
      <alignment horizontal="center" vertical="center" wrapText="1"/>
    </xf>
    <xf numFmtId="0" fontId="12" fillId="0" borderId="40" xfId="0" applyFont="1" applyBorder="1" applyAlignment="1">
      <alignment horizontal="left" vertical="center" wrapText="1"/>
    </xf>
    <xf numFmtId="0" fontId="13" fillId="0" borderId="40" xfId="0" applyFont="1" applyBorder="1" applyAlignment="1">
      <alignment horizontal="left" vertical="center" wrapText="1"/>
    </xf>
    <xf numFmtId="0" fontId="13" fillId="0" borderId="50" xfId="0" applyFont="1" applyBorder="1" applyAlignment="1">
      <alignment horizontal="left" vertical="center" wrapText="1"/>
    </xf>
    <xf numFmtId="44" fontId="11" fillId="0" borderId="28" xfId="0" applyNumberFormat="1" applyFont="1" applyBorder="1"/>
    <xf numFmtId="44" fontId="11" fillId="0" borderId="12" xfId="0" applyNumberFormat="1" applyFont="1" applyBorder="1"/>
    <xf numFmtId="44" fontId="11" fillId="0" borderId="13" xfId="0" applyNumberFormat="1" applyFont="1" applyBorder="1"/>
    <xf numFmtId="44" fontId="11" fillId="0" borderId="23" xfId="0" applyNumberFormat="1" applyFont="1" applyBorder="1"/>
    <xf numFmtId="44" fontId="11" fillId="0" borderId="34" xfId="0" applyNumberFormat="1" applyFont="1" applyBorder="1"/>
    <xf numFmtId="0" fontId="12" fillId="3" borderId="52" xfId="0" applyFont="1" applyFill="1" applyBorder="1" applyAlignment="1">
      <alignment horizontal="center" vertical="center" wrapText="1"/>
    </xf>
    <xf numFmtId="0" fontId="13" fillId="3" borderId="38" xfId="0" applyFont="1" applyFill="1" applyBorder="1" applyAlignment="1">
      <alignment horizontal="left" vertical="center" wrapText="1"/>
    </xf>
    <xf numFmtId="0" fontId="12" fillId="0" borderId="46" xfId="0" applyFont="1" applyBorder="1" applyAlignment="1">
      <alignment horizontal="center" vertical="center" wrapText="1"/>
    </xf>
    <xf numFmtId="0" fontId="12" fillId="0" borderId="42" xfId="0" applyFont="1" applyBorder="1" applyAlignment="1">
      <alignment horizontal="left" vertical="center" wrapText="1"/>
    </xf>
    <xf numFmtId="49" fontId="4" fillId="0" borderId="19" xfId="0" applyNumberFormat="1" applyFont="1" applyBorder="1"/>
    <xf numFmtId="49" fontId="2" fillId="0" borderId="4" xfId="0" applyNumberFormat="1" applyFont="1" applyBorder="1" applyAlignment="1">
      <alignment horizontal="center"/>
    </xf>
    <xf numFmtId="49" fontId="2" fillId="0" borderId="5" xfId="0" applyNumberFormat="1" applyFont="1" applyBorder="1" applyAlignment="1">
      <alignment horizontal="center"/>
    </xf>
    <xf numFmtId="49" fontId="2" fillId="0" borderId="35" xfId="0" applyNumberFormat="1" applyFont="1" applyBorder="1" applyAlignment="1">
      <alignment horizontal="center" vertical="center"/>
    </xf>
    <xf numFmtId="0" fontId="3" fillId="0" borderId="0" xfId="0" applyFont="1" applyAlignment="1">
      <alignment horizontal="center" vertical="center"/>
    </xf>
    <xf numFmtId="44" fontId="2" fillId="0" borderId="33" xfId="0" applyNumberFormat="1" applyFont="1" applyBorder="1" applyAlignment="1">
      <alignment horizontal="center" vertical="center" wrapText="1"/>
    </xf>
    <xf numFmtId="44" fontId="2" fillId="0" borderId="36" xfId="0" applyNumberFormat="1" applyFont="1" applyBorder="1" applyAlignment="1">
      <alignment horizontal="center" vertical="center" wrapText="1"/>
    </xf>
    <xf numFmtId="44" fontId="2" fillId="0" borderId="18" xfId="0" applyNumberFormat="1" applyFont="1" applyBorder="1" applyAlignment="1">
      <alignment horizontal="center" vertical="center" wrapText="1"/>
    </xf>
    <xf numFmtId="44" fontId="2" fillId="0" borderId="32" xfId="0" applyNumberFormat="1" applyFont="1" applyBorder="1" applyAlignment="1">
      <alignment horizontal="center" vertical="center" wrapText="1"/>
    </xf>
    <xf numFmtId="0" fontId="2" fillId="0" borderId="15" xfId="0" applyFont="1" applyBorder="1" applyAlignment="1">
      <alignment horizontal="center" vertical="center"/>
    </xf>
    <xf numFmtId="0" fontId="2" fillId="0" borderId="4" xfId="0" applyFont="1" applyBorder="1" applyAlignment="1">
      <alignment horizontal="center" vertical="center"/>
    </xf>
    <xf numFmtId="44" fontId="11" fillId="0" borderId="28" xfId="0" applyNumberFormat="1" applyFont="1" applyBorder="1" applyAlignment="1">
      <alignment horizontal="center" vertical="center"/>
    </xf>
    <xf numFmtId="44" fontId="11" fillId="0" borderId="12" xfId="0" applyNumberFormat="1" applyFont="1" applyBorder="1" applyAlignment="1">
      <alignment horizontal="center" vertical="center"/>
    </xf>
    <xf numFmtId="44" fontId="11" fillId="0" borderId="13" xfId="0" applyNumberFormat="1" applyFont="1" applyBorder="1" applyAlignment="1">
      <alignment horizontal="center" vertical="center"/>
    </xf>
    <xf numFmtId="44" fontId="11" fillId="0" borderId="23" xfId="0" applyNumberFormat="1" applyFont="1" applyBorder="1" applyAlignment="1">
      <alignment horizontal="center" vertical="center"/>
    </xf>
    <xf numFmtId="44" fontId="11" fillId="0" borderId="34" xfId="0" applyNumberFormat="1"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44" fontId="11" fillId="0" borderId="45" xfId="0" applyNumberFormat="1" applyFont="1" applyBorder="1" applyAlignment="1">
      <alignment horizontal="center" vertical="center"/>
    </xf>
    <xf numFmtId="44" fontId="11" fillId="0" borderId="51" xfId="0" applyNumberFormat="1" applyFont="1" applyBorder="1" applyAlignment="1">
      <alignment horizontal="center" vertical="center"/>
    </xf>
    <xf numFmtId="44" fontId="11" fillId="0" borderId="52" xfId="0" applyNumberFormat="1" applyFont="1" applyBorder="1" applyAlignment="1">
      <alignment horizontal="center" vertical="center"/>
    </xf>
    <xf numFmtId="44" fontId="11" fillId="0" borderId="46" xfId="0" applyNumberFormat="1" applyFont="1" applyBorder="1" applyAlignment="1">
      <alignment horizontal="center" vertical="center"/>
    </xf>
    <xf numFmtId="44" fontId="11" fillId="0" borderId="55" xfId="0" applyNumberFormat="1" applyFont="1" applyBorder="1" applyAlignment="1">
      <alignment horizontal="center" vertical="center"/>
    </xf>
    <xf numFmtId="0" fontId="16" fillId="0" borderId="0" xfId="1" applyFont="1" applyAlignment="1">
      <alignment horizontal="left" vertical="top"/>
    </xf>
    <xf numFmtId="0" fontId="14" fillId="0" borderId="0" xfId="1" applyAlignment="1">
      <alignment horizontal="left" vertical="top"/>
    </xf>
    <xf numFmtId="0" fontId="14" fillId="0" borderId="0" xfId="1" applyAlignment="1">
      <alignment vertical="top"/>
    </xf>
    <xf numFmtId="0" fontId="17" fillId="0" borderId="0" xfId="1" applyFont="1" applyAlignment="1">
      <alignment horizontal="center" vertical="top"/>
    </xf>
    <xf numFmtId="0" fontId="16" fillId="0" borderId="0" xfId="1" applyFont="1" applyAlignment="1">
      <alignment horizontal="center" vertical="top"/>
    </xf>
    <xf numFmtId="0" fontId="16" fillId="0" borderId="0" xfId="1" quotePrefix="1" applyFont="1" applyAlignment="1">
      <alignment horizontal="left" vertical="top"/>
    </xf>
    <xf numFmtId="0" fontId="16" fillId="0" borderId="0" xfId="1" applyFont="1" applyAlignment="1">
      <alignment vertical="top" wrapText="1"/>
    </xf>
    <xf numFmtId="0" fontId="14" fillId="0" borderId="0" xfId="1" applyAlignment="1">
      <alignment vertical="top" wrapText="1"/>
    </xf>
    <xf numFmtId="0" fontId="16" fillId="0" borderId="0" xfId="1" applyFont="1" applyAlignment="1">
      <alignment vertical="top"/>
    </xf>
    <xf numFmtId="0" fontId="5" fillId="0" borderId="0" xfId="0" applyFont="1" applyAlignment="1">
      <alignment horizontal="left" vertical="center" wrapText="1"/>
    </xf>
    <xf numFmtId="0" fontId="5" fillId="0" borderId="0" xfId="0" applyFont="1" applyAlignment="1">
      <alignment horizontal="center" vertical="center" wrapText="1"/>
    </xf>
    <xf numFmtId="44" fontId="2" fillId="0" borderId="43" xfId="0" applyNumberFormat="1" applyFont="1" applyBorder="1" applyAlignment="1">
      <alignment horizontal="center" vertical="center" wrapText="1"/>
    </xf>
    <xf numFmtId="44" fontId="2" fillId="0" borderId="34" xfId="0" applyNumberFormat="1" applyFont="1" applyBorder="1" applyAlignment="1">
      <alignment horizontal="center" vertical="center" wrapText="1"/>
    </xf>
    <xf numFmtId="0" fontId="2" fillId="0" borderId="43" xfId="0" applyFont="1" applyBorder="1" applyAlignment="1">
      <alignment horizontal="center" vertical="center" wrapText="1"/>
    </xf>
    <xf numFmtId="44" fontId="2" fillId="0" borderId="8" xfId="0" applyNumberFormat="1" applyFont="1" applyBorder="1" applyAlignment="1">
      <alignment horizontal="center" vertical="center" wrapText="1"/>
    </xf>
    <xf numFmtId="0" fontId="18" fillId="0" borderId="0" xfId="1" applyFont="1" applyAlignment="1">
      <alignment vertical="top"/>
    </xf>
    <xf numFmtId="0" fontId="19" fillId="0" borderId="0" xfId="0" applyFont="1"/>
    <xf numFmtId="0" fontId="19" fillId="0" borderId="0" xfId="0" applyFont="1" applyAlignment="1">
      <alignment horizontal="right"/>
    </xf>
    <xf numFmtId="44" fontId="19" fillId="0" borderId="0" xfId="0" applyNumberFormat="1" applyFont="1" applyAlignment="1">
      <alignment horizontal="center" vertical="center"/>
    </xf>
    <xf numFmtId="44" fontId="1" fillId="2" borderId="5" xfId="0" applyNumberFormat="1" applyFont="1" applyFill="1" applyBorder="1" applyAlignment="1" applyProtection="1">
      <alignment horizontal="left" vertical="center" wrapText="1"/>
      <protection locked="0"/>
    </xf>
    <xf numFmtId="10" fontId="1" fillId="2" borderId="5" xfId="0" applyNumberFormat="1" applyFont="1" applyFill="1" applyBorder="1" applyAlignment="1" applyProtection="1">
      <alignment horizontal="center" vertical="center" wrapText="1"/>
      <protection locked="0"/>
    </xf>
    <xf numFmtId="10" fontId="1" fillId="2" borderId="1" xfId="0" applyNumberFormat="1"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center" wrapText="1"/>
      <protection locked="0"/>
    </xf>
    <xf numFmtId="44" fontId="11" fillId="2" borderId="30" xfId="0" applyNumberFormat="1" applyFont="1" applyFill="1" applyBorder="1" applyAlignment="1" applyProtection="1">
      <alignment vertical="center" wrapText="1"/>
      <protection locked="0"/>
    </xf>
    <xf numFmtId="0" fontId="11" fillId="2" borderId="21" xfId="0" applyFont="1" applyFill="1" applyBorder="1" applyAlignment="1" applyProtection="1">
      <alignment horizontal="center" vertical="center" wrapText="1"/>
      <protection locked="0"/>
    </xf>
    <xf numFmtId="44" fontId="11" fillId="2" borderId="20" xfId="0" applyNumberFormat="1" applyFont="1" applyFill="1" applyBorder="1" applyAlignment="1" applyProtection="1">
      <alignment vertical="center" wrapText="1"/>
      <protection locked="0"/>
    </xf>
    <xf numFmtId="0" fontId="11" fillId="2" borderId="31" xfId="0" applyFont="1" applyFill="1" applyBorder="1" applyAlignment="1" applyProtection="1">
      <alignment horizontal="center" vertical="center" wrapText="1"/>
      <protection locked="0"/>
    </xf>
    <xf numFmtId="44" fontId="11" fillId="2" borderId="32" xfId="0" applyNumberFormat="1" applyFont="1" applyFill="1" applyBorder="1" applyAlignment="1" applyProtection="1">
      <alignment vertical="center" wrapText="1"/>
      <protection locked="0"/>
    </xf>
    <xf numFmtId="0" fontId="11" fillId="2" borderId="24" xfId="0" applyFont="1" applyFill="1" applyBorder="1" applyAlignment="1" applyProtection="1">
      <alignment horizontal="center" vertical="center" wrapText="1"/>
      <protection locked="0"/>
    </xf>
    <xf numFmtId="44" fontId="11" fillId="2" borderId="25" xfId="0" applyNumberFormat="1" applyFont="1" applyFill="1" applyBorder="1" applyAlignment="1" applyProtection="1">
      <alignment vertical="center" wrapText="1"/>
      <protection locked="0"/>
    </xf>
    <xf numFmtId="0" fontId="11" fillId="2" borderId="35" xfId="0" applyFont="1" applyFill="1" applyBorder="1" applyAlignment="1" applyProtection="1">
      <alignment horizontal="center" vertical="center" wrapText="1"/>
      <protection locked="0"/>
    </xf>
    <xf numFmtId="44" fontId="11" fillId="2" borderId="36" xfId="0" applyNumberFormat="1" applyFont="1" applyFill="1" applyBorder="1" applyAlignment="1" applyProtection="1">
      <alignment vertical="center" wrapText="1"/>
      <protection locked="0"/>
    </xf>
    <xf numFmtId="0" fontId="11" fillId="2" borderId="48" xfId="0" applyFont="1" applyFill="1" applyBorder="1" applyAlignment="1" applyProtection="1">
      <alignment horizontal="center" vertical="center" wrapText="1"/>
      <protection locked="0"/>
    </xf>
    <xf numFmtId="44" fontId="11" fillId="2" borderId="53" xfId="0" applyNumberFormat="1" applyFont="1" applyFill="1" applyBorder="1" applyAlignment="1" applyProtection="1">
      <alignment vertical="center" wrapText="1"/>
      <protection locked="0"/>
    </xf>
    <xf numFmtId="0" fontId="11" fillId="2" borderId="49" xfId="0" applyFont="1" applyFill="1" applyBorder="1" applyAlignment="1" applyProtection="1">
      <alignment horizontal="center" vertical="center" wrapText="1"/>
      <protection locked="0"/>
    </xf>
    <xf numFmtId="44" fontId="11" fillId="2" borderId="54" xfId="0" applyNumberFormat="1" applyFont="1" applyFill="1" applyBorder="1" applyAlignment="1" applyProtection="1">
      <alignment vertical="center" wrapText="1"/>
      <protection locked="0"/>
    </xf>
    <xf numFmtId="0" fontId="11" fillId="2" borderId="27" xfId="0" applyFont="1" applyFill="1" applyBorder="1" applyAlignment="1" applyProtection="1">
      <alignment horizontal="center" vertical="center" wrapText="1"/>
      <protection locked="0"/>
    </xf>
    <xf numFmtId="0" fontId="11" fillId="2" borderId="16" xfId="0" applyFont="1" applyFill="1" applyBorder="1" applyAlignment="1" applyProtection="1">
      <alignment horizontal="center" vertical="center" wrapText="1"/>
      <protection locked="0"/>
    </xf>
    <xf numFmtId="0" fontId="11" fillId="2" borderId="18" xfId="0" applyFont="1" applyFill="1" applyBorder="1" applyAlignment="1" applyProtection="1">
      <alignment horizontal="center" vertical="center" wrapText="1"/>
      <protection locked="0"/>
    </xf>
    <xf numFmtId="0" fontId="11" fillId="2" borderId="22" xfId="0" applyFont="1" applyFill="1" applyBorder="1" applyAlignment="1" applyProtection="1">
      <alignment horizontal="center" vertical="center" wrapText="1"/>
      <protection locked="0"/>
    </xf>
    <xf numFmtId="0" fontId="11" fillId="2" borderId="37" xfId="0" applyFont="1" applyFill="1" applyBorder="1" applyAlignment="1" applyProtection="1">
      <alignment horizontal="center" vertical="center" wrapText="1"/>
      <protection locked="0"/>
    </xf>
    <xf numFmtId="0" fontId="11" fillId="2" borderId="47" xfId="0" applyFont="1" applyFill="1" applyBorder="1" applyAlignment="1" applyProtection="1">
      <alignment horizontal="center" vertical="center" wrapText="1"/>
      <protection locked="0"/>
    </xf>
    <xf numFmtId="0" fontId="11" fillId="2" borderId="41" xfId="0" applyFont="1" applyFill="1" applyBorder="1" applyAlignment="1" applyProtection="1">
      <alignment horizontal="center" vertical="center" wrapText="1"/>
      <protection locked="0"/>
    </xf>
    <xf numFmtId="0" fontId="11" fillId="2" borderId="33" xfId="0" applyFont="1" applyFill="1" applyBorder="1" applyAlignment="1" applyProtection="1">
      <alignment horizontal="center" vertical="center" wrapText="1"/>
      <protection locked="0"/>
    </xf>
    <xf numFmtId="0" fontId="12" fillId="0" borderId="15" xfId="0" applyFont="1" applyBorder="1" applyAlignment="1">
      <alignment horizontal="center" vertical="center" wrapText="1"/>
    </xf>
    <xf numFmtId="0" fontId="13" fillId="0" borderId="51" xfId="0" applyFont="1" applyBorder="1" applyAlignment="1">
      <alignment horizontal="left" vertical="center" wrapText="1"/>
    </xf>
    <xf numFmtId="0" fontId="13" fillId="0" borderId="52" xfId="0" applyFont="1" applyBorder="1" applyAlignment="1">
      <alignment horizontal="left" vertical="center" wrapText="1"/>
    </xf>
    <xf numFmtId="0" fontId="16" fillId="0" borderId="0" xfId="1" applyFont="1" applyAlignment="1">
      <alignment horizontal="left" vertical="top" wrapText="1"/>
    </xf>
    <xf numFmtId="0" fontId="15" fillId="0" borderId="0" xfId="1" applyFont="1" applyAlignment="1">
      <alignment horizontal="center" vertical="top"/>
    </xf>
    <xf numFmtId="0" fontId="16" fillId="0" borderId="0" xfId="1" applyFont="1" applyAlignment="1">
      <alignment horizontal="left" vertical="top"/>
    </xf>
    <xf numFmtId="0" fontId="16" fillId="0" borderId="0" xfId="1" quotePrefix="1" applyFont="1" applyAlignment="1">
      <alignment horizontal="left" vertical="top" wrapText="1"/>
    </xf>
    <xf numFmtId="44" fontId="1" fillId="2" borderId="2" xfId="0" applyNumberFormat="1" applyFont="1" applyFill="1" applyBorder="1" applyAlignment="1" applyProtection="1">
      <alignment horizontal="left" vertical="top" wrapText="1"/>
      <protection locked="0"/>
    </xf>
    <xf numFmtId="44" fontId="1" fillId="2" borderId="6" xfId="0" applyNumberFormat="1"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49" fontId="4" fillId="0" borderId="6" xfId="0" applyNumberFormat="1" applyFont="1" applyBorder="1" applyAlignment="1">
      <alignment horizontal="center" vertical="center"/>
    </xf>
    <xf numFmtId="0" fontId="0" fillId="0" borderId="6" xfId="0" applyBorder="1" applyAlignment="1">
      <alignment horizontal="center" vertical="center"/>
    </xf>
    <xf numFmtId="0" fontId="3" fillId="0" borderId="0" xfId="0" applyFont="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0" borderId="0" xfId="0" applyAlignment="1">
      <alignment vertical="top"/>
    </xf>
    <xf numFmtId="0" fontId="2" fillId="0" borderId="39" xfId="0" applyFont="1" applyBorder="1" applyAlignment="1">
      <alignment horizontal="center"/>
    </xf>
    <xf numFmtId="0" fontId="2" fillId="0" borderId="40"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44" xfId="0" applyFont="1" applyBorder="1" applyAlignment="1">
      <alignment horizontal="center"/>
    </xf>
    <xf numFmtId="0" fontId="2" fillId="0" borderId="30" xfId="0" applyFont="1" applyBorder="1" applyAlignment="1">
      <alignment horizontal="center"/>
    </xf>
    <xf numFmtId="0" fontId="13" fillId="0" borderId="19" xfId="0" applyFont="1" applyBorder="1" applyAlignment="1">
      <alignment horizontal="left" vertical="center" wrapText="1"/>
    </xf>
    <xf numFmtId="0" fontId="12" fillId="0" borderId="1" xfId="0" applyFont="1" applyBorder="1" applyAlignment="1">
      <alignment horizontal="center" vertical="center" wrapText="1"/>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49" fontId="2" fillId="0" borderId="3" xfId="0" applyNumberFormat="1" applyFont="1" applyBorder="1" applyAlignment="1">
      <alignment horizontal="center"/>
    </xf>
    <xf numFmtId="49" fontId="4" fillId="0" borderId="0" xfId="0" applyNumberFormat="1" applyFont="1" applyAlignment="1" applyProtection="1">
      <alignment horizontal="center" vertical="top"/>
    </xf>
    <xf numFmtId="0" fontId="10" fillId="0" borderId="0" xfId="0" applyFont="1" applyAlignment="1" applyProtection="1">
      <alignment vertical="top"/>
    </xf>
    <xf numFmtId="0" fontId="9" fillId="0" borderId="0" xfId="0" applyFont="1" applyAlignment="1" applyProtection="1">
      <alignment vertical="top"/>
    </xf>
    <xf numFmtId="0" fontId="3" fillId="0" borderId="0" xfId="0" applyFont="1" applyAlignment="1" applyProtection="1">
      <alignment vertical="top"/>
    </xf>
    <xf numFmtId="49" fontId="6" fillId="0" borderId="0" xfId="0" applyNumberFormat="1" applyFont="1" applyAlignment="1" applyProtection="1">
      <alignment vertical="top"/>
    </xf>
    <xf numFmtId="0" fontId="8" fillId="0" borderId="0" xfId="0" applyFont="1" applyAlignment="1" applyProtection="1">
      <alignment vertical="top"/>
    </xf>
    <xf numFmtId="49" fontId="4" fillId="0" borderId="2" xfId="0" applyNumberFormat="1" applyFont="1" applyBorder="1" applyAlignment="1" applyProtection="1">
      <alignment horizontal="left" vertical="center"/>
    </xf>
    <xf numFmtId="49" fontId="4" fillId="0" borderId="6" xfId="0" applyNumberFormat="1" applyFont="1" applyBorder="1" applyAlignment="1" applyProtection="1">
      <alignment horizontal="left" vertical="center"/>
    </xf>
    <xf numFmtId="49" fontId="4" fillId="0" borderId="3" xfId="0" applyNumberFormat="1" applyFont="1" applyBorder="1" applyAlignment="1" applyProtection="1">
      <alignment horizontal="left" vertical="center"/>
    </xf>
    <xf numFmtId="0" fontId="7" fillId="0" borderId="0" xfId="0" applyFont="1" applyAlignment="1" applyProtection="1">
      <alignment vertical="top"/>
    </xf>
    <xf numFmtId="49" fontId="2" fillId="0" borderId="10" xfId="0" applyNumberFormat="1" applyFont="1" applyBorder="1" applyAlignment="1" applyProtection="1">
      <alignment vertical="center"/>
    </xf>
    <xf numFmtId="0" fontId="2" fillId="0" borderId="1" xfId="0" applyFont="1" applyBorder="1" applyAlignment="1" applyProtection="1">
      <alignment horizontal="center" vertical="top" wrapText="1"/>
    </xf>
    <xf numFmtId="0" fontId="1" fillId="0" borderId="1" xfId="0" applyFont="1" applyBorder="1" applyAlignment="1" applyProtection="1">
      <alignment horizontal="left" vertical="center" wrapText="1"/>
    </xf>
    <xf numFmtId="44"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2" fontId="1" fillId="0" borderId="1" xfId="0" applyNumberFormat="1" applyFont="1" applyBorder="1" applyAlignment="1" applyProtection="1">
      <alignment horizontal="center" vertical="center" wrapText="1"/>
    </xf>
    <xf numFmtId="0" fontId="1" fillId="0" borderId="9" xfId="0" applyFont="1" applyBorder="1" applyAlignment="1" applyProtection="1">
      <alignment horizontal="left" vertical="center" wrapText="1"/>
    </xf>
    <xf numFmtId="44" fontId="1" fillId="0" borderId="11" xfId="0" applyNumberFormat="1" applyFont="1" applyBorder="1" applyAlignment="1" applyProtection="1">
      <alignment horizontal="center" vertical="top" wrapText="1"/>
    </xf>
    <xf numFmtId="0" fontId="1" fillId="0" borderId="5" xfId="0" applyFont="1" applyBorder="1" applyAlignment="1" applyProtection="1">
      <alignment horizontal="center" vertical="top" wrapText="1"/>
    </xf>
    <xf numFmtId="49" fontId="2" fillId="0" borderId="1" xfId="0" applyNumberFormat="1" applyFont="1" applyBorder="1" applyAlignment="1" applyProtection="1">
      <alignment horizontal="left" vertical="center"/>
    </xf>
    <xf numFmtId="0" fontId="1" fillId="0" borderId="4" xfId="0" applyFont="1" applyBorder="1" applyAlignment="1" applyProtection="1">
      <alignment horizontal="left" vertical="center" wrapText="1"/>
    </xf>
    <xf numFmtId="9" fontId="8" fillId="0" borderId="7" xfId="0" applyNumberFormat="1" applyFont="1" applyBorder="1" applyAlignment="1" applyProtection="1">
      <alignment horizontal="center" vertical="center"/>
    </xf>
    <xf numFmtId="0" fontId="8" fillId="0" borderId="12" xfId="0" applyFont="1" applyBorder="1" applyAlignment="1" applyProtection="1">
      <alignment horizontal="center" vertical="center"/>
    </xf>
    <xf numFmtId="2" fontId="8" fillId="0" borderId="12" xfId="0" applyNumberFormat="1" applyFont="1" applyBorder="1" applyAlignment="1" applyProtection="1">
      <alignment horizontal="center" vertical="center"/>
    </xf>
    <xf numFmtId="9" fontId="8" fillId="0" borderId="8" xfId="0" applyNumberFormat="1" applyFont="1" applyBorder="1" applyAlignment="1" applyProtection="1">
      <alignment horizontal="center" vertical="center"/>
    </xf>
    <xf numFmtId="0" fontId="8" fillId="0" borderId="13" xfId="0" applyFont="1" applyBorder="1" applyAlignment="1" applyProtection="1">
      <alignment horizontal="center" vertical="center"/>
    </xf>
    <xf numFmtId="2" fontId="8" fillId="0" borderId="13" xfId="0" applyNumberFormat="1" applyFont="1" applyBorder="1" applyAlignment="1" applyProtection="1">
      <alignment horizontal="center" vertical="center"/>
    </xf>
    <xf numFmtId="0" fontId="19" fillId="0" borderId="2" xfId="0" applyFont="1" applyBorder="1" applyAlignment="1" applyProtection="1">
      <alignment vertical="center"/>
    </xf>
    <xf numFmtId="0" fontId="19" fillId="0" borderId="6" xfId="0" applyFont="1" applyBorder="1" applyAlignment="1" applyProtection="1">
      <alignment vertical="center"/>
    </xf>
    <xf numFmtId="0" fontId="19" fillId="0" borderId="6" xfId="0" applyFont="1" applyBorder="1" applyAlignment="1" applyProtection="1">
      <alignment horizontal="right" vertical="center"/>
    </xf>
    <xf numFmtId="2" fontId="19" fillId="0" borderId="1" xfId="0" applyNumberFormat="1" applyFont="1" applyBorder="1" applyAlignment="1" applyProtection="1">
      <alignment horizontal="center" vertical="center"/>
    </xf>
    <xf numFmtId="164" fontId="11" fillId="2" borderId="56" xfId="0" applyNumberFormat="1" applyFont="1" applyFill="1" applyBorder="1" applyAlignment="1" applyProtection="1">
      <alignment horizontal="center" vertical="center"/>
      <protection locked="0"/>
    </xf>
    <xf numFmtId="164" fontId="11" fillId="2" borderId="57" xfId="0" applyNumberFormat="1" applyFont="1" applyFill="1" applyBorder="1" applyAlignment="1" applyProtection="1">
      <alignment horizontal="center" vertical="center"/>
      <protection locked="0"/>
    </xf>
    <xf numFmtId="164" fontId="11" fillId="2" borderId="42" xfId="0" applyNumberFormat="1" applyFont="1" applyFill="1" applyBorder="1" applyAlignment="1" applyProtection="1">
      <alignment horizontal="center" vertical="center"/>
      <protection locked="0"/>
    </xf>
    <xf numFmtId="164" fontId="11" fillId="2" borderId="9" xfId="0" applyNumberFormat="1" applyFont="1" applyFill="1" applyBorder="1" applyAlignment="1" applyProtection="1">
      <alignment horizontal="center" vertical="center"/>
      <protection locked="0"/>
    </xf>
    <xf numFmtId="164" fontId="11" fillId="2" borderId="11"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protection locked="0"/>
    </xf>
  </cellXfs>
  <cellStyles count="2">
    <cellStyle name="Standaard" xfId="0" builtinId="0"/>
    <cellStyle name="Standaard 2" xfId="1" xr:uid="{685D1F18-6AB2-4C4A-ABB6-9E70776B80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5FE1-26FE-49A3-9BF1-1F8A2F683774}">
  <dimension ref="A1:J28"/>
  <sheetViews>
    <sheetView zoomScaleNormal="100" workbookViewId="0">
      <selection activeCell="J4" sqref="J4"/>
    </sheetView>
  </sheetViews>
  <sheetFormatPr defaultColWidth="9.140625" defaultRowHeight="15" x14ac:dyDescent="0.25"/>
  <cols>
    <col min="1" max="1" width="18.5703125" style="59" customWidth="1"/>
    <col min="2" max="9" width="9.140625" style="59"/>
    <col min="10" max="16384" width="9.140625" style="53"/>
  </cols>
  <sheetData>
    <row r="1" spans="1:10" ht="21" x14ac:dyDescent="0.25">
      <c r="A1" s="99" t="s">
        <v>64</v>
      </c>
      <c r="B1" s="99"/>
      <c r="C1" s="99"/>
      <c r="D1" s="99"/>
      <c r="E1" s="99"/>
      <c r="F1" s="99"/>
      <c r="G1" s="99"/>
      <c r="H1" s="99"/>
      <c r="I1" s="51"/>
      <c r="J1" s="52"/>
    </row>
    <row r="2" spans="1:10" x14ac:dyDescent="0.25">
      <c r="A2" s="54"/>
      <c r="B2" s="54"/>
      <c r="C2" s="54"/>
      <c r="D2" s="54"/>
      <c r="E2" s="54"/>
      <c r="F2" s="54"/>
      <c r="G2" s="54"/>
      <c r="H2" s="54"/>
      <c r="I2" s="51"/>
      <c r="J2" s="52"/>
    </row>
    <row r="3" spans="1:10" x14ac:dyDescent="0.25">
      <c r="A3" s="51" t="s">
        <v>65</v>
      </c>
      <c r="B3" s="51"/>
      <c r="C3" s="51"/>
      <c r="D3" s="51"/>
      <c r="E3" s="55"/>
      <c r="F3" s="51"/>
      <c r="G3" s="51"/>
      <c r="H3" s="51"/>
      <c r="I3" s="51"/>
      <c r="J3" s="52"/>
    </row>
    <row r="4" spans="1:10" x14ac:dyDescent="0.25">
      <c r="A4" s="51" t="s">
        <v>59</v>
      </c>
      <c r="B4" s="56"/>
      <c r="C4" s="51"/>
      <c r="D4" s="51"/>
      <c r="E4" s="55"/>
      <c r="F4" s="51"/>
      <c r="G4" s="51"/>
      <c r="H4" s="51"/>
      <c r="I4" s="51"/>
      <c r="J4" s="52"/>
    </row>
    <row r="5" spans="1:10" x14ac:dyDescent="0.25">
      <c r="A5" s="51" t="s">
        <v>66</v>
      </c>
      <c r="B5" s="51"/>
      <c r="C5" s="51"/>
      <c r="D5" s="51"/>
      <c r="E5" s="55"/>
      <c r="F5" s="51"/>
      <c r="G5" s="51"/>
      <c r="H5" s="51"/>
      <c r="I5" s="51"/>
      <c r="J5" s="52"/>
    </row>
    <row r="6" spans="1:10" x14ac:dyDescent="0.25">
      <c r="A6" s="51"/>
      <c r="B6" s="51"/>
      <c r="C6" s="51"/>
      <c r="D6" s="51"/>
      <c r="E6" s="55"/>
      <c r="F6" s="51"/>
      <c r="G6" s="51"/>
      <c r="H6" s="51"/>
      <c r="I6" s="51"/>
      <c r="J6" s="52"/>
    </row>
    <row r="7" spans="1:10" x14ac:dyDescent="0.25">
      <c r="A7" s="51"/>
      <c r="B7" s="51"/>
      <c r="C7" s="51"/>
      <c r="D7" s="51"/>
      <c r="E7" s="55"/>
      <c r="F7" s="51"/>
      <c r="G7" s="51"/>
      <c r="H7" s="51"/>
      <c r="I7" s="51"/>
      <c r="J7" s="52"/>
    </row>
    <row r="8" spans="1:10" ht="77.25" customHeight="1" x14ac:dyDescent="0.25">
      <c r="A8" s="98" t="s">
        <v>67</v>
      </c>
      <c r="B8" s="98"/>
      <c r="C8" s="98"/>
      <c r="D8" s="98"/>
      <c r="E8" s="98"/>
      <c r="F8" s="98"/>
      <c r="G8" s="98"/>
      <c r="H8" s="98"/>
      <c r="I8" s="57"/>
      <c r="J8" s="58"/>
    </row>
    <row r="9" spans="1:10" x14ac:dyDescent="0.25">
      <c r="A9" s="51"/>
      <c r="B9" s="51"/>
      <c r="C9" s="51"/>
      <c r="D9" s="51"/>
      <c r="E9" s="55"/>
      <c r="F9" s="51"/>
      <c r="G9" s="51"/>
      <c r="H9" s="51"/>
      <c r="I9" s="51"/>
      <c r="J9" s="52"/>
    </row>
    <row r="10" spans="1:10" x14ac:dyDescent="0.25">
      <c r="A10" s="100" t="s">
        <v>60</v>
      </c>
      <c r="B10" s="100"/>
      <c r="C10" s="100"/>
      <c r="D10" s="100"/>
      <c r="E10" s="100"/>
      <c r="F10" s="100"/>
      <c r="G10" s="100"/>
      <c r="H10" s="100"/>
      <c r="I10" s="100"/>
      <c r="J10" s="100"/>
    </row>
    <row r="11" spans="1:10" ht="15" customHeight="1" x14ac:dyDescent="0.25">
      <c r="A11" s="100" t="s">
        <v>61</v>
      </c>
      <c r="B11" s="100"/>
      <c r="C11" s="100"/>
      <c r="D11" s="100"/>
      <c r="E11" s="100"/>
      <c r="F11" s="100"/>
      <c r="G11" s="100"/>
      <c r="H11" s="100"/>
      <c r="I11" s="100"/>
      <c r="J11" s="100"/>
    </row>
    <row r="12" spans="1:10" ht="30" customHeight="1" x14ac:dyDescent="0.25">
      <c r="A12" s="101" t="s">
        <v>72</v>
      </c>
      <c r="B12" s="101"/>
      <c r="C12" s="101"/>
      <c r="D12" s="101"/>
      <c r="E12" s="101"/>
      <c r="F12" s="101"/>
      <c r="G12" s="101"/>
      <c r="H12" s="101"/>
      <c r="I12" s="101"/>
      <c r="J12" s="51"/>
    </row>
    <row r="13" spans="1:10" ht="15" customHeight="1" x14ac:dyDescent="0.25">
      <c r="A13" s="56" t="s">
        <v>73</v>
      </c>
      <c r="B13" s="51"/>
      <c r="C13" s="51"/>
      <c r="D13" s="51"/>
      <c r="E13" s="51"/>
      <c r="F13" s="51"/>
      <c r="G13" s="51"/>
      <c r="H13" s="51"/>
      <c r="I13" s="51"/>
      <c r="J13" s="51"/>
    </row>
    <row r="14" spans="1:10" ht="15" customHeight="1" x14ac:dyDescent="0.25">
      <c r="A14" s="56" t="s">
        <v>74</v>
      </c>
      <c r="B14" s="51"/>
      <c r="C14" s="51"/>
      <c r="D14" s="51"/>
      <c r="E14" s="51"/>
      <c r="F14" s="51"/>
      <c r="G14" s="51"/>
      <c r="H14" s="51"/>
      <c r="I14" s="51"/>
      <c r="J14" s="51"/>
    </row>
    <row r="15" spans="1:10" ht="15" customHeight="1" x14ac:dyDescent="0.25">
      <c r="A15" s="51"/>
      <c r="B15" s="51"/>
      <c r="C15" s="51"/>
      <c r="D15" s="51"/>
      <c r="E15" s="51"/>
      <c r="F15" s="51"/>
      <c r="G15" s="51"/>
      <c r="H15" s="51"/>
      <c r="I15" s="51"/>
      <c r="J15" s="51"/>
    </row>
    <row r="16" spans="1:10" x14ac:dyDescent="0.25">
      <c r="A16" s="101" t="s">
        <v>62</v>
      </c>
      <c r="B16" s="101"/>
      <c r="C16" s="101"/>
      <c r="D16" s="101"/>
      <c r="E16" s="101"/>
      <c r="F16" s="101"/>
      <c r="G16" s="101"/>
      <c r="H16" s="57"/>
      <c r="I16" s="57"/>
      <c r="J16" s="57"/>
    </row>
    <row r="17" spans="1:9" ht="15" customHeight="1" x14ac:dyDescent="0.25">
      <c r="A17" s="101" t="s">
        <v>63</v>
      </c>
      <c r="B17" s="101"/>
      <c r="C17" s="101"/>
      <c r="D17" s="101"/>
      <c r="E17" s="101"/>
      <c r="F17" s="101"/>
      <c r="G17" s="101"/>
      <c r="H17" s="101"/>
    </row>
    <row r="19" spans="1:9" x14ac:dyDescent="0.25">
      <c r="A19" s="66" t="s">
        <v>75</v>
      </c>
    </row>
    <row r="20" spans="1:9" ht="30.75" customHeight="1" x14ac:dyDescent="0.25">
      <c r="A20" s="98" t="s">
        <v>77</v>
      </c>
      <c r="B20" s="98"/>
      <c r="C20" s="98"/>
      <c r="D20" s="98"/>
      <c r="E20" s="98"/>
      <c r="F20" s="98"/>
      <c r="G20" s="98"/>
      <c r="H20" s="98"/>
      <c r="I20" s="98"/>
    </row>
    <row r="21" spans="1:9" x14ac:dyDescent="0.25">
      <c r="A21" s="59" t="s">
        <v>78</v>
      </c>
    </row>
    <row r="23" spans="1:9" x14ac:dyDescent="0.25">
      <c r="A23" s="66" t="s">
        <v>79</v>
      </c>
    </row>
    <row r="24" spans="1:9" ht="45.75" customHeight="1" x14ac:dyDescent="0.25">
      <c r="A24" s="98" t="s">
        <v>80</v>
      </c>
      <c r="B24" s="98"/>
      <c r="C24" s="98"/>
      <c r="D24" s="98"/>
      <c r="E24" s="98"/>
      <c r="F24" s="98"/>
      <c r="G24" s="98"/>
      <c r="H24" s="98"/>
      <c r="I24" s="98"/>
    </row>
    <row r="28" spans="1:9" x14ac:dyDescent="0.25">
      <c r="C28" s="67"/>
    </row>
  </sheetData>
  <sheetProtection algorithmName="SHA-512" hashValue="CAyh6pxycu8vXWYL1Y5ThjX6e9YvVfvTps7E8asM/lGSEF03WxWlzpHC4iRQ0YUT0TsOX9BD12bNTpIOvWksww==" saltValue="GODrxxHnXNZHwJ1LzaMEgg==" spinCount="100000" sheet="1" formatColumns="0" formatRows="0"/>
  <mergeCells count="9">
    <mergeCell ref="A20:I20"/>
    <mergeCell ref="A24:I24"/>
    <mergeCell ref="A1:H1"/>
    <mergeCell ref="A8:H8"/>
    <mergeCell ref="A10:J10"/>
    <mergeCell ref="A11:J11"/>
    <mergeCell ref="A16:G16"/>
    <mergeCell ref="A17:H17"/>
    <mergeCell ref="A12:I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2838-39E9-4728-883B-962E2298F4CD}">
  <sheetPr>
    <pageSetUpPr fitToPage="1"/>
  </sheetPr>
  <dimension ref="A1:I26"/>
  <sheetViews>
    <sheetView zoomScale="85" zoomScaleNormal="85" workbookViewId="0">
      <selection activeCell="N12" sqref="N12"/>
    </sheetView>
  </sheetViews>
  <sheetFormatPr defaultColWidth="8.85546875" defaultRowHeight="14.25" x14ac:dyDescent="0.25"/>
  <cols>
    <col min="1" max="1" width="55.85546875" style="125" bestFit="1" customWidth="1"/>
    <col min="2" max="2" width="14.7109375" style="125" customWidth="1"/>
    <col min="3" max="3" width="11.7109375" style="125" customWidth="1"/>
    <col min="4" max="5" width="12.7109375" style="125" customWidth="1"/>
    <col min="6" max="6" width="15.28515625" style="125" customWidth="1"/>
    <col min="7" max="7" width="8.85546875" style="125"/>
    <col min="8" max="8" width="0" style="125" hidden="1" customWidth="1"/>
    <col min="9" max="16384" width="8.85546875" style="125"/>
  </cols>
  <sheetData>
    <row r="1" spans="1:9" ht="18" x14ac:dyDescent="0.25">
      <c r="A1" s="122" t="s">
        <v>68</v>
      </c>
      <c r="B1" s="122"/>
      <c r="C1" s="122"/>
      <c r="D1" s="122"/>
      <c r="E1" s="122"/>
      <c r="F1" s="122"/>
      <c r="G1" s="123"/>
      <c r="H1" s="123"/>
      <c r="I1" s="124"/>
    </row>
    <row r="3" spans="1:9" ht="19.5" thickBot="1" x14ac:dyDescent="0.3">
      <c r="A3" s="126"/>
      <c r="H3" s="127" t="s">
        <v>0</v>
      </c>
      <c r="I3" s="124"/>
    </row>
    <row r="4" spans="1:9" ht="27" customHeight="1" thickBot="1" x14ac:dyDescent="0.3">
      <c r="A4" s="128" t="s">
        <v>69</v>
      </c>
      <c r="B4" s="129"/>
      <c r="C4" s="130"/>
      <c r="D4" s="102"/>
      <c r="E4" s="103"/>
      <c r="F4" s="104"/>
      <c r="H4" s="127" t="s">
        <v>1</v>
      </c>
      <c r="I4" s="124"/>
    </row>
    <row r="5" spans="1:9" ht="12.75" customHeight="1" x14ac:dyDescent="0.25">
      <c r="G5" s="124"/>
      <c r="H5" s="127" t="s">
        <v>2</v>
      </c>
      <c r="I5" s="124"/>
    </row>
    <row r="6" spans="1:9" ht="15" thickBot="1" x14ac:dyDescent="0.3">
      <c r="G6" s="131"/>
      <c r="H6" s="131"/>
    </row>
    <row r="7" spans="1:9" ht="42.75" customHeight="1" thickBot="1" x14ac:dyDescent="0.3">
      <c r="A7" s="132" t="s">
        <v>3</v>
      </c>
      <c r="B7" s="133" t="s">
        <v>4</v>
      </c>
      <c r="C7" s="133" t="s">
        <v>5</v>
      </c>
      <c r="D7" s="133" t="s">
        <v>6</v>
      </c>
      <c r="E7" s="133" t="s">
        <v>7</v>
      </c>
      <c r="F7" s="133" t="s">
        <v>70</v>
      </c>
      <c r="G7" s="131"/>
      <c r="H7" s="131"/>
    </row>
    <row r="8" spans="1:9" ht="27" customHeight="1" thickBot="1" x14ac:dyDescent="0.3">
      <c r="A8" s="134" t="s">
        <v>8</v>
      </c>
      <c r="B8" s="70">
        <v>0</v>
      </c>
      <c r="C8" s="135">
        <v>60</v>
      </c>
      <c r="D8" s="135">
        <v>88</v>
      </c>
      <c r="E8" s="136">
        <v>10</v>
      </c>
      <c r="F8" s="137" t="str">
        <f>IF(B8&lt;C8,"Te laag",IF(B8&gt;D8,"Te hoog",(D8-B8)/(D8-C8)*E8))</f>
        <v>Te laag</v>
      </c>
      <c r="G8" s="131"/>
    </row>
    <row r="9" spans="1:9" ht="27" customHeight="1" thickBot="1" x14ac:dyDescent="0.3">
      <c r="A9" s="134" t="s">
        <v>9</v>
      </c>
      <c r="B9" s="70">
        <v>0</v>
      </c>
      <c r="C9" s="135">
        <v>70</v>
      </c>
      <c r="D9" s="135">
        <v>95</v>
      </c>
      <c r="E9" s="136">
        <v>10</v>
      </c>
      <c r="F9" s="137" t="str">
        <f t="shared" ref="F9:F17" si="0">IF(B9&lt;C9,"Te laag",IF(B9&gt;D9,"Te hoog",(D9-B9)/(D9-C9)*E9))</f>
        <v>Te laag</v>
      </c>
      <c r="G9" s="131"/>
    </row>
    <row r="10" spans="1:9" ht="27" customHeight="1" thickBot="1" x14ac:dyDescent="0.3">
      <c r="A10" s="134" t="s">
        <v>10</v>
      </c>
      <c r="B10" s="70">
        <v>0</v>
      </c>
      <c r="C10" s="135">
        <v>80</v>
      </c>
      <c r="D10" s="135">
        <v>105</v>
      </c>
      <c r="E10" s="136">
        <v>10</v>
      </c>
      <c r="F10" s="137" t="str">
        <f t="shared" si="0"/>
        <v>Te laag</v>
      </c>
      <c r="G10" s="131"/>
      <c r="H10" s="131"/>
    </row>
    <row r="11" spans="1:9" ht="27" customHeight="1" thickBot="1" x14ac:dyDescent="0.3">
      <c r="A11" s="134" t="s">
        <v>11</v>
      </c>
      <c r="B11" s="70">
        <v>0</v>
      </c>
      <c r="C11" s="135">
        <v>90</v>
      </c>
      <c r="D11" s="135">
        <v>115</v>
      </c>
      <c r="E11" s="136">
        <v>10</v>
      </c>
      <c r="F11" s="137" t="str">
        <f t="shared" si="0"/>
        <v>Te laag</v>
      </c>
      <c r="G11" s="131"/>
      <c r="H11" s="131"/>
    </row>
    <row r="12" spans="1:9" ht="27" customHeight="1" thickBot="1" x14ac:dyDescent="0.3">
      <c r="A12" s="134" t="s">
        <v>12</v>
      </c>
      <c r="B12" s="70">
        <v>0</v>
      </c>
      <c r="C12" s="135">
        <v>110</v>
      </c>
      <c r="D12" s="135">
        <v>135</v>
      </c>
      <c r="E12" s="136">
        <v>10</v>
      </c>
      <c r="F12" s="137" t="str">
        <f t="shared" si="0"/>
        <v>Te laag</v>
      </c>
      <c r="G12" s="131"/>
      <c r="H12" s="131"/>
    </row>
    <row r="13" spans="1:9" ht="27" customHeight="1" thickBot="1" x14ac:dyDescent="0.3">
      <c r="A13" s="134" t="s">
        <v>13</v>
      </c>
      <c r="B13" s="70">
        <v>0</v>
      </c>
      <c r="C13" s="135">
        <v>130</v>
      </c>
      <c r="D13" s="135">
        <v>160</v>
      </c>
      <c r="E13" s="136">
        <v>10</v>
      </c>
      <c r="F13" s="137" t="str">
        <f t="shared" si="0"/>
        <v>Te laag</v>
      </c>
      <c r="G13" s="131"/>
      <c r="H13" s="131"/>
    </row>
    <row r="14" spans="1:9" ht="27" customHeight="1" thickBot="1" x14ac:dyDescent="0.3">
      <c r="A14" s="134" t="s">
        <v>14</v>
      </c>
      <c r="B14" s="70">
        <v>0</v>
      </c>
      <c r="C14" s="135">
        <v>75</v>
      </c>
      <c r="D14" s="135">
        <v>100</v>
      </c>
      <c r="E14" s="136">
        <v>10</v>
      </c>
      <c r="F14" s="137" t="str">
        <f t="shared" si="0"/>
        <v>Te laag</v>
      </c>
      <c r="G14" s="131"/>
      <c r="H14" s="131"/>
    </row>
    <row r="15" spans="1:9" ht="27" customHeight="1" thickBot="1" x14ac:dyDescent="0.3">
      <c r="A15" s="134" t="s">
        <v>15</v>
      </c>
      <c r="B15" s="70">
        <v>0</v>
      </c>
      <c r="C15" s="135">
        <v>75</v>
      </c>
      <c r="D15" s="135">
        <v>100</v>
      </c>
      <c r="E15" s="136">
        <v>10</v>
      </c>
      <c r="F15" s="137" t="str">
        <f t="shared" si="0"/>
        <v>Te laag</v>
      </c>
      <c r="G15" s="131"/>
      <c r="H15" s="131"/>
    </row>
    <row r="16" spans="1:9" ht="27" customHeight="1" thickBot="1" x14ac:dyDescent="0.3">
      <c r="A16" s="134" t="s">
        <v>16</v>
      </c>
      <c r="B16" s="70">
        <v>0</v>
      </c>
      <c r="C16" s="135">
        <v>85</v>
      </c>
      <c r="D16" s="135">
        <v>110</v>
      </c>
      <c r="E16" s="136">
        <v>10</v>
      </c>
      <c r="F16" s="137" t="str">
        <f t="shared" si="0"/>
        <v>Te laag</v>
      </c>
      <c r="G16" s="131"/>
      <c r="H16" s="131"/>
    </row>
    <row r="17" spans="1:8" ht="27" customHeight="1" thickBot="1" x14ac:dyDescent="0.3">
      <c r="A17" s="134" t="s">
        <v>17</v>
      </c>
      <c r="B17" s="70">
        <v>0</v>
      </c>
      <c r="C17" s="135">
        <v>95</v>
      </c>
      <c r="D17" s="135">
        <v>120</v>
      </c>
      <c r="E17" s="136">
        <v>10</v>
      </c>
      <c r="F17" s="137" t="str">
        <f t="shared" si="0"/>
        <v>Te laag</v>
      </c>
      <c r="G17" s="131"/>
      <c r="H17" s="131"/>
    </row>
    <row r="18" spans="1:8" ht="12.75" customHeight="1" thickBot="1" x14ac:dyDescent="0.3">
      <c r="A18" s="138"/>
      <c r="B18" s="139"/>
      <c r="C18" s="139"/>
      <c r="D18" s="139"/>
      <c r="E18" s="140"/>
      <c r="F18" s="140"/>
      <c r="G18" s="131"/>
      <c r="H18" s="131"/>
    </row>
    <row r="19" spans="1:8" ht="27" customHeight="1" thickBot="1" x14ac:dyDescent="0.3">
      <c r="A19" s="141" t="s">
        <v>18</v>
      </c>
      <c r="B19" s="133" t="s">
        <v>19</v>
      </c>
      <c r="C19" s="133" t="s">
        <v>20</v>
      </c>
      <c r="D19" s="133" t="s">
        <v>21</v>
      </c>
      <c r="E19" s="133" t="s">
        <v>7</v>
      </c>
      <c r="F19" s="133" t="s">
        <v>7</v>
      </c>
      <c r="G19" s="131"/>
      <c r="H19" s="131"/>
    </row>
    <row r="20" spans="1:8" ht="27" customHeight="1" thickBot="1" x14ac:dyDescent="0.3">
      <c r="A20" s="142" t="s">
        <v>71</v>
      </c>
      <c r="B20" s="71"/>
      <c r="C20" s="143">
        <v>1.25</v>
      </c>
      <c r="D20" s="143">
        <v>1.75</v>
      </c>
      <c r="E20" s="144">
        <v>6</v>
      </c>
      <c r="F20" s="145" t="str">
        <f>IF(B20&lt;C20,"Te laag",IF(B20&gt;D20,"Te hoog",(D20-B20)/(D20-C20)*E20))</f>
        <v>Te laag</v>
      </c>
    </row>
    <row r="21" spans="1:8" ht="27" customHeight="1" thickBot="1" x14ac:dyDescent="0.3">
      <c r="A21" s="142" t="s">
        <v>22</v>
      </c>
      <c r="B21" s="71"/>
      <c r="C21" s="146">
        <v>1.5</v>
      </c>
      <c r="D21" s="146">
        <v>2</v>
      </c>
      <c r="E21" s="147">
        <v>4</v>
      </c>
      <c r="F21" s="145" t="str">
        <f>IF(B21&lt;C21,"Te laag",IF(B21&gt;D21,"Te hoog",(D21-B21)/(D21-C21)*E21))</f>
        <v>Te laag</v>
      </c>
    </row>
    <row r="22" spans="1:8" ht="12.75" customHeight="1" thickBot="1" x14ac:dyDescent="0.3">
      <c r="A22" s="138"/>
      <c r="B22" s="139"/>
      <c r="C22" s="139"/>
      <c r="D22" s="139"/>
      <c r="E22" s="140"/>
      <c r="F22" s="140"/>
      <c r="G22" s="131"/>
      <c r="H22" s="131"/>
    </row>
    <row r="23" spans="1:8" ht="27" customHeight="1" thickBot="1" x14ac:dyDescent="0.3">
      <c r="A23" s="141" t="s">
        <v>84</v>
      </c>
      <c r="B23" s="133" t="s">
        <v>19</v>
      </c>
      <c r="C23" s="133" t="s">
        <v>20</v>
      </c>
      <c r="D23" s="133" t="s">
        <v>21</v>
      </c>
      <c r="E23" s="133" t="s">
        <v>7</v>
      </c>
      <c r="F23" s="133" t="s">
        <v>7</v>
      </c>
      <c r="G23" s="131"/>
      <c r="H23" s="131"/>
    </row>
    <row r="24" spans="1:8" ht="27" customHeight="1" thickBot="1" x14ac:dyDescent="0.3">
      <c r="A24" s="138" t="s">
        <v>23</v>
      </c>
      <c r="B24" s="72"/>
      <c r="C24" s="146">
        <v>0</v>
      </c>
      <c r="D24" s="146">
        <v>0.12</v>
      </c>
      <c r="E24" s="147">
        <v>10</v>
      </c>
      <c r="F24" s="148" t="str">
        <f>IF(B24="","Te laag",IF(B24&gt;D24,"Te hoog",(D24-B24)/(D24-C24)*E24))</f>
        <v>Te laag</v>
      </c>
    </row>
    <row r="25" spans="1:8" ht="15" thickBot="1" x14ac:dyDescent="0.3"/>
    <row r="26" spans="1:8" ht="27.75" customHeight="1" thickBot="1" x14ac:dyDescent="0.3">
      <c r="A26" s="149"/>
      <c r="B26" s="150"/>
      <c r="C26" s="150"/>
      <c r="D26" s="150"/>
      <c r="E26" s="151" t="s">
        <v>76</v>
      </c>
      <c r="F26" s="152">
        <f>SUM(F8:F17,F20:F21,F24)</f>
        <v>0</v>
      </c>
    </row>
  </sheetData>
  <sheetProtection algorithmName="SHA-512" hashValue="eD7JzoLNptP809Nasov79KyORT3Qx9A8B1pf+uxHwct+A2iLGB2FNqYgrN+7i1tN5NkKxEnh6RVpweKeMhX+kQ==" saltValue="cVbJQajST/sLrIVbiv8Eiw==" spinCount="100000" sheet="1" objects="1" scenarios="1"/>
  <mergeCells count="3">
    <mergeCell ref="A1:F1"/>
    <mergeCell ref="A4:C4"/>
    <mergeCell ref="D4:F4"/>
  </mergeCells>
  <dataValidations count="1">
    <dataValidation type="list" allowBlank="1" showInputMessage="1" showErrorMessage="1" sqref="D4:F4" xr:uid="{BEBB91A7-318D-462A-8EB0-C1A73BAB9523}">
      <formula1>$H$3:$H$5</formula1>
    </dataValidation>
  </dataValidations>
  <pageMargins left="0.70866141732283472" right="0.70866141732283472" top="1.37" bottom="0.74803149606299213" header="0.31496062992125984" footer="0.31496062992125984"/>
  <pageSetup paperSize="9" scale="73"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9E30-BC36-463F-85FD-194B19D2E19A}">
  <sheetPr>
    <pageSetUpPr fitToPage="1"/>
  </sheetPr>
  <dimension ref="A1:N37"/>
  <sheetViews>
    <sheetView tabSelected="1" zoomScale="106" zoomScaleNormal="106" workbookViewId="0">
      <selection activeCell="G35" sqref="G35"/>
    </sheetView>
  </sheetViews>
  <sheetFormatPr defaultColWidth="8.85546875" defaultRowHeight="14.25" x14ac:dyDescent="0.2"/>
  <cols>
    <col min="1" max="1" width="6.85546875" style="4" customWidth="1"/>
    <col min="2" max="2" width="50.7109375" style="1" customWidth="1"/>
    <col min="3" max="3" width="7.85546875" style="31" customWidth="1"/>
    <col min="4" max="4" width="16.42578125" style="1" customWidth="1"/>
    <col min="5" max="5" width="8.42578125" style="1" customWidth="1"/>
    <col min="6" max="6" width="8.85546875" style="31"/>
    <col min="7" max="7" width="16.140625" style="1" customWidth="1"/>
    <col min="8" max="8" width="8.42578125" style="31" customWidth="1"/>
    <col min="9" max="9" width="8.85546875" style="31"/>
    <col min="10" max="10" width="16.140625" style="1" customWidth="1"/>
    <col min="11" max="11" width="8.42578125" style="31" customWidth="1"/>
    <col min="12" max="12" width="11.85546875" style="31" bestFit="1" customWidth="1"/>
    <col min="13" max="13" width="8.85546875" style="1"/>
    <col min="14" max="14" width="10.28515625" style="1" customWidth="1"/>
    <col min="15" max="16384" width="8.85546875" style="1"/>
  </cols>
  <sheetData>
    <row r="1" spans="1:14" ht="18" x14ac:dyDescent="0.25">
      <c r="B1" s="2" t="s">
        <v>24</v>
      </c>
    </row>
    <row r="3" spans="1:14" s="3" customFormat="1" ht="29.45" customHeight="1" thickBot="1" x14ac:dyDescent="0.3">
      <c r="A3" s="5"/>
      <c r="B3" s="105" t="s">
        <v>25</v>
      </c>
      <c r="C3" s="106"/>
      <c r="D3" s="106"/>
      <c r="E3" s="106"/>
      <c r="F3" s="106"/>
      <c r="G3" s="106"/>
      <c r="H3" s="106"/>
      <c r="I3" s="106"/>
      <c r="J3" s="106"/>
      <c r="K3" s="43"/>
      <c r="L3" s="44"/>
    </row>
    <row r="4" spans="1:14" ht="117.75" customHeight="1" thickBot="1" x14ac:dyDescent="0.25">
      <c r="A4" s="7"/>
      <c r="B4" s="107" t="s">
        <v>87</v>
      </c>
      <c r="C4" s="108"/>
      <c r="D4" s="108"/>
      <c r="E4" s="108"/>
      <c r="F4" s="108"/>
      <c r="G4" s="109"/>
      <c r="H4" s="109"/>
      <c r="I4" s="110"/>
      <c r="J4" s="110"/>
      <c r="L4" s="45"/>
    </row>
    <row r="5" spans="1:14" ht="18" customHeight="1" x14ac:dyDescent="0.25">
      <c r="A5" s="8"/>
      <c r="B5" s="27"/>
      <c r="C5" s="111" t="s">
        <v>26</v>
      </c>
      <c r="D5" s="111"/>
      <c r="E5" s="112"/>
      <c r="F5" s="113" t="s">
        <v>27</v>
      </c>
      <c r="G5" s="111"/>
      <c r="H5" s="111"/>
      <c r="I5" s="114" t="s">
        <v>28</v>
      </c>
      <c r="J5" s="115"/>
      <c r="K5" s="116"/>
      <c r="L5" s="36" t="s">
        <v>29</v>
      </c>
    </row>
    <row r="6" spans="1:14" ht="17.25" customHeight="1" thickBot="1" x14ac:dyDescent="0.25">
      <c r="A6" s="28" t="s">
        <v>30</v>
      </c>
      <c r="B6" s="29" t="s">
        <v>31</v>
      </c>
      <c r="C6" s="30" t="s">
        <v>32</v>
      </c>
      <c r="D6" s="62" t="s">
        <v>33</v>
      </c>
      <c r="E6" s="63" t="s">
        <v>34</v>
      </c>
      <c r="F6" s="32" t="s">
        <v>35</v>
      </c>
      <c r="G6" s="64" t="s">
        <v>33</v>
      </c>
      <c r="H6" s="33" t="s">
        <v>34</v>
      </c>
      <c r="I6" s="34" t="s">
        <v>35</v>
      </c>
      <c r="J6" s="65" t="s">
        <v>33</v>
      </c>
      <c r="K6" s="35" t="s">
        <v>34</v>
      </c>
      <c r="L6" s="37" t="s">
        <v>34</v>
      </c>
    </row>
    <row r="7" spans="1:14" ht="17.25" customHeight="1" x14ac:dyDescent="0.2">
      <c r="A7" s="25">
        <v>40</v>
      </c>
      <c r="B7" s="26" t="s">
        <v>36</v>
      </c>
      <c r="C7" s="73"/>
      <c r="D7" s="74"/>
      <c r="E7" s="18">
        <f>IFERROR( INDEX(Eenheidstarieven!$B$8:$B$17, MATCH('Urenbesteding contractonderhoud'!D7,Eenheidstarieven!$A$8:$A$17,0)) * C7,0)</f>
        <v>0</v>
      </c>
      <c r="F7" s="87"/>
      <c r="G7" s="74"/>
      <c r="H7" s="38">
        <f>IFERROR( INDEX(Eenheidstarieven!$B$8:$B$17, MATCH('Urenbesteding contractonderhoud'!G7,Eenheidstarieven!$A$8:$A$17,0)) * F7,0)</f>
        <v>0</v>
      </c>
      <c r="I7" s="90"/>
      <c r="J7" s="80"/>
      <c r="K7" s="41">
        <f>IFERROR( INDEX(Eenheidstarieven!$B$8:$B$17, MATCH('Urenbesteding contractonderhoud'!J7,Eenheidstarieven!$A$8:$A$17,0)) * I7,0)</f>
        <v>0</v>
      </c>
      <c r="L7" s="46">
        <f>A7*(E7+H7+K7)</f>
        <v>0</v>
      </c>
      <c r="N7" s="6"/>
    </row>
    <row r="8" spans="1:14" ht="17.25" customHeight="1" x14ac:dyDescent="0.2">
      <c r="A8" s="9">
        <v>40</v>
      </c>
      <c r="B8" s="10" t="s">
        <v>37</v>
      </c>
      <c r="C8" s="75"/>
      <c r="D8" s="76"/>
      <c r="E8" s="19">
        <f>IFERROR( INDEX(Eenheidstarieven!$B$8:$B$17, MATCH('Urenbesteding contractonderhoud'!D8,Eenheidstarieven!$A$8:$A$17,0)) * C8,0)</f>
        <v>0</v>
      </c>
      <c r="F8" s="88"/>
      <c r="G8" s="76"/>
      <c r="H8" s="39">
        <f>IFERROR( INDEX(Eenheidstarieven!$B$8:$B$17, MATCH('Urenbesteding contractonderhoud'!G8,Eenheidstarieven!$A$8:$A$17,0)) * F8,0)</f>
        <v>0</v>
      </c>
      <c r="I8" s="88"/>
      <c r="J8" s="76"/>
      <c r="K8" s="39">
        <f>IFERROR( INDEX(Eenheidstarieven!$B$8:$B$17, MATCH('Urenbesteding contractonderhoud'!J8,Eenheidstarieven!$A$8:$A$17,0)) * I8,0)</f>
        <v>0</v>
      </c>
      <c r="L8" s="47">
        <f t="shared" ref="L8:L27" si="0">A8*(E8+H8+K8)</f>
        <v>0</v>
      </c>
    </row>
    <row r="9" spans="1:14" ht="17.25" customHeight="1" x14ac:dyDescent="0.2">
      <c r="A9" s="9">
        <v>40</v>
      </c>
      <c r="B9" s="11" t="s">
        <v>38</v>
      </c>
      <c r="C9" s="75"/>
      <c r="D9" s="76"/>
      <c r="E9" s="19">
        <f>IFERROR( INDEX(Eenheidstarieven!$B$8:$B$17, MATCH('Urenbesteding contractonderhoud'!D9,Eenheidstarieven!$A$8:$A$17,0)) * C9,0)</f>
        <v>0</v>
      </c>
      <c r="F9" s="88"/>
      <c r="G9" s="76"/>
      <c r="H9" s="39">
        <f>IFERROR( INDEX(Eenheidstarieven!$B$8:$B$17, MATCH('Urenbesteding contractonderhoud'!G9,Eenheidstarieven!$A$8:$A$17,0)) * F9,0)</f>
        <v>0</v>
      </c>
      <c r="I9" s="88"/>
      <c r="J9" s="76"/>
      <c r="K9" s="39">
        <f>IFERROR( INDEX(Eenheidstarieven!$B$8:$B$17, MATCH('Urenbesteding contractonderhoud'!J9,Eenheidstarieven!$A$8:$A$17,0)) * I9,0)</f>
        <v>0</v>
      </c>
      <c r="L9" s="47">
        <f t="shared" si="0"/>
        <v>0</v>
      </c>
    </row>
    <row r="10" spans="1:14" ht="17.25" customHeight="1" thickBot="1" x14ac:dyDescent="0.25">
      <c r="A10" s="12">
        <v>20</v>
      </c>
      <c r="B10" s="13" t="s">
        <v>39</v>
      </c>
      <c r="C10" s="77"/>
      <c r="D10" s="78"/>
      <c r="E10" s="20">
        <f>IFERROR( INDEX(Eenheidstarieven!$B$8:$B$17, MATCH('Urenbesteding contractonderhoud'!D10,Eenheidstarieven!$A$8:$A$17,0)) * C10,0)</f>
        <v>0</v>
      </c>
      <c r="F10" s="89"/>
      <c r="G10" s="78"/>
      <c r="H10" s="40">
        <f>IFERROR( INDEX(Eenheidstarieven!$B$8:$B$17, MATCH('Urenbesteding contractonderhoud'!G10,Eenheidstarieven!$A$8:$A$17,0)) * F10,0)</f>
        <v>0</v>
      </c>
      <c r="I10" s="89"/>
      <c r="J10" s="78"/>
      <c r="K10" s="40">
        <f>IFERROR( INDEX(Eenheidstarieven!$B$8:$B$17, MATCH('Urenbesteding contractonderhoud'!J10,Eenheidstarieven!$A$8:$A$17,0)) * I10,0)</f>
        <v>0</v>
      </c>
      <c r="L10" s="48">
        <f t="shared" si="0"/>
        <v>0</v>
      </c>
    </row>
    <row r="11" spans="1:14" ht="17.25" customHeight="1" x14ac:dyDescent="0.2">
      <c r="A11" s="14">
        <v>30</v>
      </c>
      <c r="B11" s="15" t="s">
        <v>40</v>
      </c>
      <c r="C11" s="79"/>
      <c r="D11" s="80"/>
      <c r="E11" s="21">
        <f>IFERROR( INDEX(Eenheidstarieven!$B$8:$B$17, MATCH('Urenbesteding contractonderhoud'!D11,Eenheidstarieven!$A$8:$A$17,0)) * C11,0)</f>
        <v>0</v>
      </c>
      <c r="F11" s="90"/>
      <c r="G11" s="80"/>
      <c r="H11" s="41">
        <f>IFERROR( INDEX(Eenheidstarieven!$B$8:$B$17, MATCH('Urenbesteding contractonderhoud'!G11,Eenheidstarieven!$A$8:$A$17,0)) * F11,0)</f>
        <v>0</v>
      </c>
      <c r="I11" s="90"/>
      <c r="J11" s="80"/>
      <c r="K11" s="41">
        <f>IFERROR( INDEX(Eenheidstarieven!$B$8:$B$17, MATCH('Urenbesteding contractonderhoud'!J11,Eenheidstarieven!$A$8:$A$17,0)) * I11,0)</f>
        <v>0</v>
      </c>
      <c r="L11" s="49">
        <f t="shared" si="0"/>
        <v>0</v>
      </c>
    </row>
    <row r="12" spans="1:14" ht="17.25" customHeight="1" x14ac:dyDescent="0.2">
      <c r="A12" s="9">
        <v>10</v>
      </c>
      <c r="B12" s="10" t="s">
        <v>41</v>
      </c>
      <c r="C12" s="75"/>
      <c r="D12" s="76"/>
      <c r="E12" s="19">
        <f>IFERROR( INDEX(Eenheidstarieven!$B$8:$B$17, MATCH('Urenbesteding contractonderhoud'!D12,Eenheidstarieven!$A$8:$A$17,0)) * C12,0)</f>
        <v>0</v>
      </c>
      <c r="F12" s="90"/>
      <c r="G12" s="76"/>
      <c r="H12" s="39">
        <f>IFERROR( INDEX(Eenheidstarieven!$B$8:$B$17, MATCH('Urenbesteding contractonderhoud'!G12,Eenheidstarieven!$A$8:$A$17,0)) * F12,0)</f>
        <v>0</v>
      </c>
      <c r="I12" s="88"/>
      <c r="J12" s="76"/>
      <c r="K12" s="39">
        <f>IFERROR( INDEX(Eenheidstarieven!$B$8:$B$17, MATCH('Urenbesteding contractonderhoud'!J12,Eenheidstarieven!$A$8:$A$17,0)) * I12,0)</f>
        <v>0</v>
      </c>
      <c r="L12" s="47">
        <f t="shared" si="0"/>
        <v>0</v>
      </c>
    </row>
    <row r="13" spans="1:14" ht="17.25" customHeight="1" thickBot="1" x14ac:dyDescent="0.25">
      <c r="A13" s="12">
        <v>10</v>
      </c>
      <c r="B13" s="13" t="s">
        <v>42</v>
      </c>
      <c r="C13" s="81"/>
      <c r="D13" s="82"/>
      <c r="E13" s="22">
        <f>IFERROR( INDEX(Eenheidstarieven!$B$8:$B$17, MATCH('Urenbesteding contractonderhoud'!D13,Eenheidstarieven!$A$8:$A$17,0)) * C13,0)</f>
        <v>0</v>
      </c>
      <c r="F13" s="91"/>
      <c r="G13" s="82"/>
      <c r="H13" s="42">
        <f>IFERROR( INDEX(Eenheidstarieven!$B$8:$B$17, MATCH('Urenbesteding contractonderhoud'!G13,Eenheidstarieven!$A$8:$A$17,0)) * F13,0)</f>
        <v>0</v>
      </c>
      <c r="I13" s="94"/>
      <c r="J13" s="82"/>
      <c r="K13" s="42">
        <f>IFERROR( INDEX(Eenheidstarieven!$B$8:$B$17, MATCH('Urenbesteding contractonderhoud'!J13,Eenheidstarieven!$A$8:$A$17,0)) * I13,0)</f>
        <v>0</v>
      </c>
      <c r="L13" s="50">
        <f t="shared" si="0"/>
        <v>0</v>
      </c>
    </row>
    <row r="14" spans="1:14" ht="17.25" customHeight="1" x14ac:dyDescent="0.2">
      <c r="A14" s="14">
        <v>20</v>
      </c>
      <c r="B14" s="16" t="s">
        <v>43</v>
      </c>
      <c r="C14" s="83"/>
      <c r="D14" s="84"/>
      <c r="E14" s="18">
        <f>IFERROR( INDEX(Eenheidstarieven!$B$8:$B$17, MATCH('Urenbesteding contractonderhoud'!D14,Eenheidstarieven!$A$8:$A$17,0)) * C14,0)</f>
        <v>0</v>
      </c>
      <c r="F14" s="92"/>
      <c r="G14" s="84"/>
      <c r="H14" s="38">
        <f>IFERROR( INDEX(Eenheidstarieven!$B$8:$B$17, MATCH('Urenbesteding contractonderhoud'!G14,Eenheidstarieven!$A$8:$A$17,0)) * F14,0)</f>
        <v>0</v>
      </c>
      <c r="I14" s="92"/>
      <c r="J14" s="84"/>
      <c r="K14" s="38">
        <f>IFERROR( INDEX(Eenheidstarieven!$B$8:$B$17, MATCH('Urenbesteding contractonderhoud'!J14,Eenheidstarieven!$A$8:$A$17,0)) * I14,0)</f>
        <v>0</v>
      </c>
      <c r="L14" s="46">
        <f t="shared" si="0"/>
        <v>0</v>
      </c>
    </row>
    <row r="15" spans="1:14" ht="17.25" customHeight="1" x14ac:dyDescent="0.2">
      <c r="A15" s="9">
        <v>20</v>
      </c>
      <c r="B15" s="17" t="s">
        <v>44</v>
      </c>
      <c r="C15" s="75"/>
      <c r="D15" s="76"/>
      <c r="E15" s="19">
        <f>IFERROR( INDEX(Eenheidstarieven!$B$8:$B$17, MATCH('Urenbesteding contractonderhoud'!D15,Eenheidstarieven!$A$8:$A$17,0)) * C15,0)</f>
        <v>0</v>
      </c>
      <c r="F15" s="88"/>
      <c r="G15" s="76"/>
      <c r="H15" s="39">
        <f>IFERROR( INDEX(Eenheidstarieven!$B$8:$B$17, MATCH('Urenbesteding contractonderhoud'!G15,Eenheidstarieven!$A$8:$A$17,0)) * F15,0)</f>
        <v>0</v>
      </c>
      <c r="I15" s="88"/>
      <c r="J15" s="76"/>
      <c r="K15" s="39">
        <f>IFERROR( INDEX(Eenheidstarieven!$B$8:$B$17, MATCH('Urenbesteding contractonderhoud'!J15,Eenheidstarieven!$A$8:$A$17,0)) * I15,0)</f>
        <v>0</v>
      </c>
      <c r="L15" s="47">
        <f t="shared" si="0"/>
        <v>0</v>
      </c>
    </row>
    <row r="16" spans="1:14" ht="17.25" customHeight="1" x14ac:dyDescent="0.2">
      <c r="A16" s="9">
        <v>20</v>
      </c>
      <c r="B16" s="17" t="s">
        <v>45</v>
      </c>
      <c r="C16" s="75"/>
      <c r="D16" s="76"/>
      <c r="E16" s="19">
        <f>IFERROR( INDEX(Eenheidstarieven!$B$8:$B$17, MATCH('Urenbesteding contractonderhoud'!D16,Eenheidstarieven!$A$8:$A$17,0)) * C16,0)</f>
        <v>0</v>
      </c>
      <c r="F16" s="88"/>
      <c r="G16" s="76"/>
      <c r="H16" s="39">
        <f>IFERROR( INDEX(Eenheidstarieven!$B$8:$B$17, MATCH('Urenbesteding contractonderhoud'!G16,Eenheidstarieven!$A$8:$A$17,0)) * F16,0)</f>
        <v>0</v>
      </c>
      <c r="I16" s="88"/>
      <c r="J16" s="76"/>
      <c r="K16" s="39">
        <f>IFERROR( INDEX(Eenheidstarieven!$B$8:$B$17, MATCH('Urenbesteding contractonderhoud'!J16,Eenheidstarieven!$A$8:$A$17,0)) * I16,0)</f>
        <v>0</v>
      </c>
      <c r="L16" s="47">
        <f t="shared" si="0"/>
        <v>0</v>
      </c>
    </row>
    <row r="17" spans="1:12" ht="17.25" customHeight="1" x14ac:dyDescent="0.2">
      <c r="A17" s="9">
        <v>20</v>
      </c>
      <c r="B17" s="17" t="s">
        <v>46</v>
      </c>
      <c r="C17" s="75"/>
      <c r="D17" s="76"/>
      <c r="E17" s="19">
        <f>IFERROR( INDEX(Eenheidstarieven!$B$8:$B$17, MATCH('Urenbesteding contractonderhoud'!D17,Eenheidstarieven!$A$8:$A$17,0)) * C17,0)</f>
        <v>0</v>
      </c>
      <c r="F17" s="88"/>
      <c r="G17" s="76"/>
      <c r="H17" s="39">
        <f>IFERROR( INDEX(Eenheidstarieven!$B$8:$B$17, MATCH('Urenbesteding contractonderhoud'!G17,Eenheidstarieven!$A$8:$A$17,0)) * F17,0)</f>
        <v>0</v>
      </c>
      <c r="I17" s="88"/>
      <c r="J17" s="76"/>
      <c r="K17" s="39">
        <f>IFERROR( INDEX(Eenheidstarieven!$B$8:$B$17, MATCH('Urenbesteding contractonderhoud'!J17,Eenheidstarieven!$A$8:$A$17,0)) * I17,0)</f>
        <v>0</v>
      </c>
      <c r="L17" s="47">
        <f t="shared" si="0"/>
        <v>0</v>
      </c>
    </row>
    <row r="18" spans="1:12" ht="17.25" customHeight="1" thickBot="1" x14ac:dyDescent="0.25">
      <c r="A18" s="12">
        <v>20</v>
      </c>
      <c r="B18" s="13" t="s">
        <v>47</v>
      </c>
      <c r="C18" s="85"/>
      <c r="D18" s="86"/>
      <c r="E18" s="20">
        <f>IFERROR( INDEX(Eenheidstarieven!$B$8:$B$17, MATCH('Urenbesteding contractonderhoud'!D18,Eenheidstarieven!$A$8:$A$17,0)) * C18,0)</f>
        <v>0</v>
      </c>
      <c r="F18" s="93"/>
      <c r="G18" s="86"/>
      <c r="H18" s="40">
        <f>IFERROR( INDEX(Eenheidstarieven!$B$8:$B$17, MATCH('Urenbesteding contractonderhoud'!G18,Eenheidstarieven!$A$8:$A$17,0)) * F18,0)</f>
        <v>0</v>
      </c>
      <c r="I18" s="93"/>
      <c r="J18" s="86"/>
      <c r="K18" s="40">
        <f>IFERROR( INDEX(Eenheidstarieven!$B$8:$B$17, MATCH('Urenbesteding contractonderhoud'!J18,Eenheidstarieven!$A$8:$A$17,0)) * I18,0)</f>
        <v>0</v>
      </c>
      <c r="L18" s="48">
        <f t="shared" si="0"/>
        <v>0</v>
      </c>
    </row>
    <row r="19" spans="1:12" ht="17.25" customHeight="1" x14ac:dyDescent="0.2">
      <c r="A19" s="14">
        <v>20</v>
      </c>
      <c r="B19" s="15" t="s">
        <v>48</v>
      </c>
      <c r="C19" s="79"/>
      <c r="D19" s="80"/>
      <c r="E19" s="21">
        <f>IFERROR( INDEX(Eenheidstarieven!$B$8:$B$17, MATCH('Urenbesteding contractonderhoud'!D19,Eenheidstarieven!$A$8:$A$17,0)) * C19,0)</f>
        <v>0</v>
      </c>
      <c r="F19" s="90"/>
      <c r="G19" s="80"/>
      <c r="H19" s="41">
        <f>IFERROR( INDEX(Eenheidstarieven!$B$8:$B$17, MATCH('Urenbesteding contractonderhoud'!G19,Eenheidstarieven!$A$8:$A$17,0)) * F19,0)</f>
        <v>0</v>
      </c>
      <c r="I19" s="90"/>
      <c r="J19" s="80"/>
      <c r="K19" s="41">
        <f>IFERROR( INDEX(Eenheidstarieven!$B$8:$B$17, MATCH('Urenbesteding contractonderhoud'!J19,Eenheidstarieven!$A$8:$A$17,0)) * I19,0)</f>
        <v>0</v>
      </c>
      <c r="L19" s="49">
        <f t="shared" si="0"/>
        <v>0</v>
      </c>
    </row>
    <row r="20" spans="1:12" ht="17.25" customHeight="1" x14ac:dyDescent="0.2">
      <c r="A20" s="9">
        <v>20</v>
      </c>
      <c r="B20" s="17" t="s">
        <v>49</v>
      </c>
      <c r="C20" s="79"/>
      <c r="D20" s="80"/>
      <c r="E20" s="19">
        <f>IFERROR( INDEX(Eenheidstarieven!$B$8:$B$17, MATCH('Urenbesteding contractonderhoud'!D20,Eenheidstarieven!$A$8:$A$17,0)) * C20,0)</f>
        <v>0</v>
      </c>
      <c r="F20" s="90"/>
      <c r="G20" s="80"/>
      <c r="H20" s="39">
        <f>IFERROR( INDEX(Eenheidstarieven!$B$8:$B$17, MATCH('Urenbesteding contractonderhoud'!G20,Eenheidstarieven!$A$8:$A$17,0)) * F20,0)</f>
        <v>0</v>
      </c>
      <c r="I20" s="90"/>
      <c r="J20" s="80"/>
      <c r="K20" s="39">
        <f>IFERROR( INDEX(Eenheidstarieven!$B$8:$B$17, MATCH('Urenbesteding contractonderhoud'!J20,Eenheidstarieven!$A$8:$A$17,0)) * I20,0)</f>
        <v>0</v>
      </c>
      <c r="L20" s="47">
        <f t="shared" si="0"/>
        <v>0</v>
      </c>
    </row>
    <row r="21" spans="1:12" ht="17.25" customHeight="1" x14ac:dyDescent="0.2">
      <c r="A21" s="9">
        <v>20</v>
      </c>
      <c r="B21" s="17" t="s">
        <v>50</v>
      </c>
      <c r="C21" s="75"/>
      <c r="D21" s="76"/>
      <c r="E21" s="19">
        <f>IFERROR( INDEX(Eenheidstarieven!$B$8:$B$17, MATCH('Urenbesteding contractonderhoud'!D21,Eenheidstarieven!$A$8:$A$17,0)) * C21,0)</f>
        <v>0</v>
      </c>
      <c r="F21" s="90"/>
      <c r="G21" s="76"/>
      <c r="H21" s="39">
        <f>IFERROR( INDEX(Eenheidstarieven!$B$8:$B$17, MATCH('Urenbesteding contractonderhoud'!G21,Eenheidstarieven!$A$8:$A$17,0)) * F21,0)</f>
        <v>0</v>
      </c>
      <c r="I21" s="88"/>
      <c r="J21" s="76"/>
      <c r="K21" s="39">
        <f>IFERROR( INDEX(Eenheidstarieven!$B$8:$B$17, MATCH('Urenbesteding contractonderhoud'!J21,Eenheidstarieven!$A$8:$A$17,0)) * I21,0)</f>
        <v>0</v>
      </c>
      <c r="L21" s="47">
        <f t="shared" si="0"/>
        <v>0</v>
      </c>
    </row>
    <row r="22" spans="1:12" ht="17.25" customHeight="1" x14ac:dyDescent="0.2">
      <c r="A22" s="9">
        <v>20</v>
      </c>
      <c r="B22" s="17" t="s">
        <v>51</v>
      </c>
      <c r="C22" s="75"/>
      <c r="D22" s="76"/>
      <c r="E22" s="19">
        <f>IFERROR( INDEX(Eenheidstarieven!$B$8:$B$17, MATCH('Urenbesteding contractonderhoud'!D22,Eenheidstarieven!$A$8:$A$17,0)) * C22,0)</f>
        <v>0</v>
      </c>
      <c r="F22" s="90"/>
      <c r="G22" s="76"/>
      <c r="H22" s="39">
        <f>IFERROR( INDEX(Eenheidstarieven!$B$8:$B$17, MATCH('Urenbesteding contractonderhoud'!G22,Eenheidstarieven!$A$8:$A$17,0)) * F22,0)</f>
        <v>0</v>
      </c>
      <c r="I22" s="88"/>
      <c r="J22" s="76"/>
      <c r="K22" s="39">
        <f>IFERROR( INDEX(Eenheidstarieven!$B$8:$B$17, MATCH('Urenbesteding contractonderhoud'!J22,Eenheidstarieven!$A$8:$A$17,0)) * I22,0)</f>
        <v>0</v>
      </c>
      <c r="L22" s="47">
        <f t="shared" si="0"/>
        <v>0</v>
      </c>
    </row>
    <row r="23" spans="1:12" ht="17.25" customHeight="1" thickBot="1" x14ac:dyDescent="0.25">
      <c r="A23" s="23">
        <v>20</v>
      </c>
      <c r="B23" s="24" t="s">
        <v>52</v>
      </c>
      <c r="C23" s="81"/>
      <c r="D23" s="82"/>
      <c r="E23" s="22">
        <f>IFERROR( INDEX(Eenheidstarieven!$B$8:$B$17, MATCH('Urenbesteding contractonderhoud'!D23,Eenheidstarieven!$A$8:$A$17,0)) * C23,0)</f>
        <v>0</v>
      </c>
      <c r="F23" s="91"/>
      <c r="G23" s="82"/>
      <c r="H23" s="42">
        <f>IFERROR( INDEX(Eenheidstarieven!$B$8:$B$17, MATCH('Urenbesteding contractonderhoud'!G23,Eenheidstarieven!$A$8:$A$17,0)) * F23,0)</f>
        <v>0</v>
      </c>
      <c r="I23" s="94"/>
      <c r="J23" s="82"/>
      <c r="K23" s="42">
        <f>IFERROR( INDEX(Eenheidstarieven!$B$8:$B$17, MATCH('Urenbesteding contractonderhoud'!J23,Eenheidstarieven!$A$8:$A$17,0)) * I23,0)</f>
        <v>0</v>
      </c>
      <c r="L23" s="50">
        <f t="shared" si="0"/>
        <v>0</v>
      </c>
    </row>
    <row r="24" spans="1:12" ht="17.25" customHeight="1" x14ac:dyDescent="0.2">
      <c r="A24" s="14">
        <v>30</v>
      </c>
      <c r="B24" s="15" t="s">
        <v>53</v>
      </c>
      <c r="C24" s="73"/>
      <c r="D24" s="74"/>
      <c r="E24" s="18">
        <f>IFERROR( INDEX(Eenheidstarieven!$B$8:$B$17, MATCH('Urenbesteding contractonderhoud'!D24,Eenheidstarieven!$A$8:$A$17,0)) * C24,0)</f>
        <v>0</v>
      </c>
      <c r="F24" s="87"/>
      <c r="G24" s="74"/>
      <c r="H24" s="38">
        <f>IFERROR( INDEX(Eenheidstarieven!$B$8:$B$17, MATCH('Urenbesteding contractonderhoud'!G24,Eenheidstarieven!$A$8:$A$17,0)) * F24,0)</f>
        <v>0</v>
      </c>
      <c r="I24" s="87"/>
      <c r="J24" s="74"/>
      <c r="K24" s="38">
        <f>IFERROR( INDEX(Eenheidstarieven!$B$8:$B$17, MATCH('Urenbesteding contractonderhoud'!J24,Eenheidstarieven!$A$8:$A$17,0)) * I24,0)</f>
        <v>0</v>
      </c>
      <c r="L24" s="46">
        <f t="shared" si="0"/>
        <v>0</v>
      </c>
    </row>
    <row r="25" spans="1:12" ht="17.25" customHeight="1" thickBot="1" x14ac:dyDescent="0.25">
      <c r="A25" s="12">
        <v>20</v>
      </c>
      <c r="B25" s="13" t="s">
        <v>54</v>
      </c>
      <c r="C25" s="77"/>
      <c r="D25" s="78"/>
      <c r="E25" s="20">
        <f>IFERROR( INDEX(Eenheidstarieven!$B$8:$B$17, MATCH('Urenbesteding contractonderhoud'!D25,Eenheidstarieven!$A$8:$A$17,0)) * C25,0)</f>
        <v>0</v>
      </c>
      <c r="F25" s="93"/>
      <c r="G25" s="78"/>
      <c r="H25" s="40">
        <f>IFERROR( INDEX(Eenheidstarieven!$B$8:$B$17, MATCH('Urenbesteding contractonderhoud'!G25,Eenheidstarieven!$A$8:$A$17,0)) * F25,0)</f>
        <v>0</v>
      </c>
      <c r="I25" s="89"/>
      <c r="J25" s="78"/>
      <c r="K25" s="40">
        <f>IFERROR( INDEX(Eenheidstarieven!$B$8:$B$17, MATCH('Urenbesteding contractonderhoud'!J25,Eenheidstarieven!$A$8:$A$17,0)) * I25,0)</f>
        <v>0</v>
      </c>
      <c r="L25" s="48">
        <f t="shared" si="0"/>
        <v>0</v>
      </c>
    </row>
    <row r="26" spans="1:12" ht="17.25" customHeight="1" x14ac:dyDescent="0.2">
      <c r="A26" s="14">
        <v>10</v>
      </c>
      <c r="B26" s="15" t="s">
        <v>55</v>
      </c>
      <c r="C26" s="79"/>
      <c r="D26" s="80"/>
      <c r="E26" s="21">
        <f>IFERROR( INDEX(Eenheidstarieven!$B$8:$B$17, MATCH('Urenbesteding contractonderhoud'!D26,Eenheidstarieven!$A$8:$A$17,0)) * C26,0)</f>
        <v>0</v>
      </c>
      <c r="F26" s="90"/>
      <c r="G26" s="80"/>
      <c r="H26" s="41">
        <f>IFERROR( INDEX(Eenheidstarieven!$B$8:$B$17, MATCH('Urenbesteding contractonderhoud'!G26,Eenheidstarieven!$A$8:$A$17,0)) * F26,0)</f>
        <v>0</v>
      </c>
      <c r="I26" s="90"/>
      <c r="J26" s="80"/>
      <c r="K26" s="41">
        <f>IFERROR( INDEX(Eenheidstarieven!$B$8:$B$17, MATCH('Urenbesteding contractonderhoud'!J26,Eenheidstarieven!$A$8:$A$17,0)) * I26,0)</f>
        <v>0</v>
      </c>
      <c r="L26" s="49">
        <f t="shared" si="0"/>
        <v>0</v>
      </c>
    </row>
    <row r="27" spans="1:12" ht="17.25" customHeight="1" thickBot="1" x14ac:dyDescent="0.25">
      <c r="A27" s="12">
        <v>10</v>
      </c>
      <c r="B27" s="13" t="s">
        <v>56</v>
      </c>
      <c r="C27" s="81"/>
      <c r="D27" s="82"/>
      <c r="E27" s="22">
        <f>IFERROR( INDEX(Eenheidstarieven!$B$8:$B$17, MATCH('Urenbesteding contractonderhoud'!D27,Eenheidstarieven!$A$8:$A$17,0)) * C27,0)</f>
        <v>0</v>
      </c>
      <c r="F27" s="91"/>
      <c r="G27" s="82"/>
      <c r="H27" s="42">
        <f>IFERROR( INDEX(Eenheidstarieven!$B$8:$B$17, MATCH('Urenbesteding contractonderhoud'!G27,Eenheidstarieven!$A$8:$A$17,0)) * F27,0)</f>
        <v>0</v>
      </c>
      <c r="I27" s="94"/>
      <c r="J27" s="82"/>
      <c r="K27" s="42">
        <f>IFERROR( INDEX(Eenheidstarieven!$B$8:$B$17, MATCH('Urenbesteding contractonderhoud'!J27,Eenheidstarieven!$A$8:$A$17,0)) * I27,0)</f>
        <v>0</v>
      </c>
      <c r="L27" s="50">
        <f t="shared" si="0"/>
        <v>0</v>
      </c>
    </row>
    <row r="28" spans="1:12" ht="17.25" customHeight="1" thickBot="1" x14ac:dyDescent="0.25">
      <c r="A28" s="95">
        <v>10</v>
      </c>
      <c r="B28" s="117" t="s">
        <v>57</v>
      </c>
      <c r="C28" s="73"/>
      <c r="D28" s="74"/>
      <c r="E28" s="18">
        <f>IFERROR( INDEX(Eenheidstarieven!$B$8:$B$17, MATCH('Urenbesteding contractonderhoud'!D28,Eenheidstarieven!$A$8:$A$17,0)) * C28,0)</f>
        <v>0</v>
      </c>
      <c r="F28" s="87"/>
      <c r="G28" s="74"/>
      <c r="H28" s="38">
        <f>IFERROR( INDEX(Eenheidstarieven!$B$8:$B$17, MATCH('Urenbesteding contractonderhoud'!G28,Eenheidstarieven!$A$8:$A$17,0)) * F28,0)</f>
        <v>0</v>
      </c>
      <c r="I28" s="87"/>
      <c r="J28" s="74"/>
      <c r="K28" s="38">
        <f>IFERROR( INDEX(Eenheidstarieven!$B$8:$B$17, MATCH('Urenbesteding contractonderhoud'!J28,Eenheidstarieven!$A$8:$A$17,0)) * I28,0)</f>
        <v>0</v>
      </c>
      <c r="L28" s="46">
        <f t="shared" ref="L28:L29" si="1">A28*(E28+H28+K28)</f>
        <v>0</v>
      </c>
    </row>
    <row r="29" spans="1:12" ht="17.25" customHeight="1" thickBot="1" x14ac:dyDescent="0.25">
      <c r="A29" s="118">
        <v>20</v>
      </c>
      <c r="B29" s="16" t="s">
        <v>58</v>
      </c>
      <c r="C29" s="77"/>
      <c r="D29" s="78"/>
      <c r="E29" s="20">
        <f>IFERROR( INDEX(Eenheidstarieven!$B$8:$B$17, MATCH('Urenbesteding contractonderhoud'!D29,Eenheidstarieven!$A$8:$A$17,0)) * C29,0)</f>
        <v>0</v>
      </c>
      <c r="F29" s="93"/>
      <c r="G29" s="78"/>
      <c r="H29" s="40">
        <f>IFERROR( INDEX(Eenheidstarieven!$B$8:$B$17, MATCH('Urenbesteding contractonderhoud'!G29,Eenheidstarieven!$A$8:$A$17,0)) * F29,0)</f>
        <v>0</v>
      </c>
      <c r="I29" s="89"/>
      <c r="J29" s="78"/>
      <c r="K29" s="40">
        <f>IFERROR( INDEX(Eenheidstarieven!$B$8:$B$17, MATCH('Urenbesteding contractonderhoud'!J29,Eenheidstarieven!$A$8:$A$17,0)) * I29,0)</f>
        <v>0</v>
      </c>
      <c r="L29" s="48">
        <f t="shared" si="1"/>
        <v>0</v>
      </c>
    </row>
    <row r="30" spans="1:12" ht="21.6" customHeight="1" thickBot="1" x14ac:dyDescent="0.25">
      <c r="A30" s="28" t="s">
        <v>30</v>
      </c>
      <c r="B30" s="28" t="s">
        <v>85</v>
      </c>
      <c r="C30" s="119" t="s">
        <v>86</v>
      </c>
      <c r="D30" s="120"/>
      <c r="E30" s="120"/>
      <c r="F30" s="120"/>
      <c r="G30" s="120"/>
      <c r="H30" s="120"/>
      <c r="I30" s="120"/>
      <c r="J30" s="120"/>
      <c r="K30" s="120"/>
      <c r="L30" s="121"/>
    </row>
    <row r="31" spans="1:12" ht="17.25" customHeight="1" x14ac:dyDescent="0.2">
      <c r="A31" s="9">
        <v>44</v>
      </c>
      <c r="B31" s="96" t="s">
        <v>82</v>
      </c>
      <c r="C31" s="153"/>
      <c r="D31" s="154"/>
      <c r="E31" s="154"/>
      <c r="F31" s="154"/>
      <c r="G31" s="154"/>
      <c r="H31" s="154"/>
      <c r="I31" s="154"/>
      <c r="J31" s="154"/>
      <c r="K31" s="155"/>
      <c r="L31" s="49">
        <f>A31*(E31+H31+C31)</f>
        <v>0</v>
      </c>
    </row>
    <row r="32" spans="1:12" ht="17.25" customHeight="1" thickBot="1" x14ac:dyDescent="0.25">
      <c r="A32" s="12">
        <v>44</v>
      </c>
      <c r="B32" s="97" t="s">
        <v>83</v>
      </c>
      <c r="C32" s="156"/>
      <c r="D32" s="157"/>
      <c r="E32" s="157"/>
      <c r="F32" s="157"/>
      <c r="G32" s="157"/>
      <c r="H32" s="157"/>
      <c r="I32" s="157"/>
      <c r="J32" s="157"/>
      <c r="K32" s="158"/>
      <c r="L32" s="48">
        <f>A32*(E32+H32+C32)</f>
        <v>0</v>
      </c>
    </row>
    <row r="33" spans="2:12" ht="25.5" customHeight="1" x14ac:dyDescent="0.2">
      <c r="B33" s="60"/>
      <c r="C33" s="61"/>
    </row>
    <row r="34" spans="2:12" ht="15" x14ac:dyDescent="0.25">
      <c r="K34" s="68" t="s">
        <v>81</v>
      </c>
      <c r="L34" s="69">
        <f>SUM(L7:L32)</f>
        <v>0</v>
      </c>
    </row>
    <row r="35" spans="2:12" ht="57.6" customHeight="1" x14ac:dyDescent="0.2"/>
    <row r="36" spans="2:12" ht="21.6" customHeight="1" x14ac:dyDescent="0.2"/>
    <row r="37" spans="2:12" ht="68.45" customHeight="1" x14ac:dyDescent="0.2"/>
  </sheetData>
  <sheetProtection algorithmName="SHA-512" hashValue="xX1qIkt0fcHDPWlsR1hG4CbR8ZjcOhjgRkHREOhDLv8+PnMOvhHQd0WsC2mHRYgj112O2F/G03W2KBF6XN12RA==" saltValue="UBEbIJAN1LSKm7JBo3qhog==" spinCount="100000" sheet="1" objects="1" scenarios="1"/>
  <mergeCells count="8">
    <mergeCell ref="B3:J3"/>
    <mergeCell ref="B4:J4"/>
    <mergeCell ref="C5:E5"/>
    <mergeCell ref="F5:H5"/>
    <mergeCell ref="I5:K5"/>
    <mergeCell ref="C31:K31"/>
    <mergeCell ref="C32:K32"/>
    <mergeCell ref="C30:L30"/>
  </mergeCells>
  <pageMargins left="0.70866141732283472" right="0.70866141732283472" top="1.37" bottom="0.74803149606299213" header="0.31496062992125984" footer="0.31496062992125984"/>
  <pageSetup paperSize="8" scale="71"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19426D2-5F5C-4CC9-A816-94973AD9C34F}">
          <x14:formula1>
            <xm:f>Eenheidstarieven!$A$8:$A$17</xm:f>
          </x14:formula1>
          <xm:sqref>G7:G29 D7:D29 J7:J29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b29ee9-be59-4810-a4fe-4df59288d1c7">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7125FF6E6F5D4984BC4B7C3988824D" ma:contentTypeVersion="12" ma:contentTypeDescription="Een nieuw document maken." ma:contentTypeScope="" ma:versionID="b84ba2a09641a499a4b09828b4f02197">
  <xsd:schema xmlns:xsd="http://www.w3.org/2001/XMLSchema" xmlns:xs="http://www.w3.org/2001/XMLSchema" xmlns:p="http://schemas.microsoft.com/office/2006/metadata/properties" xmlns:ns2="278c3c4d-f426-4f19-87e5-1f9242ca19bd" xmlns:ns3="d3b29ee9-be59-4810-a4fe-4df59288d1c7" xmlns:ns4="91b4ec13-e572-4d14-8cd5-de9bbdd1e438" targetNamespace="http://schemas.microsoft.com/office/2006/metadata/properties" ma:root="true" ma:fieldsID="d84aba0cc1ef77ae1b19dafe6d30632a" ns2:_="" ns3:_="" ns4:_="">
    <xsd:import namespace="278c3c4d-f426-4f19-87e5-1f9242ca19bd"/>
    <xsd:import namespace="d3b29ee9-be59-4810-a4fe-4df59288d1c7"/>
    <xsd:import namespace="91b4ec13-e572-4d14-8cd5-de9bbdd1e438"/>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3b29ee9-be59-4810-a4fe-4df59288d1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7c72de-02b5-4d98-bd8e-2021360743d9}" ma:internalName="TaxCatchAll" ma:showField="CatchAllData" ma:web="d3b29ee9-be59-4810-a4fe-4df59288d1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b4ec13-e572-4d14-8cd5-de9bbdd1e43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78C18-0E33-46D2-BBED-1474EAA444EA}">
  <ds:schemaRefs>
    <ds:schemaRef ds:uri="91b4ec13-e572-4d14-8cd5-de9bbdd1e438"/>
    <ds:schemaRef ds:uri="http://purl.org/dc/dcmitype/"/>
    <ds:schemaRef ds:uri="d3b29ee9-be59-4810-a4fe-4df59288d1c7"/>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278c3c4d-f426-4f19-87e5-1f9242ca19bd"/>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B2D4D85-E9AE-4735-92AE-A0A2E4B62CBC}">
  <ds:schemaRefs>
    <ds:schemaRef ds:uri="http://schemas.microsoft.com/sharepoint/v3/contenttype/forms"/>
  </ds:schemaRefs>
</ds:datastoreItem>
</file>

<file path=customXml/itemProps3.xml><?xml version="1.0" encoding="utf-8"?>
<ds:datastoreItem xmlns:ds="http://schemas.openxmlformats.org/officeDocument/2006/customXml" ds:itemID="{E576258A-52DA-467C-9841-D0FBF2C2E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d3b29ee9-be59-4810-a4fe-4df59288d1c7"/>
    <ds:schemaRef ds:uri="91b4ec13-e572-4d14-8cd5-de9bbdd1e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Invulinstructies</vt:lpstr>
      <vt:lpstr>Eenheidstarieven</vt:lpstr>
      <vt:lpstr>Urenbesteding contractonderhoud</vt:lpstr>
      <vt:lpstr>Eenheidstarieven!Afdrukbereik</vt:lpstr>
      <vt:lpstr>'Urenbesteding contractonderhoud'!Afdrukbereik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Hans-Bart Vink</dc:creator>
  <cp:keywords/>
  <dc:description/>
  <cp:lastModifiedBy>Yvonne van Boxmeer</cp:lastModifiedBy>
  <cp:revision/>
  <dcterms:created xsi:type="dcterms:W3CDTF">2021-07-28T13:22:48Z</dcterms:created>
  <dcterms:modified xsi:type="dcterms:W3CDTF">2024-05-02T14:28:39Z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0x010100D67125FF6E6F5D4984BC4B7C3988824D</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